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evelyncaceres\Desktop\UACI ENERO-2022\"/>
    </mc:Choice>
  </mc:AlternateContent>
  <bookViews>
    <workbookView xWindow="-120" yWindow="-120" windowWidth="29040" windowHeight="15840" tabRatio="602" activeTab="1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2022" sheetId="84" r:id="rId11"/>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'2020'!$A$7:$S$192</definedName>
    <definedName name="_xlnm._FilterDatabase" localSheetId="10" hidden="1">'2021-2022'!$A$9:$WWL$222</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'2021-2022'!$A$1:$S$251</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'2021-2022'!$9:$10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3" i="84" l="1"/>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<sst xmlns="http://schemas.openxmlformats.org/spreadsheetml/2006/main" count="25162" uniqueCount="9535">
  <si>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</si>
  <si>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</si>
  <si>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</si>
  <si>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</si>
  <si>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</si>
  <si>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</si>
  <si>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</si>
  <si>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</si>
  <si>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</si>
  <si>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</si>
  <si>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</si>
  <si>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</si>
  <si>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</si>
  <si>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</si>
  <si>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</si>
  <si>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</si>
  <si>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</si>
  <si>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</si>
  <si>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</si>
  <si>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</si>
  <si>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</si>
  <si>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</si>
  <si>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</si>
  <si>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</si>
  <si>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</si>
  <si>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</si>
  <si>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</si>
  <si>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</si>
  <si>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</si>
  <si>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</si>
  <si>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</si>
  <si>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</si>
  <si>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</si>
  <si>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</si>
  <si>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</si>
  <si>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</si>
  <si>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</si>
  <si>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</si>
  <si>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</si>
  <si>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</si>
  <si>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</si>
  <si>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</si>
  <si>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</si>
  <si>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</si>
  <si>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</si>
  <si>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</si>
  <si>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</si>
  <si>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</si>
  <si>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</si>
  <si>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</si>
  <si>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</si>
  <si>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</si>
  <si>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</si>
  <si>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</si>
  <si>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</si>
  <si>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</si>
  <si>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</si>
  <si>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</si>
  <si>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</si>
  <si>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</si>
  <si>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</si>
  <si>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</si>
  <si>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</si>
  <si>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</si>
  <si>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</si>
  <si>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</si>
  <si>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</si>
  <si>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</si>
  <si>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</si>
  <si>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</si>
  <si>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</si>
  <si>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</si>
  <si>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</si>
  <si>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</si>
  <si>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</si>
  <si>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</si>
  <si>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</si>
  <si>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</si>
  <si>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</si>
  <si>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</si>
  <si>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</si>
  <si>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</si>
  <si>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</si>
  <si>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</si>
  <si>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</si>
  <si>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</si>
  <si>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</si>
  <si>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</si>
  <si>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</si>
  <si>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</si>
  <si>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</si>
  <si>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</si>
  <si>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</si>
  <si>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</si>
  <si>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</si>
  <si>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</si>
  <si>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</si>
  <si>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</si>
  <si>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</si>
  <si>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</si>
  <si>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</si>
  <si>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</si>
  <si>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</si>
  <si>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</si>
  <si>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</si>
  <si>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</si>
  <si>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</si>
  <si>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</si>
  <si>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</si>
  <si>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</si>
  <si>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</si>
  <si>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</si>
  <si>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</si>
  <si>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</si>
  <si>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</si>
  <si>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</si>
  <si>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</si>
  <si>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</si>
  <si>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</si>
  <si>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</si>
  <si>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</si>
  <si>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</si>
  <si>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</si>
  <si>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</si>
  <si>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</si>
  <si>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</si>
  <si>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</si>
  <si>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</si>
  <si>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</si>
  <si>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</si>
  <si>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</si>
  <si>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</si>
  <si>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</si>
  <si>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</si>
  <si>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</si>
  <si>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</si>
  <si>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</si>
  <si>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</si>
  <si>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</si>
  <si>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</si>
  <si>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</si>
  <si>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</si>
  <si>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</si>
  <si>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</si>
  <si>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</si>
  <si>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</si>
  <si>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</si>
  <si>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</si>
  <si>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</si>
  <si>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</si>
  <si>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</si>
  <si>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</si>
  <si>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</si>
  <si>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</si>
  <si>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</si>
  <si>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</si>
  <si>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</si>
  <si>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</si>
  <si>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</si>
  <si>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</si>
  <si>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</si>
  <si>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</si>
  <si>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</si>
  <si>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</si>
  <si>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</si>
  <si>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</si>
  <si>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</si>
  <si>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</si>
  <si>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</si>
  <si>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</si>
  <si>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</si>
  <si>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</si>
  <si>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</si>
  <si>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</si>
  <si>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</si>
  <si>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</si>
  <si>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</si>
  <si>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</si>
  <si>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</si>
  <si>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</si>
  <si>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</si>
  <si>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</si>
  <si>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</si>
  <si>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</si>
  <si>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</si>
  <si>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</si>
  <si>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</si>
  <si>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</si>
  <si>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</si>
  <si>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</si>
  <si>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</si>
  <si>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</si>
  <si>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</si>
  <si>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</si>
  <si>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</si>
  <si>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</si>
  <si>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</si>
  <si>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</si>
  <si>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</si>
  <si>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</si>
  <si>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</si>
  <si>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</si>
  <si>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</si>
  <si>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</si>
  <si>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</si>
  <si>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</si>
  <si>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</si>
  <si>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</si>
  <si>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</si>
  <si>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</si>
  <si>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</si>
  <si>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</si>
  <si>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</si>
  <si>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</si>
  <si>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</si>
  <si>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</si>
  <si>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</si>
  <si>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</si>
  <si>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</si>
  <si>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</si>
  <si>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</si>
  <si>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</si>
  <si>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</si>
  <si>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</si>
  <si>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</si>
  <si>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</si>
  <si>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</si>
  <si>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</si>
  <si>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</si>
  <si>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</si>
  <si>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</si>
  <si>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</si>
  <si>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</si>
  <si>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</si>
  <si>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</si>
  <si>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</si>
  <si>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</si>
  <si>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</si>
  <si>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</si>
  <si>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</si>
  <si>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</si>
  <si>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</si>
  <si>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</si>
  <si>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</si>
  <si>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</si>
  <si>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</si>
  <si>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</si>
  <si>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</si>
  <si>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</si>
  <si>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</si>
  <si>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</si>
  <si>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</si>
  <si>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</si>
  <si>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</si>
  <si>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</si>
  <si>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</si>
  <si>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</si>
  <si>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</si>
  <si>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</si>
  <si>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</si>
  <si>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</si>
  <si>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</si>
  <si>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</si>
  <si>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</si>
  <si>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</si>
  <si>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</si>
  <si>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</si>
  <si>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</si>
  <si>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</si>
  <si>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</si>
  <si>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</si>
  <si>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</si>
  <si>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</si>
  <si>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</si>
  <si>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</si>
  <si>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</si>
  <si>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</si>
  <si>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</si>
  <si>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</si>
  <si>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</si>
  <si>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</si>
  <si>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</si>
  <si>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</si>
  <si>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</si>
  <si>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</si>
  <si>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</si>
  <si>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</si>
  <si>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</si>
  <si>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</si>
  <si>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</si>
  <si>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</si>
  <si>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</si>
  <si>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</si>
  <si>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</si>
  <si>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</si>
  <si>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</si>
  <si>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</si>
  <si>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</si>
  <si>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</si>
  <si>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</si>
  <si>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</si>
  <si>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</si>
  <si>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</si>
  <si>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</si>
  <si>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</si>
  <si>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</si>
  <si>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</si>
  <si>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</si>
  <si>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</si>
  <si>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</si>
  <si>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</si>
  <si>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</si>
  <si>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</si>
  <si>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</si>
  <si>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</si>
  <si>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</si>
  <si>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</si>
  <si>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</si>
  <si>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</si>
  <si>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</si>
  <si>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</si>
  <si>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</si>
  <si>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</si>
  <si>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</si>
  <si>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</si>
  <si>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</si>
  <si>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</si>
  <si>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</si>
  <si>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</si>
  <si>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</si>
  <si>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</si>
  <si>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</si>
  <si>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</si>
  <si>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</si>
  <si>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</si>
  <si>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</si>
  <si>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</si>
  <si>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</si>
  <si>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</si>
  <si>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</si>
  <si>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</si>
  <si>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</si>
  <si>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</si>
  <si>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</si>
  <si>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</si>
  <si>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</si>
  <si>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</si>
  <si>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</si>
  <si>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</si>
  <si>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</si>
  <si>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</si>
  <si>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</si>
  <si>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</si>
  <si>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</si>
  <si>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</si>
  <si>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</si>
  <si>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</si>
  <si>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</si>
  <si>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</si>
  <si>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</si>
  <si>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</si>
  <si>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</si>
  <si>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</si>
  <si>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</si>
  <si>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</si>
  <si>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</si>
  <si>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</si>
  <si>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</si>
  <si>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</si>
  <si>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</si>
  <si>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</si>
  <si>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</si>
  <si>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</si>
  <si>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</si>
  <si>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</si>
  <si>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</si>
  <si>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</si>
  <si>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</si>
  <si>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</si>
  <si>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</si>
  <si>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</si>
  <si>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</si>
  <si>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</si>
  <si>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</si>
  <si>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</si>
  <si>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</si>
  <si>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</si>
  <si>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</si>
  <si>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</si>
  <si>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</si>
  <si>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</si>
  <si>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</si>
  <si>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</si>
  <si>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</si>
  <si>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</si>
  <si>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</si>
  <si>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</si>
  <si>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</si>
  <si>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</si>
  <si>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</si>
  <si>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</si>
  <si>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</si>
  <si>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</si>
  <si>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</si>
  <si>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</si>
  <si>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</si>
  <si>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</si>
  <si>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</si>
  <si>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</si>
  <si>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</si>
  <si>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</si>
  <si>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</si>
  <si>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</si>
  <si>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</si>
  <si>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</si>
  <si>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</si>
  <si>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</si>
  <si>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</si>
  <si>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</si>
  <si>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</si>
  <si>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</si>
  <si>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</si>
  <si>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</si>
  <si>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</si>
  <si>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</si>
  <si>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</si>
  <si>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</si>
  <si>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</si>
  <si>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</si>
  <si>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</si>
  <si>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</si>
  <si>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</si>
  <si>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</si>
  <si>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</si>
  <si>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</si>
  <si>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</si>
  <si>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</si>
  <si>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</si>
  <si>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</si>
  <si>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</si>
  <si>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</si>
  <si>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</si>
  <si>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</si>
  <si>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</si>
  <si>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</si>
  <si>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</si>
  <si>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</si>
  <si>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</si>
  <si>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</si>
  <si>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</si>
  <si>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</si>
  <si>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</si>
  <si>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</si>
  <si>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</si>
  <si>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</si>
  <si>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</si>
  <si>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</si>
  <si>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</si>
  <si>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</si>
  <si>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</si>
  <si>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</si>
  <si>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</si>
  <si>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</si>
  <si>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</si>
  <si>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</si>
  <si>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</si>
  <si>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</si>
  <si>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</si>
  <si>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</si>
  <si>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</si>
  <si>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</si>
  <si>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</si>
  <si>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</si>
  <si>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</si>
  <si>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</si>
  <si>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</si>
  <si>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</si>
  <si>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</si>
  <si>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</si>
  <si>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</si>
  <si>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</si>
  <si>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</si>
  <si>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</si>
  <si>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</si>
  <si>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</si>
  <si>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</si>
  <si>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</si>
  <si>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</si>
  <si>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</si>
  <si>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</si>
  <si>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</si>
  <si>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</si>
  <si>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</si>
  <si>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</si>
  <si>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</si>
  <si>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</si>
  <si>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</si>
  <si>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</si>
  <si>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</si>
  <si>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</si>
  <si>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</si>
  <si>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</si>
  <si>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</si>
  <si>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</si>
  <si>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</si>
  <si>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</si>
  <si>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</si>
  <si>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</si>
  <si>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</si>
  <si>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</si>
  <si>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</si>
  <si>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</si>
  <si>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</si>
  <si>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</si>
  <si>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</si>
  <si>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</si>
  <si>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</si>
  <si>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</si>
  <si>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</si>
  <si>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</si>
  <si>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</si>
  <si>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</si>
  <si>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</si>
  <si>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</si>
  <si>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</si>
  <si>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</si>
  <si>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</si>
  <si>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</si>
  <si>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</si>
  <si>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</si>
  <si>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</si>
  <si>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</si>
  <si>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</si>
  <si>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</si>
  <si>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</si>
  <si>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</si>
  <si>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</si>
  <si>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</si>
  <si>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</si>
  <si>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</si>
  <si>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</si>
  <si>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</si>
  <si>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</si>
  <si>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</si>
  <si>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</si>
  <si>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</si>
  <si>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</si>
  <si>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</si>
  <si>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</si>
  <si>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</si>
  <si>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</si>
  <si>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</si>
  <si>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</si>
  <si>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</si>
  <si>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</si>
  <si>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</si>
  <si>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</si>
  <si>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</si>
  <si>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</si>
  <si>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</si>
  <si>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</si>
  <si>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</si>
  <si>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</si>
  <si>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</si>
  <si>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</si>
  <si>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</si>
  <si>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</si>
  <si>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</si>
  <si>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</si>
  <si>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</si>
  <si>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</si>
  <si>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</si>
  <si>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</si>
  <si>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</si>
  <si>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</si>
  <si>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</si>
  <si>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</si>
  <si>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</si>
  <si>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</si>
  <si>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</si>
  <si>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</si>
  <si>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</si>
  <si>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</si>
  <si>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</si>
  <si>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</si>
  <si>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</si>
  <si>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</si>
  <si>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</si>
  <si>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</si>
  <si>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</si>
  <si>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</si>
  <si>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</si>
  <si>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</si>
  <si>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</si>
  <si>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</si>
  <si>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</si>
  <si>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</si>
  <si>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</si>
  <si>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</si>
  <si>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</si>
  <si>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</si>
  <si>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</si>
  <si>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</si>
  <si>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</si>
  <si>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</si>
  <si>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</si>
  <si>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</si>
  <si>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</si>
  <si>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</si>
  <si>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</si>
  <si>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</si>
  <si>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</si>
  <si>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</si>
  <si>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</si>
  <si>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</si>
  <si>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</si>
  <si>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</si>
  <si>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</si>
  <si>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</si>
  <si>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</si>
  <si>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</si>
  <si>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</si>
  <si>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</si>
  <si>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</si>
  <si>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</si>
  <si>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</si>
  <si>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</si>
  <si>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</si>
  <si>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</si>
  <si>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</si>
  <si>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</si>
  <si>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</si>
  <si>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</si>
  <si>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</si>
  <si>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</si>
  <si>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</si>
  <si>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</si>
  <si>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</si>
  <si>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</si>
  <si>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</si>
  <si>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</si>
  <si>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</si>
  <si>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</si>
  <si>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</si>
  <si>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</si>
  <si>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</si>
  <si>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</si>
  <si>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</si>
  <si>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</si>
  <si>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</si>
  <si>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</si>
  <si>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</si>
  <si>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</si>
  <si>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</si>
  <si>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</si>
  <si>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</si>
  <si>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</si>
  <si>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</si>
  <si>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</si>
  <si>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</si>
  <si>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</si>
  <si>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</si>
  <si>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</si>
  <si>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</si>
  <si>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</si>
  <si>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</si>
  <si>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</si>
  <si>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</si>
  <si>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</si>
  <si>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</si>
  <si>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</si>
  <si>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</si>
  <si>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</si>
  <si>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</si>
  <si>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</si>
  <si>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</si>
  <si>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</si>
  <si>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</si>
  <si>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</si>
  <si>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</si>
  <si>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</si>
  <si>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</si>
  <si>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</si>
  <si>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</si>
  <si>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</si>
  <si>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</si>
  <si>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</si>
  <si>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</si>
  <si>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</si>
  <si>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</si>
  <si>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</si>
  <si>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</si>
  <si>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</si>
  <si>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</si>
  <si>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</si>
  <si>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</si>
  <si>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</si>
  <si>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</si>
  <si>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</si>
  <si>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</si>
  <si>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</si>
  <si>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</si>
  <si>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</si>
  <si>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</si>
  <si>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</si>
  <si>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</si>
  <si>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</si>
  <si>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</si>
  <si>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</si>
  <si>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</si>
  <si>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</si>
  <si>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</si>
  <si>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</si>
  <si>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</si>
  <si>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</si>
  <si>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</si>
  <si>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</si>
  <si>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</si>
  <si>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</si>
  <si>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</si>
  <si>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</si>
  <si>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</si>
  <si>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</si>
  <si>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</si>
  <si>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</si>
  <si>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</si>
  <si>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</si>
  <si>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</si>
  <si>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</si>
  <si>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</si>
  <si>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</si>
  <si>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</si>
  <si>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</si>
  <si>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</si>
  <si>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</si>
  <si>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</si>
  <si>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</si>
  <si>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</si>
  <si>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</si>
  <si>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</si>
  <si>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</si>
  <si>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</si>
  <si>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</si>
  <si>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</si>
  <si>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</si>
  <si>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</si>
  <si>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</si>
  <si>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</si>
  <si>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</si>
  <si>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</si>
  <si>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</si>
  <si>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</si>
  <si>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</si>
  <si>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</si>
  <si>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</si>
  <si>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</si>
  <si>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</si>
  <si>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</si>
  <si>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</si>
  <si>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</si>
  <si>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</si>
  <si>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</si>
  <si>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</si>
  <si>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</si>
  <si>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</si>
  <si>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</si>
  <si>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</si>
  <si>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</si>
  <si>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</si>
  <si>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</si>
  <si>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</si>
  <si>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</si>
  <si>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</si>
  <si>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</si>
  <si>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</si>
  <si>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</si>
  <si>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</si>
  <si>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</si>
  <si>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</si>
  <si>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</si>
  <si>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</si>
  <si>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</si>
  <si>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</si>
  <si>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</si>
  <si>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</si>
  <si>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</si>
  <si>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</si>
  <si>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</si>
  <si>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</si>
  <si>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</si>
  <si>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</si>
  <si>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</si>
  <si>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</si>
  <si>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</si>
  <si>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</si>
  <si>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</si>
  <si>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</si>
  <si>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</si>
  <si>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</si>
  <si>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</si>
  <si>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</si>
  <si>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</si>
  <si>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</si>
  <si>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</si>
  <si>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</si>
  <si>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</si>
  <si>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</si>
  <si>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</si>
  <si>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</si>
  <si>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</si>
  <si>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</si>
  <si>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</si>
  <si>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</si>
  <si>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</si>
  <si>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</si>
  <si>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</si>
  <si>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</si>
  <si>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</si>
  <si>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</si>
  <si>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</si>
  <si>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</si>
  <si>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</si>
  <si>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</si>
  <si>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</si>
  <si>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</si>
  <si>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</si>
  <si>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</si>
  <si>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</si>
  <si>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</si>
  <si>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</si>
  <si>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</si>
  <si>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</si>
  <si>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</si>
  <si>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</si>
  <si>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</si>
  <si>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</si>
  <si>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</si>
  <si>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</si>
  <si>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</si>
  <si>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</si>
  <si>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</si>
  <si>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</si>
  <si>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</si>
  <si>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</si>
  <si>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</si>
  <si>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</si>
  <si>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</si>
  <si>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</si>
  <si>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</si>
  <si>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</si>
  <si>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</si>
  <si>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</si>
  <si>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</si>
  <si>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</si>
  <si>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</si>
  <si>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</si>
  <si>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</si>
  <si>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</si>
  <si>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</si>
  <si>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</si>
  <si>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</si>
  <si>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</si>
  <si>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</si>
  <si>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</si>
  <si>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</si>
  <si>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</si>
  <si>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</si>
  <si>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</si>
  <si>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</si>
  <si>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</si>
  <si>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</si>
  <si>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</si>
  <si>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</si>
  <si>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</si>
  <si>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</si>
  <si>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</si>
  <si>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</si>
  <si>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</si>
  <si>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</si>
  <si>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</si>
  <si>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</si>
  <si>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</si>
  <si>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</si>
  <si>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</si>
  <si>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</si>
  <si>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</si>
  <si>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</si>
  <si>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</si>
  <si>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</si>
  <si>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</si>
  <si>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</si>
  <si>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</si>
  <si>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</si>
  <si>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</si>
  <si>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</si>
  <si>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</si>
  <si>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</si>
  <si>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</si>
  <si>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</si>
  <si>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</si>
  <si>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</si>
  <si>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</si>
  <si>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</si>
  <si>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</si>
  <si>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</si>
  <si>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</si>
  <si>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</si>
  <si>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</si>
  <si>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</si>
  <si>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</si>
  <si>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</si>
  <si>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</si>
  <si>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</si>
  <si>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</si>
  <si>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</si>
  <si>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</si>
  <si>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</si>
  <si>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</si>
  <si>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</si>
  <si>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</si>
  <si>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</si>
  <si>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</si>
  <si>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</si>
  <si>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</si>
  <si>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</si>
  <si>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</si>
  <si>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</si>
  <si>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</si>
  <si>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</si>
  <si>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</si>
  <si>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</si>
  <si>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</si>
  <si>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</si>
  <si>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</si>
  <si>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</si>
  <si>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</si>
  <si>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</si>
  <si>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</si>
  <si>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</si>
  <si>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</si>
  <si>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</si>
  <si>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</si>
  <si>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</si>
  <si>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</si>
  <si>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</si>
  <si>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</si>
  <si>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</si>
  <si>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</si>
  <si>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</si>
  <si>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</si>
  <si>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</si>
  <si>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</si>
  <si>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</si>
  <si>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</si>
  <si>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</si>
  <si>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</si>
  <si>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</si>
  <si>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</si>
  <si>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</si>
  <si>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</si>
  <si>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</si>
  <si>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</si>
  <si>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</si>
  <si>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</si>
  <si>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</si>
  <si>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</si>
  <si>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</si>
  <si>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</si>
  <si>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</si>
  <si>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</si>
  <si>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</si>
  <si>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</si>
  <si>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</si>
  <si>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</si>
  <si>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</si>
  <si>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</si>
  <si>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</si>
  <si>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</si>
  <si>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</si>
  <si>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</si>
  <si>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</si>
  <si>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</si>
  <si>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</si>
  <si>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</si>
  <si>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</si>
  <si>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</si>
  <si>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</si>
  <si>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</si>
  <si>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</si>
  <si>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</si>
  <si>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</si>
  <si>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</si>
  <si>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</si>
  <si>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</si>
  <si>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</si>
  <si>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</si>
  <si>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</si>
  <si>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</si>
  <si>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</si>
  <si>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</si>
  <si>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</si>
  <si>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</si>
  <si>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</si>
  <si>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</si>
  <si>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</si>
  <si>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</si>
  <si>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</si>
  <si>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</si>
  <si>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</si>
  <si>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</si>
  <si>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</si>
  <si>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</si>
  <si>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</si>
  <si>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</si>
  <si>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</si>
  <si>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</si>
  <si>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</si>
  <si>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</si>
  <si>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</si>
  <si>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</si>
  <si>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</si>
  <si>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</si>
  <si>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</si>
  <si>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</si>
  <si>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</si>
  <si>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</si>
  <si>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</si>
  <si>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</si>
  <si>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</si>
  <si>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</si>
  <si>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</si>
  <si>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</si>
  <si>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</si>
  <si>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</si>
  <si>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</si>
  <si>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</si>
  <si>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</si>
  <si>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</si>
  <si>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</si>
  <si>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</si>
  <si>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</si>
  <si>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</si>
  <si>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</si>
  <si>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</si>
  <si>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</si>
  <si>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</si>
  <si>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</si>
  <si>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</si>
  <si>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</si>
  <si>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</si>
  <si>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</si>
  <si>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</si>
  <si>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</si>
  <si>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</si>
  <si>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</si>
  <si>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</si>
  <si>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</si>
  <si>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</si>
  <si>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</si>
  <si>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</si>
  <si>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</si>
  <si>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</si>
  <si>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</si>
  <si>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</si>
  <si>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</si>
  <si>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</si>
  <si>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</si>
  <si>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</si>
  <si>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</si>
  <si>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</si>
  <si>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</si>
  <si>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</si>
  <si>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</si>
  <si>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</si>
  <si>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</si>
  <si>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</si>
  <si>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</si>
  <si>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</si>
  <si>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</si>
  <si>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</si>
  <si>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</si>
  <si>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</si>
  <si>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</si>
  <si>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</si>
  <si>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</si>
  <si>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</si>
  <si>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</si>
  <si>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</si>
  <si>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</si>
  <si>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</si>
  <si>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</si>
  <si>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</si>
  <si>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</si>
  <si>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</si>
  <si>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</si>
  <si>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</si>
  <si>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</si>
  <si>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</si>
  <si>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</si>
  <si>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</si>
  <si>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</si>
  <si>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</si>
  <si>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</si>
  <si>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</si>
  <si>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</si>
  <si>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</si>
  <si>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</si>
  <si>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</si>
  <si>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</si>
  <si>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</si>
  <si>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</si>
  <si>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</si>
  <si>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</si>
  <si>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</si>
  <si>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</si>
  <si>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</si>
  <si>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</si>
  <si>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</si>
  <si>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</si>
  <si>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</si>
  <si>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</si>
  <si>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</si>
  <si>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</si>
  <si>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</si>
  <si>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</si>
  <si>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</si>
  <si>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</si>
  <si>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</si>
  <si>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</si>
  <si>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</si>
  <si>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</si>
  <si>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</si>
  <si>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</si>
  <si>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</si>
  <si>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</si>
  <si>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</si>
  <si>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</si>
  <si>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</si>
  <si>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</si>
  <si>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</si>
  <si>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</si>
  <si>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</si>
  <si>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</si>
  <si>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</si>
  <si>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</si>
  <si>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</si>
  <si>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</si>
  <si>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</si>
  <si>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</si>
  <si>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</si>
  <si>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</si>
  <si>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</si>
  <si>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</si>
  <si>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</si>
  <si>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</si>
  <si>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</si>
  <si>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</si>
  <si>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</si>
  <si>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</si>
  <si>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</si>
  <si>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</si>
  <si>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</si>
  <si>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</si>
  <si>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</si>
  <si>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</si>
  <si>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</si>
  <si>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</si>
  <si>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</si>
  <si>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</si>
  <si>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</si>
  <si>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</si>
  <si>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</si>
  <si>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</si>
  <si>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</si>
  <si>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</si>
  <si>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</si>
  <si>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</si>
  <si>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</si>
  <si>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</si>
  <si>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</si>
  <si>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</si>
  <si>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</si>
  <si>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</si>
  <si>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</si>
  <si>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</si>
  <si>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</si>
  <si>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</si>
  <si>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</si>
  <si>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</si>
  <si>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</si>
  <si>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</si>
  <si>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</si>
  <si>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</si>
  <si>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</si>
  <si>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</si>
  <si>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</si>
  <si>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</si>
  <si>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</si>
  <si>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</si>
  <si>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</si>
  <si>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</si>
  <si>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</si>
  <si>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</si>
  <si>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</si>
  <si>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</si>
  <si>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</si>
  <si>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</si>
  <si>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</si>
  <si>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</si>
  <si>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</si>
  <si>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</si>
  <si>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</si>
  <si>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</si>
  <si>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</si>
  <si>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</si>
  <si>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</si>
  <si>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</si>
  <si>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</si>
  <si>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</si>
  <si>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</si>
  <si>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</si>
  <si>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</si>
  <si>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</si>
  <si>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</si>
  <si>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</si>
  <si>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</si>
  <si>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</si>
  <si>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</si>
  <si>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</si>
  <si>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</si>
  <si>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</si>
  <si>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</si>
  <si>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</si>
  <si>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</si>
  <si>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</si>
  <si>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</si>
  <si>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</si>
  <si>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</si>
  <si>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</si>
  <si>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</si>
  <si>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</si>
  <si>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</si>
  <si>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</si>
  <si>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</si>
  <si>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</si>
  <si>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</si>
  <si>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</si>
  <si>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</si>
  <si>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</si>
  <si>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</si>
  <si>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</si>
  <si>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</si>
  <si>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</si>
  <si>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</si>
  <si>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</si>
  <si>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</si>
  <si>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</si>
  <si>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</si>
  <si>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</si>
  <si>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</si>
  <si>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</si>
  <si>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</si>
  <si>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</si>
  <si>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</si>
  <si>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</si>
  <si>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</si>
  <si>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</si>
  <si>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</si>
  <si>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</si>
  <si>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</si>
  <si>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</si>
  <si>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</si>
  <si>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</si>
  <si>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</si>
  <si>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</si>
  <si>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</si>
  <si>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</si>
  <si>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</si>
  <si>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</si>
  <si>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</si>
  <si>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</si>
  <si>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</si>
  <si>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</si>
  <si>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</si>
  <si>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</si>
  <si>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</si>
  <si>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</si>
  <si>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</si>
  <si>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</si>
  <si>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</si>
  <si>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</si>
  <si>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</si>
  <si>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</si>
  <si>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</si>
  <si>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</si>
  <si>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</si>
  <si>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</si>
  <si>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</si>
  <si>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</si>
  <si>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</si>
  <si>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</si>
  <si>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</si>
  <si>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</si>
  <si>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</si>
  <si>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</si>
  <si>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</si>
  <si>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</si>
  <si>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</si>
  <si>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</si>
  <si>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</si>
  <si>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</si>
  <si>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</si>
  <si>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</si>
  <si>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</si>
  <si>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</si>
  <si>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</si>
  <si>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</si>
  <si>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</si>
  <si>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</si>
  <si>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</si>
  <si>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</si>
  <si>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</si>
  <si>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</si>
  <si>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</si>
  <si>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</si>
  <si>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</si>
  <si>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</si>
  <si>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</si>
  <si>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</si>
  <si>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</si>
  <si>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</si>
  <si>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</si>
  <si>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</si>
  <si>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</si>
  <si>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</si>
  <si>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</si>
  <si>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</si>
  <si>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</si>
  <si>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</si>
  <si>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</si>
  <si>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</si>
  <si>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</si>
  <si>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</si>
  <si>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</si>
  <si>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</si>
  <si>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</si>
  <si>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</si>
  <si>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</si>
  <si>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</si>
  <si>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</si>
  <si>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</si>
  <si>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</si>
  <si>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</si>
  <si>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</si>
  <si>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</si>
  <si>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</si>
  <si>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</si>
  <si>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</si>
  <si>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</si>
  <si>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</si>
  <si>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</si>
  <si>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</si>
  <si>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</si>
  <si>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</si>
  <si>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</si>
  <si>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</si>
  <si>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</si>
  <si>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</si>
  <si>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</si>
  <si>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</si>
  <si>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</si>
  <si>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</si>
  <si>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</si>
  <si>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</si>
  <si>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</si>
  <si>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</si>
  <si>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</si>
  <si>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</si>
  <si>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</si>
  <si>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</si>
  <si>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</si>
  <si>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</si>
  <si>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</si>
  <si>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</si>
  <si>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</si>
  <si>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</si>
  <si>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</si>
  <si>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</si>
  <si>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</si>
  <si>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</si>
  <si>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</si>
  <si>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</si>
  <si>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</si>
  <si>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</si>
  <si>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</si>
  <si>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</si>
  <si>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</si>
  <si>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</si>
  <si>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</si>
  <si>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</si>
  <si>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</si>
  <si>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</si>
  <si>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</si>
  <si>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</si>
  <si>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</si>
  <si>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</si>
  <si>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</si>
  <si>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</si>
  <si>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</si>
  <si>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</si>
  <si>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</si>
  <si>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</si>
  <si>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</si>
  <si>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</si>
  <si>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</si>
  <si>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</si>
  <si>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</si>
  <si>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</si>
  <si>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</si>
  <si>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</si>
  <si>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</si>
  <si>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</si>
  <si>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</si>
  <si>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</si>
  <si>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</si>
  <si>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</si>
  <si>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</si>
  <si>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</si>
  <si>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</si>
  <si>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</si>
  <si>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</si>
  <si>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</si>
  <si>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</si>
  <si>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</si>
  <si>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</si>
  <si>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</si>
  <si>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</si>
  <si>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</si>
  <si>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</si>
  <si>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</si>
  <si>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</si>
  <si>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</si>
  <si>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</si>
  <si>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</si>
  <si>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</si>
  <si>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</si>
  <si>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</si>
  <si>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</si>
  <si>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</si>
  <si>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</si>
  <si>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</si>
  <si>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</si>
  <si>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</si>
  <si>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</si>
  <si>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</si>
  <si>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</si>
  <si>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</si>
  <si>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</si>
  <si>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</si>
  <si>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</si>
  <si>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</si>
  <si>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</si>
  <si>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</si>
  <si>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</si>
  <si>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</si>
  <si>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</si>
  <si>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</si>
  <si>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</si>
  <si>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</si>
  <si>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</si>
  <si>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</si>
  <si>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</si>
  <si>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</si>
  <si>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</si>
  <si>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</si>
  <si>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</si>
  <si>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</si>
  <si>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</si>
  <si>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</si>
  <si>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</si>
  <si>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</si>
  <si>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</si>
  <si>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</si>
  <si>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</si>
  <si>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</si>
  <si>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</si>
  <si>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</si>
  <si>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</si>
  <si>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</si>
  <si>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</si>
  <si>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</si>
  <si>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</si>
  <si>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</si>
  <si>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</si>
  <si>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</si>
  <si>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</si>
  <si>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</si>
  <si>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</si>
  <si>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</si>
  <si>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</si>
  <si>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</si>
  <si>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</si>
  <si>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</si>
  <si>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</si>
  <si>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</si>
  <si>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</si>
  <si>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</si>
  <si>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</si>
  <si>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</si>
  <si>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</si>
  <si>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</si>
  <si>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</si>
  <si>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</si>
  <si>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</si>
  <si>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</si>
  <si>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</si>
  <si>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</si>
  <si>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</si>
  <si>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</si>
  <si>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</si>
  <si>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</si>
  <si>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</si>
  <si>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</si>
  <si>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</si>
  <si>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</si>
  <si>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</si>
  <si>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</si>
  <si>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</si>
  <si>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</si>
  <si>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</si>
  <si>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</si>
  <si>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</si>
  <si>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</si>
  <si>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</si>
  <si>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</si>
  <si>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</si>
  <si>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</si>
  <si>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</si>
  <si>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</si>
  <si>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</si>
  <si>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</si>
  <si>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</si>
  <si>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</si>
  <si>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</si>
  <si>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</si>
  <si>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</si>
  <si>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</si>
  <si>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</si>
  <si>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</si>
  <si>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</si>
  <si>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</si>
  <si>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</si>
  <si>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</si>
  <si>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</si>
  <si>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</si>
  <si>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</si>
  <si>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</si>
  <si>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</si>
  <si>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</si>
  <si>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</si>
  <si>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</si>
  <si>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</si>
  <si>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</si>
  <si>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</si>
  <si>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</si>
  <si>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</si>
  <si>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</si>
  <si>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</si>
  <si>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</si>
  <si>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</si>
  <si>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</si>
  <si>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</si>
  <si>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</si>
  <si>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</si>
  <si>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</si>
  <si>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</si>
  <si>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</si>
  <si>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</si>
  <si>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</si>
  <si>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</si>
  <si>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</si>
  <si>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</si>
  <si>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</si>
  <si>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</si>
  <si>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</si>
  <si>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</si>
  <si>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</si>
  <si>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</si>
  <si>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</si>
  <si>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</si>
  <si>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</si>
  <si>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</si>
  <si>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</si>
  <si>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</si>
  <si>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</si>
  <si>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</si>
  <si>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</si>
  <si>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</si>
  <si>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</si>
  <si>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</si>
  <si>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</si>
  <si>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</si>
  <si>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</si>
  <si>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</si>
  <si>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</si>
  <si>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</si>
  <si>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</si>
  <si>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</si>
  <si>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</si>
  <si>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</si>
  <si>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</si>
  <si>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</si>
  <si>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</si>
  <si>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</si>
  <si>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</si>
  <si>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</si>
  <si>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</si>
  <si>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</si>
  <si>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</si>
  <si>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</si>
  <si>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</si>
  <si>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</si>
  <si>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</si>
  <si>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</si>
  <si>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</si>
  <si>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</si>
  <si>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</si>
  <si>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</si>
  <si>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</si>
  <si>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</si>
  <si>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</si>
  <si>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</si>
  <si>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</si>
  <si>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</si>
  <si>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</si>
  <si>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</si>
  <si>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</si>
  <si>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</si>
  <si>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</si>
  <si>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</si>
  <si>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</si>
  <si>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</si>
  <si>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</si>
  <si>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</si>
  <si>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</si>
  <si>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</si>
  <si>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</si>
  <si>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</si>
  <si>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</si>
  <si>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</si>
  <si>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</si>
  <si>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</si>
  <si>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</si>
  <si>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</si>
  <si>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</si>
  <si>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</si>
  <si>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</si>
  <si>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</si>
  <si>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</si>
  <si>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</si>
  <si>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</si>
  <si>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</si>
  <si>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</si>
  <si>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</si>
  <si>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</si>
  <si>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</si>
  <si>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</si>
  <si>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</si>
  <si>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</si>
  <si>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</si>
  <si>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</si>
  <si>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</si>
  <si>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</si>
  <si>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</si>
  <si>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</si>
  <si>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</si>
  <si>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</si>
  <si>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</si>
  <si>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</si>
  <si>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</si>
  <si>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</si>
  <si>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</si>
  <si>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</si>
  <si>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</si>
  <si>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</si>
  <si>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</si>
  <si>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</si>
  <si>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</si>
  <si>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</si>
  <si>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</si>
  <si>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</si>
  <si>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</si>
  <si>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</si>
  <si>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</si>
  <si>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</si>
  <si>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</si>
  <si>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</si>
  <si>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</si>
  <si>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</si>
  <si>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</si>
  <si>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</si>
  <si>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</si>
  <si>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</si>
  <si>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</si>
  <si>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</si>
  <si>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</si>
  <si>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</si>
  <si>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</si>
  <si>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</si>
  <si>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</si>
  <si>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</si>
  <si>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</si>
  <si>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</si>
  <si>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</si>
  <si>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</si>
  <si>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</si>
  <si>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</si>
  <si>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</si>
  <si>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</si>
  <si>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</si>
  <si>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</si>
  <si>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</si>
  <si>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</si>
  <si>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</si>
  <si>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</si>
  <si>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</si>
  <si>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</si>
  <si>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</si>
  <si>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</si>
  <si>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</si>
  <si>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</si>
  <si>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</si>
  <si>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</si>
  <si>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</si>
  <si>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</si>
  <si>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</si>
  <si>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</si>
  <si>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</si>
  <si>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</si>
  <si>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</si>
  <si>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</si>
  <si>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</si>
  <si>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</si>
  <si>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</si>
  <si>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</si>
  <si>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</si>
  <si>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</si>
  <si>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</si>
  <si>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</si>
  <si>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</si>
  <si>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</si>
  <si>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</si>
  <si>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</si>
  <si>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</si>
  <si>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</si>
  <si>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</si>
  <si>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</si>
  <si>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</si>
  <si>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</si>
  <si>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</si>
  <si>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</si>
  <si>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</si>
  <si>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</si>
  <si>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</si>
  <si>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</si>
  <si>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</si>
  <si>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</si>
  <si>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</si>
  <si>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</si>
  <si>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</si>
  <si>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</si>
  <si>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</si>
  <si>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</si>
  <si>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</si>
  <si>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</si>
  <si>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</si>
  <si>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</si>
  <si>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</si>
  <si>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</si>
  <si>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</si>
  <si>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</si>
  <si>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</si>
  <si>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</si>
  <si>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</si>
  <si>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</si>
  <si>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</si>
  <si>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</si>
  <si>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</si>
  <si>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</si>
  <si>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</si>
  <si>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</si>
  <si>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</si>
  <si>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</si>
  <si>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</si>
  <si>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</si>
  <si>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</si>
  <si>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</si>
  <si>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</si>
  <si>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</si>
  <si>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</si>
  <si>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</si>
  <si>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</si>
  <si>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</si>
  <si>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</si>
  <si>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</si>
  <si>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</si>
  <si>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</si>
  <si>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</si>
  <si>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</si>
  <si>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</si>
  <si>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</si>
  <si>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</si>
  <si>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</si>
  <si>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</si>
  <si>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</si>
  <si>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</si>
  <si>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</si>
  <si>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</si>
  <si>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</si>
  <si>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</si>
  <si>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</si>
  <si>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</si>
  <si>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</si>
  <si>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</si>
  <si>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</si>
  <si>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</si>
  <si>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</si>
  <si>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</si>
  <si>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</si>
  <si>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</si>
  <si>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</si>
  <si>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</si>
  <si>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</si>
  <si>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</si>
  <si>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</si>
  <si>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</si>
  <si>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</si>
  <si>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</si>
  <si>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</si>
  <si>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</si>
  <si>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</si>
  <si>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</si>
  <si>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</si>
  <si>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</si>
  <si>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</si>
  <si>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</si>
  <si>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</si>
  <si>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</si>
  <si>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</si>
  <si>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</si>
  <si>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</si>
  <si>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</si>
  <si>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</si>
  <si>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</si>
  <si>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</si>
  <si>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</si>
  <si>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</si>
  <si>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</si>
  <si>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</si>
  <si>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</si>
  <si>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</si>
  <si>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</si>
  <si>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</si>
  <si>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</si>
  <si>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</si>
  <si>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</si>
  <si>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</si>
  <si>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</si>
  <si>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</si>
  <si>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</si>
  <si>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</si>
  <si>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</si>
  <si>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</si>
  <si>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</si>
  <si>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</si>
  <si>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</si>
  <si>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</si>
  <si>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</si>
  <si>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</si>
  <si>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</si>
  <si>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</si>
  <si>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</si>
  <si>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</si>
  <si>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</si>
  <si>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</si>
  <si>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</si>
  <si>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</si>
  <si>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</si>
  <si>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</si>
  <si>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</si>
  <si>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</si>
  <si>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</si>
  <si>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</si>
  <si>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</si>
  <si>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</si>
  <si>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</si>
  <si>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</si>
  <si>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</si>
  <si>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</si>
  <si>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</si>
  <si>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</si>
  <si>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</si>
  <si>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</si>
  <si>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</si>
  <si>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</si>
  <si>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</si>
  <si>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</si>
  <si>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</si>
  <si>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</si>
  <si>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</si>
  <si>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</si>
  <si>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</si>
  <si>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</si>
  <si>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</si>
  <si>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</si>
  <si>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</si>
  <si>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</si>
  <si>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</si>
  <si>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</si>
  <si>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</si>
  <si>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</si>
  <si>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</si>
  <si>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</si>
  <si>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</si>
  <si>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</si>
  <si>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</si>
  <si>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</si>
  <si>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</si>
  <si>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</si>
  <si>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</si>
  <si>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</si>
  <si>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</si>
  <si>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</si>
  <si>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</si>
  <si>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</si>
  <si>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</si>
  <si>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</si>
  <si>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</si>
  <si>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</si>
  <si>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</si>
  <si>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</si>
  <si>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</si>
  <si>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</si>
  <si>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</si>
  <si>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</si>
  <si>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</si>
  <si>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</si>
  <si>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</si>
  <si>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</si>
  <si>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</si>
  <si>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</si>
  <si>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</si>
  <si>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</si>
  <si>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</si>
  <si>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</si>
  <si>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</si>
  <si>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</si>
  <si>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</si>
  <si>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</si>
  <si>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</si>
  <si>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</si>
  <si>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</si>
  <si>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</si>
  <si>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</si>
  <si>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</si>
  <si>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</si>
  <si>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</si>
  <si>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</si>
  <si>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</si>
  <si>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</si>
  <si>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</si>
  <si>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</si>
  <si>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</si>
  <si>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</si>
  <si>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</si>
  <si>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</si>
  <si>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</si>
  <si>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</si>
  <si>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</si>
  <si>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</si>
  <si>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</si>
  <si>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</si>
  <si>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</si>
  <si>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</si>
  <si>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</si>
  <si>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</si>
  <si>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</si>
  <si>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</si>
  <si>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</si>
  <si>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</si>
  <si>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</si>
  <si>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</si>
  <si>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</si>
  <si>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</si>
  <si>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</si>
  <si>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</si>
  <si>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</si>
  <si>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</si>
  <si>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</si>
  <si>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</si>
  <si>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</si>
  <si>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</si>
  <si>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</si>
  <si>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</si>
  <si>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</si>
  <si>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</si>
  <si>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</si>
  <si>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</si>
  <si>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</si>
  <si>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</si>
  <si>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</si>
  <si>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</si>
  <si>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</si>
  <si>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</si>
  <si>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</si>
  <si>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</si>
  <si>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</si>
  <si>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</si>
  <si>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</si>
  <si>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</si>
  <si>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</si>
  <si>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</si>
  <si>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</si>
  <si>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</si>
  <si>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</si>
  <si>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</si>
  <si>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</si>
  <si>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</si>
  <si>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</si>
  <si>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</si>
  <si>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</si>
  <si>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</si>
  <si>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</si>
  <si>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</si>
  <si>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</si>
  <si>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</si>
  <si>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</si>
  <si>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</si>
  <si>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</si>
  <si>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</si>
  <si>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</si>
  <si>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</si>
  <si>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</si>
  <si>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</si>
  <si>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</si>
  <si>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</si>
  <si>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</si>
  <si>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</si>
  <si>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</si>
  <si>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</si>
  <si>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</si>
  <si>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</si>
  <si>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</si>
  <si>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</si>
  <si>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</si>
  <si>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</si>
  <si>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</si>
  <si>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</si>
  <si>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</si>
  <si>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</si>
  <si>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</si>
  <si>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</si>
  <si>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</si>
  <si>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</si>
  <si>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</si>
  <si>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</si>
  <si>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</si>
  <si>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</si>
  <si>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</si>
  <si>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</si>
  <si>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</si>
  <si>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</si>
  <si>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</si>
  <si>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</si>
  <si>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</si>
  <si>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</si>
  <si>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</si>
  <si>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</si>
  <si>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</si>
  <si>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</si>
  <si>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</si>
  <si>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</si>
  <si>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</si>
  <si>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</si>
  <si>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</si>
  <si>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</si>
  <si>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</si>
  <si>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</si>
  <si>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</si>
  <si>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</si>
  <si>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</si>
  <si>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</si>
  <si>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</si>
  <si>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</si>
  <si>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</si>
  <si>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</si>
  <si>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</si>
  <si>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</si>
  <si>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</si>
  <si>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</si>
  <si>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</si>
  <si>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</si>
  <si>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</si>
  <si>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</si>
  <si>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</si>
  <si>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</si>
  <si>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</si>
  <si>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</si>
  <si>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</si>
  <si>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</si>
  <si>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</si>
  <si>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</si>
  <si>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</si>
  <si>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</si>
  <si>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</si>
  <si>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</si>
  <si>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</si>
  <si>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</si>
  <si>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</si>
  <si>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</si>
  <si>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</si>
  <si>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</si>
  <si>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</si>
  <si>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</si>
  <si>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</si>
  <si>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</si>
  <si>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</si>
  <si>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</si>
  <si>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</si>
  <si>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</si>
  <si>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</si>
  <si>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</si>
  <si>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</si>
  <si>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</si>
  <si>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</si>
  <si>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</si>
  <si>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</si>
  <si>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</si>
  <si>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</si>
  <si>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</si>
  <si>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</si>
  <si>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</si>
  <si>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</si>
  <si>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</si>
  <si>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</si>
  <si>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</si>
  <si>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</si>
  <si>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</si>
  <si>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</si>
  <si>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</si>
  <si>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</si>
  <si>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</si>
  <si>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</si>
  <si>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</si>
  <si>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</si>
  <si>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</si>
  <si>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</si>
  <si>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</si>
  <si>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</si>
  <si>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</si>
  <si>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</si>
  <si>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</si>
  <si>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</si>
  <si>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</si>
  <si>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</si>
  <si>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</si>
  <si>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</si>
  <si>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</si>
  <si>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</si>
  <si>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</si>
  <si>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</si>
  <si>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</si>
  <si>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</si>
  <si>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</si>
  <si>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</si>
  <si>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</si>
  <si>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</si>
  <si>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</si>
  <si>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</si>
  <si>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</si>
  <si>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</si>
  <si>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</si>
  <si>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</si>
  <si>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</si>
  <si>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</si>
  <si>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</si>
  <si>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</si>
  <si>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</si>
  <si>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</si>
  <si>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</si>
  <si>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</si>
  <si>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</si>
  <si>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</si>
  <si>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</si>
  <si>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</si>
  <si>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</si>
  <si>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</si>
  <si>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</si>
  <si>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</si>
  <si>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</si>
  <si>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</si>
  <si>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</si>
  <si>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</si>
  <si>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</si>
  <si>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</si>
  <si>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</si>
  <si>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</si>
  <si>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</si>
  <si>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</si>
  <si>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</si>
  <si>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</si>
  <si>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</si>
  <si>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</si>
  <si>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</si>
  <si>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</si>
  <si>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</si>
  <si>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</si>
  <si>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</si>
  <si>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</si>
  <si>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</si>
  <si>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</si>
  <si>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</si>
  <si>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</si>
  <si>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</si>
  <si>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</si>
  <si>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</si>
  <si>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</si>
  <si>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</si>
  <si>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</si>
  <si>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</si>
  <si>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</si>
  <si>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</si>
  <si>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</si>
  <si>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</si>
  <si>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</si>
  <si>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</si>
  <si>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</si>
  <si>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</si>
  <si>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</si>
  <si>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</si>
  <si>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</si>
  <si>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</si>
  <si>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</si>
  <si>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</si>
  <si>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</si>
  <si>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</si>
  <si>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</si>
  <si>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</si>
  <si>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</si>
  <si>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</si>
  <si>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</si>
  <si>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</si>
  <si>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</si>
  <si>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</si>
  <si>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</si>
  <si>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</si>
  <si>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</si>
  <si>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</si>
  <si>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</si>
  <si>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</si>
  <si>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</si>
  <si>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</si>
  <si>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</si>
  <si>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</si>
  <si>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</si>
  <si>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</si>
  <si>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</si>
  <si>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</si>
  <si>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</si>
  <si>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</si>
  <si>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</si>
  <si>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</si>
  <si>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</si>
  <si>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</si>
  <si>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</si>
  <si>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</si>
  <si>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</si>
  <si>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</si>
  <si>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</si>
  <si>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</si>
  <si>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</si>
  <si>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</si>
  <si>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</si>
  <si>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</si>
  <si>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</si>
  <si>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</si>
  <si>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</si>
  <si>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</si>
  <si>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</si>
  <si>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</si>
  <si>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</si>
  <si>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</si>
  <si>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</si>
  <si>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</si>
  <si>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</si>
  <si>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</si>
  <si>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</si>
  <si>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</si>
  <si>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</si>
  <si>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</si>
  <si>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</si>
  <si>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</si>
  <si>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</si>
  <si>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</si>
  <si>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</si>
  <si>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</si>
  <si>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</si>
  <si>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</si>
  <si>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</si>
  <si>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</si>
  <si>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</si>
  <si>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</si>
  <si>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</si>
  <si>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</si>
  <si>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</si>
  <si>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</si>
  <si>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</si>
  <si>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</si>
  <si>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</si>
  <si>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</si>
  <si>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</si>
  <si>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</si>
  <si>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</si>
  <si>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</si>
  <si>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</si>
  <si>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</si>
  <si>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</si>
  <si>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</si>
  <si>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</si>
  <si>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</si>
  <si>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</si>
  <si>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</si>
  <si>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</si>
  <si>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</si>
  <si>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</si>
  <si>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</si>
  <si>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</si>
  <si>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</si>
  <si>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</si>
  <si>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</si>
  <si>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</si>
  <si>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</si>
  <si>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</si>
  <si>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</si>
  <si>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</si>
  <si>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</si>
  <si>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</si>
  <si>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</si>
  <si>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</si>
  <si>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</si>
  <si>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</si>
  <si>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</si>
  <si>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</si>
  <si>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</si>
  <si>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</si>
  <si>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</si>
  <si>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</si>
  <si>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</si>
  <si>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</si>
  <si>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</si>
  <si>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</si>
  <si>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</si>
  <si>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</si>
  <si>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</si>
  <si>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</si>
  <si>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</si>
  <si>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</si>
  <si>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</si>
  <si>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</si>
  <si>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</si>
  <si>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</si>
  <si>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</si>
  <si>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</si>
  <si>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</si>
  <si>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</si>
  <si>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</si>
  <si>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</si>
  <si>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</si>
  <si>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</si>
  <si>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</si>
  <si>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</si>
  <si>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</si>
  <si>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</si>
  <si>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</si>
  <si>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</si>
  <si>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</si>
  <si>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</si>
  <si>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</si>
  <si>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</si>
  <si>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</si>
  <si>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</si>
  <si>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</si>
  <si>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</si>
  <si>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</si>
  <si>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</si>
  <si>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</si>
  <si>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</si>
  <si>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</si>
  <si>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</si>
  <si>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</si>
  <si>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</si>
  <si>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</si>
  <si>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</si>
  <si>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</si>
  <si>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</si>
  <si>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</si>
  <si>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</si>
  <si>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</si>
  <si>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</si>
  <si>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</si>
  <si>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</si>
  <si>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</si>
  <si>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</si>
  <si>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</si>
  <si>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</si>
  <si>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</si>
  <si>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</si>
  <si>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</si>
  <si>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</si>
  <si>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</si>
  <si>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</si>
  <si>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</si>
  <si>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</si>
  <si>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</si>
  <si>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</si>
  <si>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</si>
  <si>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</si>
  <si>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</si>
  <si>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</si>
  <si>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</si>
  <si>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</si>
  <si>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</si>
  <si>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</si>
  <si>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</si>
  <si>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</si>
  <si>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</si>
  <si>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</si>
  <si>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</si>
  <si>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</si>
  <si>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</si>
  <si>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</si>
  <si>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</si>
  <si>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</si>
  <si>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</si>
  <si>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</si>
  <si>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</si>
  <si>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</si>
  <si>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</si>
  <si>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</si>
  <si>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</si>
  <si>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</si>
  <si>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</si>
  <si>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</si>
  <si>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</si>
  <si>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</si>
  <si>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</si>
  <si>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</si>
  <si>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</si>
  <si>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</si>
  <si>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</si>
  <si>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</si>
  <si>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</si>
  <si>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</si>
  <si>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</si>
  <si>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</si>
  <si>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</si>
  <si>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</si>
  <si>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</si>
  <si>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</si>
  <si>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</si>
  <si>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</si>
  <si>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</si>
  <si>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</si>
  <si>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</si>
  <si>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</si>
  <si>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</si>
  <si>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</si>
  <si>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</si>
  <si>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</si>
  <si>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</si>
  <si>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</si>
  <si>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</si>
  <si>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</si>
  <si>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</si>
  <si>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</si>
  <si>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</si>
  <si>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</si>
  <si>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</si>
  <si>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</si>
  <si>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</si>
  <si>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</si>
  <si>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</si>
  <si>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</si>
  <si>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</si>
  <si>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</si>
  <si>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</si>
  <si>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</si>
  <si>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</si>
  <si>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</si>
  <si>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</si>
  <si>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</si>
  <si>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</si>
  <si>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</si>
  <si>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</si>
  <si>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</si>
  <si>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</si>
  <si>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</si>
  <si>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</si>
  <si>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</si>
  <si>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</si>
  <si>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</si>
  <si>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</si>
  <si>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</si>
  <si>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</si>
  <si>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</si>
  <si>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</si>
  <si>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</si>
  <si>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</si>
  <si>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</si>
  <si>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</si>
  <si>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</si>
  <si>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</si>
  <si>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</si>
  <si>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</si>
  <si>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</si>
  <si>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</si>
  <si>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</si>
  <si>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</si>
  <si>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</si>
  <si>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</si>
  <si>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</si>
  <si>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</si>
  <si>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</si>
  <si>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</si>
  <si>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</si>
  <si>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</si>
  <si>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</si>
  <si>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</si>
  <si>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</si>
  <si>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</si>
  <si>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</si>
  <si>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</si>
  <si>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</si>
  <si>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</si>
  <si>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</si>
  <si>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</si>
  <si>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</si>
  <si>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</si>
  <si>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</si>
  <si>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</si>
  <si>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</si>
  <si>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</si>
  <si>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</si>
  <si>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</si>
  <si>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</si>
  <si>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</si>
  <si>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</si>
  <si>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</si>
  <si>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</si>
  <si>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</si>
  <si>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</si>
  <si>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</si>
  <si>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</si>
  <si>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</si>
  <si>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</si>
  <si>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</si>
  <si>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</si>
  <si>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</si>
  <si>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</si>
  <si>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</si>
  <si>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</si>
  <si>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</si>
  <si>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</si>
  <si>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</si>
  <si>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</si>
  <si>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</si>
  <si>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</si>
  <si>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</si>
  <si>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</si>
  <si>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</si>
  <si>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</si>
  <si>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</si>
  <si>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</si>
  <si>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</si>
  <si>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</si>
  <si>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</si>
  <si>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</si>
  <si>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</si>
  <si>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</si>
  <si>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</si>
  <si>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</si>
  <si>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</si>
  <si>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</si>
  <si>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</si>
  <si>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</si>
  <si>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</si>
  <si>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</si>
  <si>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</si>
  <si>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</si>
  <si>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</si>
  <si>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</si>
  <si>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</si>
  <si>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</si>
  <si>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</si>
  <si>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</si>
  <si>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</si>
  <si>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</si>
  <si>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</si>
  <si>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</si>
  <si>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</si>
  <si>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</si>
  <si>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</si>
  <si>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</si>
  <si>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</si>
  <si>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</si>
  <si>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</si>
  <si>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</si>
  <si>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</si>
  <si>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</si>
  <si>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</si>
  <si>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</si>
  <si>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</si>
  <si>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</si>
  <si>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</si>
  <si>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</si>
  <si>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</si>
  <si>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</si>
  <si>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</si>
  <si>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</si>
  <si>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</si>
  <si>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</si>
  <si>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</si>
  <si>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</si>
  <si>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</si>
  <si>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</si>
  <si>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</si>
  <si>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</si>
  <si>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</si>
  <si>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</si>
  <si>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</si>
  <si>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</si>
  <si>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</si>
  <si>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</si>
  <si>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</si>
  <si>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</si>
  <si>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</si>
  <si>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</si>
  <si>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</si>
  <si>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</si>
  <si>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</si>
  <si>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</si>
  <si>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</si>
  <si>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</si>
  <si>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</si>
  <si>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</si>
  <si>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</si>
  <si>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</si>
  <si>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</si>
  <si>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</si>
  <si>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</si>
  <si>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</si>
  <si>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</si>
  <si>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</si>
  <si>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</si>
  <si>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</si>
  <si>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</si>
  <si>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</si>
  <si>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</si>
  <si>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</si>
  <si>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</si>
  <si>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</si>
  <si>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</si>
  <si>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</si>
  <si>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</si>
  <si>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</si>
  <si>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</si>
  <si>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</si>
  <si>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</si>
  <si>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</si>
  <si>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</si>
  <si>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</si>
  <si>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</si>
  <si>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</si>
  <si>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</si>
  <si>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</si>
  <si>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</si>
  <si>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</si>
  <si>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</si>
  <si>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</si>
  <si>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</si>
  <si>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</si>
  <si>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</si>
  <si>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</si>
  <si>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</si>
  <si>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</si>
  <si>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</si>
  <si>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</si>
  <si>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</si>
  <si>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</si>
  <si>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</si>
  <si>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</si>
  <si>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</si>
  <si>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</si>
  <si>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</si>
  <si>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</si>
  <si>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</si>
  <si>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</si>
  <si>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</si>
  <si>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</si>
  <si>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</si>
  <si>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</si>
  <si>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</si>
  <si>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</si>
  <si>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</si>
  <si>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</si>
  <si>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</si>
  <si>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</si>
  <si>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</si>
  <si>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</si>
  <si>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</si>
  <si>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</si>
  <si>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</si>
  <si>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</si>
  <si>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</si>
  <si>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</si>
  <si>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</si>
  <si>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</si>
  <si>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</si>
  <si>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</si>
  <si>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</si>
  <si>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</si>
  <si>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</si>
  <si>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</si>
  <si>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</si>
  <si>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</si>
  <si>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</si>
  <si>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</si>
  <si>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</si>
  <si>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</si>
  <si>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</si>
  <si>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</si>
  <si>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</si>
  <si>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</si>
  <si>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</si>
  <si>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</si>
  <si>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</si>
  <si>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</si>
  <si>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</si>
  <si>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</si>
  <si>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</si>
  <si>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</si>
  <si>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</si>
  <si>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</si>
  <si>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</si>
  <si>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</si>
  <si>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</si>
  <si>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</si>
  <si>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</si>
  <si>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</si>
  <si>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</si>
  <si>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</si>
  <si>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</si>
  <si>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</si>
  <si>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</si>
  <si>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</si>
  <si>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</si>
  <si>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</si>
  <si>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</si>
  <si>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</si>
  <si>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</si>
  <si>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</si>
  <si>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</si>
  <si>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</si>
  <si>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</si>
  <si>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</si>
  <si>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</si>
  <si>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</si>
  <si>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</si>
  <si>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</si>
  <si>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</si>
  <si>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</si>
  <si>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</si>
  <si>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</si>
  <si>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</si>
  <si>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</si>
  <si>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</si>
  <si>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</si>
  <si>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</si>
  <si>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</si>
  <si>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</si>
  <si>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</si>
  <si>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</si>
  <si>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</si>
  <si>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</si>
  <si>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</si>
  <si>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</si>
  <si>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</si>
  <si>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</si>
  <si>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</si>
  <si>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</si>
  <si>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</si>
  <si>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</si>
  <si>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</si>
  <si>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</si>
  <si>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</si>
  <si>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</si>
  <si>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</si>
  <si>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</si>
  <si>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</si>
  <si>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</si>
  <si>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</si>
  <si>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</si>
  <si>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</si>
  <si>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</si>
  <si>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</si>
  <si>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</si>
  <si>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</si>
  <si>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</si>
  <si>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</si>
  <si>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</si>
  <si>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</si>
  <si>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</si>
  <si>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</si>
  <si>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</si>
  <si>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</si>
  <si>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</si>
  <si>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</si>
  <si>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</si>
  <si>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</si>
  <si>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</si>
  <si>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</si>
  <si>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</si>
  <si>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</si>
  <si>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</si>
  <si>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</si>
  <si>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</si>
  <si>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</si>
  <si>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</si>
  <si>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</si>
  <si>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</si>
  <si>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</si>
  <si>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</si>
  <si>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</si>
  <si>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</si>
  <si>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</si>
  <si>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</si>
  <si>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</si>
  <si>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</si>
  <si>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</si>
  <si>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</si>
  <si>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</si>
  <si>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</si>
  <si>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</si>
  <si>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</si>
  <si>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</si>
  <si>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</si>
  <si>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</si>
  <si>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</si>
  <si>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</si>
  <si>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</si>
  <si>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</si>
  <si>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</si>
  <si>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</si>
  <si>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</si>
  <si>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</si>
  <si>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</si>
  <si>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</si>
  <si>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</si>
  <si>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</si>
  <si>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</si>
  <si>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</si>
  <si>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</si>
  <si>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</si>
  <si>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</si>
  <si>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</si>
  <si>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</si>
  <si>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</si>
  <si>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</si>
  <si>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</si>
  <si>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</si>
  <si>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</si>
  <si>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</si>
  <si>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</si>
  <si>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</si>
  <si>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</si>
  <si>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</si>
  <si>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</si>
  <si>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</si>
  <si>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</si>
  <si>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</si>
  <si>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</si>
  <si>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</si>
  <si>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</si>
  <si>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</si>
  <si>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</si>
  <si>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</si>
  <si>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</si>
  <si>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</si>
  <si>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</si>
  <si>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</si>
  <si>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</si>
  <si>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</si>
  <si>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</si>
  <si>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</si>
  <si>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</si>
  <si>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</si>
  <si>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</si>
  <si>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</si>
  <si>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</si>
  <si>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</si>
  <si>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</si>
  <si>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</si>
  <si>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</si>
  <si>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</si>
  <si>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</si>
  <si>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</si>
  <si>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</si>
  <si>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</si>
  <si>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</si>
  <si>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</si>
  <si>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</si>
  <si>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</si>
  <si>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</si>
  <si>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</si>
  <si>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</si>
  <si>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</si>
  <si>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</si>
  <si>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</si>
  <si>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</si>
  <si>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</si>
  <si>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</si>
  <si>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</si>
  <si>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</si>
  <si>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</si>
  <si>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</si>
  <si>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</si>
  <si>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</si>
  <si>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</si>
  <si>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</si>
  <si>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</si>
  <si>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</si>
  <si>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</si>
  <si>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</si>
  <si>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</si>
  <si>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</si>
  <si>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</si>
  <si>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</si>
  <si>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</si>
  <si>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</si>
  <si>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</si>
  <si>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</si>
  <si>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</si>
  <si>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</si>
  <si>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</si>
  <si>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</si>
  <si>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</si>
  <si>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</si>
  <si>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</si>
  <si>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</si>
  <si>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</si>
  <si>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</si>
  <si>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</si>
  <si>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</si>
  <si>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</si>
  <si>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</si>
  <si>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</si>
  <si>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</si>
  <si>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</si>
  <si>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</si>
  <si>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</si>
  <si>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</si>
  <si>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</si>
  <si>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</si>
  <si>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</si>
  <si>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</si>
  <si>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</si>
  <si>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</si>
  <si>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</si>
  <si>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</si>
  <si>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</si>
  <si>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</si>
  <si>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</si>
  <si>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</si>
  <si>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</si>
  <si>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</si>
  <si>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</si>
  <si>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</si>
  <si>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</si>
  <si>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</si>
  <si>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</si>
  <si>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</si>
  <si>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</si>
  <si>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</si>
  <si>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</si>
  <si>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</si>
  <si>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</si>
  <si>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</si>
  <si>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</si>
  <si>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</si>
  <si>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</si>
  <si>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</si>
  <si>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</si>
  <si>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</si>
  <si>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</si>
  <si>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</si>
  <si>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</si>
  <si>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</si>
  <si>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</si>
  <si>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</si>
  <si>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</si>
  <si>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</si>
  <si>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</si>
  <si>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</si>
  <si>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</si>
  <si>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</si>
  <si>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</si>
  <si>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</si>
  <si>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</si>
  <si>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</si>
  <si>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</si>
  <si>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</si>
  <si>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</si>
  <si>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</si>
  <si>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</si>
  <si>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</si>
  <si>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</si>
  <si>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</si>
  <si>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</si>
  <si>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</si>
  <si>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</si>
  <si>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</si>
  <si>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</si>
  <si>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</si>
  <si>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</si>
  <si>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</si>
  <si>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</si>
  <si>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</si>
  <si>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</si>
  <si>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</si>
  <si>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</si>
  <si>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</si>
  <si>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</si>
  <si>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</si>
  <si>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</si>
  <si>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</si>
  <si>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</si>
  <si>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</si>
  <si>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</si>
  <si>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</si>
  <si>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</si>
  <si>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</si>
  <si>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</si>
  <si>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</si>
  <si>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</si>
  <si>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</si>
  <si>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</si>
  <si>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</si>
  <si>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</si>
  <si>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</si>
  <si>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</si>
  <si>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</si>
  <si>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</si>
  <si>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</si>
  <si>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</si>
  <si>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</si>
  <si>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</si>
  <si>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</si>
  <si>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</si>
  <si>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</si>
  <si>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</si>
  <si>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</si>
  <si>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</si>
  <si>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</si>
  <si>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</si>
  <si>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</si>
  <si>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</si>
  <si>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</si>
  <si>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</si>
  <si>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</si>
  <si>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</si>
  <si>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</si>
  <si>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</si>
  <si>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</si>
  <si>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</si>
  <si>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</si>
  <si>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</si>
  <si>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</si>
  <si>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</si>
  <si>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</si>
  <si>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</si>
  <si>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</si>
  <si>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</si>
  <si>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</si>
  <si>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</si>
  <si>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</si>
  <si>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</si>
  <si>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</si>
  <si>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</si>
  <si>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</si>
  <si>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</si>
  <si>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</si>
  <si>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</si>
  <si>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</si>
  <si>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</si>
  <si>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</si>
  <si>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</si>
  <si>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</si>
  <si>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</si>
  <si>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</si>
  <si>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</si>
  <si>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</si>
  <si>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</si>
  <si>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</si>
  <si>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</si>
  <si>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</si>
  <si>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</si>
  <si>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</si>
  <si>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</si>
  <si>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</si>
  <si>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</si>
  <si>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</si>
  <si>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</si>
  <si>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</si>
  <si>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</si>
  <si>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</si>
  <si>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</si>
  <si>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</si>
  <si>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</si>
  <si>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</si>
  <si>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</si>
  <si>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</si>
  <si>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</si>
  <si>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</si>
  <si>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</si>
  <si>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</si>
  <si>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</si>
  <si>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</si>
  <si>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</si>
  <si>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</si>
  <si>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</si>
  <si>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</si>
  <si>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</si>
  <si>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</si>
  <si>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</si>
  <si>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</si>
  <si>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</si>
  <si>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</si>
  <si>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</si>
  <si>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</si>
  <si>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</si>
  <si>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</si>
  <si>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</si>
  <si>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</si>
  <si>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</si>
  <si>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</si>
  <si>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</si>
  <si>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</si>
  <si>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</si>
  <si>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</si>
  <si>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</si>
  <si>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</si>
  <si>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</si>
  <si>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</si>
  <si>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</si>
  <si>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</si>
  <si>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</si>
  <si>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</si>
  <si>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</si>
  <si>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</si>
  <si>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</si>
  <si>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</si>
  <si>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</si>
  <si>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</si>
  <si>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</si>
  <si>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</si>
  <si>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</si>
  <si>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</si>
  <si>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</si>
  <si>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</si>
  <si>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</si>
  <si>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</si>
  <si>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</si>
  <si>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</si>
  <si>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</si>
  <si>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</si>
  <si>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</si>
  <si>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</si>
  <si>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</si>
  <si>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</si>
  <si>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</si>
  <si>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</si>
  <si>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</si>
  <si>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</si>
  <si>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</si>
  <si>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</si>
  <si>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</si>
  <si>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</si>
  <si>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</si>
  <si>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</si>
  <si>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</si>
  <si>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</si>
  <si>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</si>
  <si>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</si>
  <si>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</si>
  <si>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</si>
  <si>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</si>
  <si>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</si>
  <si>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</si>
  <si>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</si>
  <si>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</si>
  <si>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</si>
  <si>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</si>
  <si>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</si>
  <si>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</si>
  <si>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</si>
  <si>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</si>
  <si>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</si>
  <si>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</si>
  <si>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</si>
  <si>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</si>
  <si>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</si>
  <si>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</si>
  <si>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</si>
  <si>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</si>
  <si>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</si>
  <si>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</si>
  <si>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</si>
  <si>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</si>
  <si>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</si>
  <si>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</si>
  <si>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</si>
  <si>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</si>
  <si>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</si>
  <si>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</si>
  <si>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</si>
  <si>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</si>
  <si>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</si>
  <si>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</si>
  <si>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</si>
  <si>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</si>
  <si>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</si>
  <si>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</si>
  <si>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</si>
  <si>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</si>
  <si>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</si>
  <si>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</si>
  <si>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</si>
  <si>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</si>
  <si>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</si>
  <si>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</si>
  <si>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</si>
  <si>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</si>
  <si>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</si>
  <si>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</si>
  <si>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</si>
  <si>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</si>
  <si>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</si>
  <si>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</si>
  <si>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</si>
  <si>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</si>
  <si>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</si>
  <si>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</si>
  <si>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</si>
  <si>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</si>
  <si>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</si>
  <si>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</si>
  <si>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</si>
  <si>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</si>
  <si>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</si>
  <si>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</si>
  <si>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</si>
  <si>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</si>
  <si>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</si>
  <si>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</si>
  <si>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</si>
  <si>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</si>
  <si>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</si>
  <si>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</si>
  <si>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</si>
  <si>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</si>
  <si>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</si>
  <si>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</si>
  <si>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</si>
  <si>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</si>
  <si>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</si>
  <si>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</si>
  <si>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</si>
  <si>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</si>
  <si>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</si>
  <si>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</si>
  <si>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</si>
  <si>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</si>
  <si>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</si>
  <si>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</si>
  <si>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</si>
  <si>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</si>
  <si>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</si>
  <si>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</si>
  <si>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</si>
  <si>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</si>
  <si>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</si>
  <si>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</si>
  <si>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</si>
  <si>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</si>
  <si>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</si>
  <si>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</si>
  <si>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</si>
  <si>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</si>
  <si>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</si>
  <si>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</si>
  <si>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</si>
  <si>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</si>
  <si>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</si>
  <si>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</si>
  <si>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</si>
  <si>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</si>
  <si>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</si>
  <si>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</si>
  <si>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</si>
  <si>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</si>
  <si>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</si>
  <si>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</si>
  <si>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</si>
  <si>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</si>
  <si>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</si>
  <si>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</si>
  <si>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</si>
  <si>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</si>
  <si>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</si>
  <si>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</si>
  <si>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</si>
  <si>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</si>
  <si>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</si>
  <si>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</si>
  <si>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</si>
  <si>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</si>
  <si>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</si>
  <si>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</si>
  <si>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</si>
  <si>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</si>
  <si>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</si>
  <si>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</si>
  <si>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</si>
  <si>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</si>
  <si>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</si>
  <si>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</si>
  <si>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</si>
  <si>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</si>
  <si>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</si>
  <si>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</si>
  <si>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</si>
  <si>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</si>
  <si>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</si>
  <si>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</si>
  <si>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</si>
  <si>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</si>
  <si>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</si>
  <si>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</si>
  <si>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</si>
  <si>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</si>
  <si>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</si>
  <si>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</si>
  <si>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</si>
  <si>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</si>
  <si>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</si>
  <si>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</si>
  <si>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</si>
  <si>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</si>
  <si>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</si>
  <si>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</si>
  <si>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</si>
  <si>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</si>
  <si>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</si>
  <si>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</si>
  <si>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</si>
  <si>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</si>
  <si>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</si>
  <si>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</si>
  <si>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</si>
  <si>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</si>
  <si>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</si>
  <si>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</si>
  <si>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</si>
  <si>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</si>
  <si>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</si>
  <si>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</si>
  <si>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</si>
  <si>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</si>
  <si>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</si>
  <si>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</si>
  <si>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</si>
  <si>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</si>
  <si>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</si>
  <si>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</si>
  <si>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</si>
  <si>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</si>
  <si>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</si>
  <si>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</si>
  <si>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</si>
  <si>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</si>
  <si>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</si>
  <si>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</si>
  <si>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</si>
  <si>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</si>
  <si>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</si>
  <si>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</si>
  <si>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</si>
  <si>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</si>
  <si>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</si>
  <si>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</si>
  <si>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</si>
  <si>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</si>
  <si>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</si>
  <si>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</si>
  <si>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</si>
  <si>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</si>
  <si>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</si>
  <si>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</si>
  <si>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</si>
  <si>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</si>
  <si>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</si>
  <si>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</si>
  <si>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</si>
  <si>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</si>
  <si>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</si>
  <si>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</si>
  <si>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</si>
  <si>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</si>
  <si>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</si>
  <si>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</si>
  <si>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</si>
  <si>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</si>
  <si>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</si>
  <si>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</si>
  <si>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</si>
  <si>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</si>
  <si>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</si>
  <si>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</si>
  <si>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</si>
  <si>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</si>
  <si>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</si>
  <si>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</si>
  <si>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</si>
  <si>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</si>
  <si>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</si>
  <si>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</si>
  <si>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</si>
  <si>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</si>
  <si>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</si>
  <si>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</si>
  <si>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</si>
  <si>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</si>
  <si>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</si>
  <si>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</si>
  <si>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</si>
  <si>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</si>
  <si>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</si>
  <si>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</si>
  <si>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</si>
  <si>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</si>
  <si>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</si>
  <si>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</si>
  <si>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</si>
  <si>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</si>
  <si>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</si>
  <si>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</si>
  <si>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</si>
  <si>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</si>
  <si>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</si>
  <si>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</si>
  <si>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</si>
  <si>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</si>
  <si>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</si>
  <si>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</si>
  <si>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</si>
  <si>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</si>
  <si>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</si>
  <si>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</si>
  <si>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</si>
  <si>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</si>
  <si>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</si>
  <si>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</si>
  <si>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</si>
  <si>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</si>
  <si>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</si>
  <si>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</si>
  <si>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</si>
  <si>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</si>
  <si>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</si>
  <si>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</si>
  <si>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</si>
  <si>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</si>
  <si>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</si>
  <si>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</si>
  <si>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</si>
  <si>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</si>
  <si>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</si>
  <si>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</si>
  <si>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</si>
  <si>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</si>
  <si>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</si>
  <si>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</si>
  <si>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</si>
  <si>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</si>
  <si>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</si>
  <si>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</si>
  <si>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</si>
  <si>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</si>
  <si>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</si>
  <si>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</si>
  <si>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</si>
  <si>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</si>
  <si>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</si>
  <si>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</si>
  <si>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</si>
  <si>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</si>
  <si>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</si>
  <si>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</si>
  <si>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</si>
  <si>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</si>
  <si>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</si>
  <si>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</si>
  <si>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</si>
  <si>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</si>
  <si>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</si>
  <si>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</si>
  <si>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</si>
  <si>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</si>
  <si>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</si>
  <si>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</si>
  <si>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</si>
  <si>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</si>
  <si>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</si>
  <si>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</si>
  <si>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</si>
  <si>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</si>
  <si>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</si>
  <si>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</si>
  <si>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</si>
  <si>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</si>
  <si>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</si>
  <si>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</si>
  <si>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</si>
  <si>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</si>
  <si>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</si>
  <si>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</si>
  <si>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</si>
  <si>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</si>
  <si>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</si>
  <si>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</si>
  <si>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</si>
  <si>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</si>
  <si>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</si>
  <si>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</si>
  <si>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</si>
  <si>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</si>
  <si>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</si>
  <si>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</si>
  <si>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</si>
  <si>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</si>
  <si>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</si>
  <si>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</si>
  <si>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</si>
  <si>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</si>
  <si>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</si>
  <si>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</si>
  <si>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</si>
  <si>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</si>
  <si>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</si>
  <si>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</si>
  <si>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</si>
  <si>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</si>
  <si>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</si>
  <si>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</si>
  <si>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</si>
  <si>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</si>
  <si>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</si>
  <si>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</si>
  <si>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</si>
  <si>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</si>
  <si>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</si>
  <si>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</si>
  <si>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</si>
  <si>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</si>
  <si>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</si>
  <si>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</si>
  <si>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</si>
  <si>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</si>
  <si>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</si>
  <si>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</si>
  <si>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</si>
  <si>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</si>
  <si>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</si>
  <si>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</si>
  <si>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</si>
  <si>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</si>
  <si>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</si>
  <si>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</si>
  <si>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</si>
  <si>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</si>
  <si>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</si>
  <si>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</si>
  <si>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</si>
  <si>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</si>
  <si>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</si>
  <si>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</si>
  <si>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</si>
  <si>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</si>
  <si>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</si>
  <si>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</si>
  <si>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</si>
  <si>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</si>
  <si>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</si>
  <si>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</si>
  <si>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</si>
  <si>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</si>
  <si>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</si>
  <si>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</si>
  <si>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</si>
  <si>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</si>
  <si>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</si>
  <si>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</si>
  <si>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</si>
  <si>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</si>
  <si>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</si>
  <si>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</si>
  <si>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</si>
  <si>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</si>
  <si>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</si>
  <si>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</si>
  <si>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</si>
  <si>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</si>
  <si>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</si>
  <si>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</si>
  <si>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</si>
  <si>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</si>
  <si>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</si>
  <si>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</si>
  <si>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</si>
  <si>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</si>
  <si>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</si>
  <si>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</si>
  <si>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</si>
  <si>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</si>
  <si>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</si>
  <si>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</si>
  <si>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</si>
  <si>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</si>
  <si>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</si>
  <si>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</si>
  <si>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</si>
  <si>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</si>
  <si>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</si>
  <si>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</si>
  <si>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</si>
  <si>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</si>
  <si>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</si>
  <si>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</si>
  <si>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</si>
  <si>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</si>
  <si>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</si>
  <si>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</si>
  <si>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</si>
  <si>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</si>
  <si>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</si>
  <si>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</si>
  <si>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</si>
  <si>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</si>
  <si>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</si>
  <si>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</si>
  <si>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</si>
  <si>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</si>
  <si>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</si>
  <si>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</si>
  <si>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</si>
  <si>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</si>
  <si>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</si>
  <si>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</si>
  <si>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</si>
  <si>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</si>
  <si>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</si>
  <si>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</si>
  <si>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</si>
  <si>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</si>
  <si>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</si>
  <si>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</si>
  <si>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</si>
  <si>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</si>
  <si>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</si>
  <si>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</si>
  <si>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</si>
  <si>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</si>
  <si>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</si>
  <si>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</si>
  <si>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</si>
  <si>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</si>
  <si>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</si>
  <si>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</si>
  <si>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</si>
  <si>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</si>
  <si>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</si>
  <si>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</si>
  <si>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</si>
  <si>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</si>
  <si>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</si>
  <si>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</si>
  <si>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</si>
  <si>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</si>
  <si>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</si>
  <si>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</si>
  <si>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</si>
  <si>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</si>
  <si>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</si>
  <si>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</si>
  <si>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</si>
  <si>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</si>
  <si>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</si>
  <si>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</si>
  <si>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</si>
  <si>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</si>
  <si>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</si>
  <si>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</si>
  <si>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</si>
  <si>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</si>
  <si>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</si>
  <si>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</si>
  <si>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</si>
  <si>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</si>
  <si>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</si>
  <si>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</si>
  <si>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</si>
  <si>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</si>
  <si>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</si>
  <si>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</si>
  <si>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</si>
  <si>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</si>
  <si>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</si>
  <si>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</si>
  <si>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</si>
  <si>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</si>
  <si>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</si>
  <si>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</si>
  <si>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</si>
  <si>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</si>
  <si>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</si>
  <si>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</si>
  <si>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</si>
  <si>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</si>
  <si>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</si>
  <si>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</si>
  <si>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</si>
  <si>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</si>
  <si>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</si>
  <si>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</si>
  <si>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</si>
  <si>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</si>
  <si>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</si>
  <si>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</si>
  <si>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</si>
  <si>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</si>
  <si>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</si>
  <si>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</si>
  <si>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</si>
  <si>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</si>
  <si>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</si>
  <si>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</si>
  <si>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</si>
  <si>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</si>
  <si>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</si>
  <si>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</si>
  <si>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</si>
  <si>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</si>
  <si>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</si>
  <si>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</si>
  <si>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</si>
  <si>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</si>
  <si>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</si>
  <si>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</si>
  <si>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</si>
  <si>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</si>
  <si>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</si>
  <si>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</si>
  <si>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</si>
  <si>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</si>
  <si>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</si>
  <si>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</si>
  <si>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</si>
  <si>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</si>
  <si>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</si>
  <si>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</si>
  <si>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</si>
  <si>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</si>
  <si>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</si>
  <si>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</si>
  <si>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</si>
  <si>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</si>
  <si>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</si>
  <si>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</si>
  <si>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</si>
  <si>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</si>
  <si>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</si>
  <si>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</si>
  <si>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</si>
  <si>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</si>
  <si>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</si>
  <si>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</si>
  <si>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</si>
  <si>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</si>
  <si>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</si>
  <si>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</si>
  <si>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</si>
  <si>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</si>
  <si>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</si>
  <si>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</si>
  <si>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</si>
  <si>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</si>
  <si>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</si>
  <si>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</si>
  <si>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</si>
  <si>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</si>
  <si>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</si>
  <si>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</si>
  <si>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</si>
  <si>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</si>
  <si>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</si>
  <si>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</si>
  <si>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</si>
  <si>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</si>
  <si>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</si>
  <si>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</si>
  <si>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</si>
  <si>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</si>
  <si>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</si>
  <si>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</si>
  <si>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</si>
  <si>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</si>
  <si>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</si>
  <si>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</si>
  <si>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</si>
  <si>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</si>
  <si>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</si>
  <si>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</si>
  <si>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</si>
  <si>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</si>
  <si>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</si>
  <si>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</si>
  <si>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</si>
  <si>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</si>
  <si>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</si>
  <si>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</si>
  <si>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</si>
  <si>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</si>
  <si>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</si>
  <si>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</si>
  <si>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</si>
  <si>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</si>
  <si>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</si>
  <si>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</si>
  <si>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</si>
  <si>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</si>
  <si>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</si>
  <si>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</si>
  <si>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</si>
  <si>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</si>
  <si>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</si>
  <si>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</si>
  <si>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</si>
  <si>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</si>
  <si>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</si>
  <si>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</si>
  <si>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</si>
  <si>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</si>
  <si>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</si>
  <si>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</si>
  <si>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</si>
  <si>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</si>
  <si>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</si>
  <si>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</si>
  <si>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</si>
  <si>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</si>
  <si>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</si>
  <si>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</si>
  <si>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</si>
  <si>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</si>
  <si>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</si>
  <si>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</si>
  <si>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</si>
  <si>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</si>
  <si>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</si>
  <si>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</si>
  <si>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</si>
  <si>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</si>
  <si>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</si>
  <si>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</si>
  <si>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</si>
  <si>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</si>
  <si>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</si>
  <si>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</si>
  <si>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</si>
  <si>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</si>
  <si>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</si>
  <si>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</si>
  <si>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</si>
  <si>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</si>
  <si>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</si>
  <si>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</si>
  <si>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</si>
  <si>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</si>
  <si>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</si>
  <si>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</si>
  <si>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</si>
  <si>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</si>
  <si>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</si>
  <si>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</si>
  <si>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</si>
  <si>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</si>
  <si>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</si>
  <si>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</si>
  <si>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</si>
  <si>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</si>
  <si>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</si>
  <si>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</si>
  <si>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</si>
  <si>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</si>
  <si>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</si>
  <si>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</si>
  <si>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</si>
  <si>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</si>
  <si>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</si>
  <si>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</si>
  <si>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</si>
  <si>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</si>
  <si>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</si>
  <si>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</si>
  <si>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</si>
  <si>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</si>
  <si>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</si>
  <si>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</si>
  <si>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</si>
  <si>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</si>
  <si>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</si>
  <si>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</si>
  <si>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</si>
  <si>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</si>
  <si>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</si>
  <si>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</si>
  <si>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</si>
  <si>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</si>
  <si>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</si>
  <si>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</si>
  <si>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</si>
  <si>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</si>
  <si>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</si>
  <si>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</si>
  <si>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</si>
  <si>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</si>
  <si>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</si>
  <si>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</si>
  <si>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</si>
  <si>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</si>
  <si>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</si>
  <si>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</si>
  <si>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</si>
  <si>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</si>
  <si>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</si>
  <si>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</si>
  <si>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</si>
  <si>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</si>
  <si>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</si>
  <si>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</si>
  <si>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</si>
  <si>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</si>
  <si>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</si>
  <si>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</si>
  <si>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</si>
  <si>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</si>
  <si>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</si>
  <si>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</si>
  <si>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</si>
  <si>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</si>
  <si>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</si>
  <si>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</si>
  <si>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</si>
  <si>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</si>
  <si>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</si>
  <si>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</si>
  <si>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</si>
  <si>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</si>
  <si>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</si>
  <si>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</si>
  <si>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</si>
  <si>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</si>
  <si>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</si>
  <si>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</si>
  <si>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</si>
  <si>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</si>
  <si>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</si>
  <si>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</si>
  <si>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</si>
  <si>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</si>
  <si>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</si>
  <si>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</si>
  <si>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</si>
  <si>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</si>
  <si>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</si>
  <si>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</si>
  <si>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</si>
  <si>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</si>
  <si>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</si>
  <si>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</si>
  <si>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</si>
  <si>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</si>
  <si>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</si>
  <si>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</si>
  <si>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</si>
  <si>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</si>
  <si>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</si>
  <si>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</si>
  <si>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</si>
  <si>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</si>
  <si>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</si>
  <si>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</si>
  <si>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</si>
  <si>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</si>
  <si>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</si>
  <si>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</si>
  <si>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</si>
  <si>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</si>
  <si>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</si>
  <si>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</si>
  <si>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</si>
  <si>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</si>
  <si>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</si>
  <si>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</si>
  <si>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</si>
  <si>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</si>
  <si>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</si>
  <si>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</si>
  <si>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</si>
  <si>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</si>
  <si>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</si>
  <si>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</si>
  <si>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</si>
  <si>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</si>
  <si>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</si>
  <si>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</si>
  <si>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</si>
  <si>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</si>
  <si>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</si>
  <si>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</si>
  <si>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</si>
  <si>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</si>
  <si>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</si>
  <si>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</si>
  <si>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</si>
  <si>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</si>
  <si>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</si>
  <si>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</si>
  <si>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</si>
  <si>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</si>
  <si>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</si>
  <si>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</si>
  <si>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</si>
  <si>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</si>
  <si>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</si>
  <si>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</si>
  <si>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</si>
  <si>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</si>
  <si>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</si>
  <si>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</si>
  <si>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</si>
  <si>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</si>
  <si>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</si>
  <si>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</si>
  <si>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</si>
  <si>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</si>
  <si>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</si>
  <si>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</si>
  <si>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</si>
  <si>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</si>
  <si>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</si>
  <si>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</si>
  <si>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</si>
  <si>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</si>
  <si>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</si>
  <si>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</si>
  <si>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</si>
  <si>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</si>
  <si>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</si>
  <si>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</si>
  <si>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</si>
  <si>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</si>
  <si>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</si>
  <si>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</si>
  <si>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</si>
  <si>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</si>
  <si>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</si>
  <si>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</si>
  <si>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</si>
  <si>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</si>
  <si>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</si>
  <si>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</si>
  <si>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</si>
  <si>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</si>
  <si>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</si>
  <si>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</si>
  <si>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</si>
  <si>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</si>
  <si>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</si>
  <si>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</si>
  <si>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</si>
  <si>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</si>
  <si>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</si>
  <si>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</si>
  <si>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</si>
  <si>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</si>
  <si>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</si>
  <si>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</si>
  <si>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</si>
  <si>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</si>
  <si>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</si>
  <si>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</si>
  <si>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</si>
  <si>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</si>
  <si>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</si>
  <si>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</si>
  <si>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</si>
  <si>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</si>
  <si>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</si>
  <si>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</si>
  <si>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</si>
  <si>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</si>
  <si>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</si>
  <si>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</si>
  <si>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</si>
  <si>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</si>
  <si>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</si>
  <si>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</si>
  <si>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</si>
  <si>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</si>
  <si>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</si>
  <si>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</si>
  <si>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</si>
  <si>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</si>
  <si>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</si>
  <si>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</si>
  <si>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</si>
  <si>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</si>
  <si>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</si>
  <si>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</si>
  <si>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</si>
  <si>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</si>
  <si>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</si>
  <si>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</si>
  <si>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</si>
  <si>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</si>
  <si>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</si>
  <si>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</si>
  <si>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</si>
  <si>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</si>
  <si>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</si>
  <si>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</si>
  <si>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</si>
  <si>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</si>
  <si>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</si>
  <si>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</si>
  <si>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</si>
  <si>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</si>
  <si>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</si>
  <si>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</si>
  <si>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</si>
  <si>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</si>
  <si>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</si>
  <si>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</si>
  <si>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</si>
  <si>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</si>
  <si>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</si>
  <si>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</si>
  <si>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</si>
  <si>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</si>
  <si>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</si>
  <si>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</si>
  <si>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</si>
  <si>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</si>
  <si>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</si>
  <si>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</si>
  <si>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</si>
  <si>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</si>
  <si>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</si>
  <si>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</si>
  <si>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</si>
  <si>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</si>
  <si>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</si>
  <si>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</si>
  <si>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</si>
  <si>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</si>
  <si>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</si>
  <si>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</si>
  <si>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</si>
  <si>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</si>
  <si>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</si>
  <si>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</si>
  <si>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</si>
  <si>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</si>
  <si>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</si>
  <si>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</si>
  <si>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</si>
  <si>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</si>
  <si>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</si>
  <si>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</si>
  <si>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</si>
  <si>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</si>
  <si>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</si>
  <si>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</si>
  <si>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</si>
  <si>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</si>
  <si>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</si>
  <si>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</si>
  <si>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</si>
  <si>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</si>
  <si>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</si>
  <si>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</si>
  <si>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</si>
  <si>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</si>
  <si>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</si>
  <si>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</si>
  <si>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</si>
  <si>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</si>
  <si>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</si>
  <si>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</si>
  <si>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</si>
  <si>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</si>
  <si>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</si>
  <si>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</si>
  <si>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</si>
  <si>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</si>
  <si>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</si>
  <si>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</si>
  <si>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</si>
  <si>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</si>
  <si>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</si>
  <si>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</si>
  <si>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</si>
  <si>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</si>
  <si>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</si>
  <si>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</si>
  <si>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</si>
  <si>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</si>
  <si>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</si>
  <si>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</si>
  <si>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</si>
  <si>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</si>
  <si>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</si>
  <si>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</si>
  <si>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</si>
  <si>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</si>
  <si>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</si>
  <si>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</si>
  <si>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</si>
  <si>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</si>
  <si>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</si>
  <si>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</si>
  <si>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</si>
  <si>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</si>
  <si>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</si>
  <si>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</si>
  <si>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</si>
  <si>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</si>
  <si>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</si>
  <si>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</si>
  <si>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</si>
  <si>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</si>
  <si>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</si>
  <si>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</si>
  <si>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</si>
  <si>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</si>
  <si>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</si>
  <si>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</si>
  <si>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</si>
  <si>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</si>
  <si>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</si>
  <si>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</si>
  <si>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</si>
  <si>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</si>
  <si>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</si>
  <si>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</si>
  <si>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</si>
  <si>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</si>
  <si>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</si>
  <si>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</si>
  <si>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</si>
  <si>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</si>
  <si>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</si>
  <si>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</si>
  <si>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</si>
  <si>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</si>
  <si>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</si>
  <si>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</si>
  <si>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</si>
  <si>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</si>
  <si>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</si>
  <si>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</si>
  <si>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</si>
  <si>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</si>
  <si>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</si>
  <si>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</si>
  <si>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</si>
  <si>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</si>
  <si>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</si>
  <si>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</si>
  <si>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</si>
  <si>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</si>
  <si>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</si>
  <si>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</si>
  <si>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</si>
  <si>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</si>
  <si>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</si>
  <si>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</si>
  <si>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</si>
  <si>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</si>
  <si>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</si>
  <si>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</si>
  <si>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</si>
  <si>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</si>
  <si>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</si>
  <si>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</si>
  <si>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</si>
  <si>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</si>
  <si>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</si>
  <si>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</si>
  <si>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</si>
  <si>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</si>
  <si>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</si>
  <si>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</si>
  <si>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</si>
  <si>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</si>
  <si>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</si>
  <si>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</si>
  <si>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</si>
  <si>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</si>
  <si>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</si>
  <si>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</si>
  <si>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</si>
  <si>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</si>
  <si>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</si>
  <si>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</si>
  <si>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</si>
  <si>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</si>
  <si>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</si>
  <si>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</si>
  <si>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</si>
  <si>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</si>
  <si>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</si>
  <si>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</si>
  <si>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</si>
  <si>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</si>
  <si>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</si>
  <si>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</si>
  <si>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</si>
  <si>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</si>
  <si>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</si>
  <si>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</si>
  <si>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</si>
  <si>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</si>
  <si>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</si>
  <si>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</si>
  <si>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</si>
  <si>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</si>
  <si>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</si>
  <si>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</si>
  <si>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</si>
  <si>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</si>
  <si>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</si>
  <si>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</si>
  <si>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</si>
  <si>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</si>
  <si>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</si>
  <si>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</si>
  <si>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</si>
  <si>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</si>
  <si>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</si>
  <si>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</si>
  <si>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</si>
  <si>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</si>
  <si>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</si>
  <si>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</si>
  <si>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</si>
  <si>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</si>
  <si>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</si>
  <si>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</si>
  <si>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</si>
  <si>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</si>
  <si>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</si>
  <si>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</si>
  <si>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</si>
  <si>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</si>
  <si>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</si>
  <si>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</si>
  <si>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</si>
  <si>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</si>
  <si>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</si>
  <si>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</si>
  <si>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</si>
  <si>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</si>
  <si>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</si>
  <si>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</si>
  <si>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</si>
  <si>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</si>
  <si>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</si>
  <si>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</si>
  <si>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</si>
  <si>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</si>
  <si>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</si>
  <si>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</si>
  <si>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</si>
  <si>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</si>
  <si>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</si>
  <si>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</si>
  <si>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</si>
  <si>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</si>
  <si>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</si>
  <si>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</si>
  <si>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</si>
  <si>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</si>
  <si>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</si>
  <si>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</si>
  <si>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</si>
  <si>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</si>
  <si>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</si>
  <si>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</si>
  <si>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</si>
  <si>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</si>
  <si>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</si>
  <si>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</si>
  <si>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</si>
  <si>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</si>
  <si>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</si>
  <si>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</si>
  <si>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</si>
  <si>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</si>
  <si>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</si>
  <si>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</si>
  <si>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</si>
  <si>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</si>
  <si>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</si>
  <si>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</si>
  <si>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</si>
  <si>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</si>
  <si>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</si>
  <si>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</si>
  <si>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</si>
  <si>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</si>
  <si>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</si>
  <si>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</si>
  <si>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</si>
  <si>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</si>
  <si>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</si>
  <si>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</si>
  <si>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</si>
  <si>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</si>
  <si>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</si>
  <si>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</si>
  <si>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</si>
  <si>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</si>
  <si>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</si>
  <si>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</si>
  <si>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</si>
  <si>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</si>
  <si>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</si>
  <si>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</si>
  <si>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</si>
  <si>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</si>
  <si>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</si>
  <si>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</si>
  <si>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</si>
  <si>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</si>
  <si>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</si>
  <si>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</si>
  <si>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</si>
  <si>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</si>
  <si>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</si>
  <si>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</si>
  <si>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</si>
  <si>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</si>
  <si>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</si>
  <si>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</si>
  <si>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</si>
  <si>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</si>
  <si>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</si>
  <si>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</si>
  <si>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</si>
  <si>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</si>
  <si>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</si>
  <si>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</si>
  <si>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</si>
  <si>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</si>
  <si>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</si>
  <si>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</si>
  <si>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</si>
  <si>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</si>
  <si>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</si>
  <si>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</si>
  <si>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</si>
  <si>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</si>
  <si>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</si>
  <si>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</si>
  <si>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</si>
  <si>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</si>
  <si>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</si>
  <si>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</si>
  <si>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</si>
  <si>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</si>
  <si>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</si>
  <si>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</si>
  <si>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</si>
  <si>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</si>
  <si>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</si>
  <si>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</si>
  <si>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</si>
  <si>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</si>
  <si>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</si>
  <si>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</si>
  <si>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</si>
  <si>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</si>
  <si>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</si>
  <si>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</si>
  <si>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</si>
  <si>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</si>
  <si>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</si>
  <si>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</si>
  <si>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</si>
  <si>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</si>
  <si>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</si>
  <si>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</si>
  <si>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</si>
  <si>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</si>
  <si>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</si>
  <si>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</si>
  <si>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</si>
  <si>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</si>
  <si>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</si>
  <si>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</si>
  <si>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</si>
  <si>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</si>
  <si>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</si>
  <si>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</si>
  <si>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</si>
  <si>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</si>
  <si>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</si>
  <si>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</si>
  <si>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</si>
  <si>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</si>
  <si>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</si>
  <si>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</si>
  <si>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</si>
  <si>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</si>
  <si>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</si>
  <si>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</si>
  <si>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</si>
  <si>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</si>
  <si>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</si>
  <si>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</si>
  <si>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</si>
  <si>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</si>
  <si>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</si>
  <si>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</si>
  <si>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</si>
  <si>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</si>
  <si>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</si>
  <si>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</si>
  <si>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</si>
  <si>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</si>
  <si>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</si>
  <si>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</si>
  <si>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</si>
  <si>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</si>
  <si>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</si>
  <si>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</si>
  <si>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</si>
  <si>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</si>
  <si>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</si>
  <si>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</si>
  <si>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</si>
  <si>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</si>
  <si>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</si>
  <si>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</si>
  <si>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</si>
  <si>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</si>
  <si>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</si>
  <si>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</si>
  <si>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</si>
  <si>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</si>
  <si>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</si>
  <si>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</si>
  <si>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</si>
  <si>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</si>
  <si>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</si>
  <si>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</si>
  <si>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</si>
  <si>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</si>
  <si>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</si>
  <si>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</si>
  <si>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</si>
  <si>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</si>
  <si>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</si>
  <si>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</si>
  <si>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</si>
  <si>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</si>
  <si>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</si>
  <si>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</si>
  <si>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</si>
  <si>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</si>
  <si>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</si>
  <si>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</si>
  <si>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</si>
  <si>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</si>
  <si>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</si>
  <si>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</si>
  <si>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</si>
  <si>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</si>
  <si>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</si>
  <si>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</si>
  <si>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</si>
  <si>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</si>
  <si>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</si>
  <si>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</si>
  <si>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</si>
  <si>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</si>
  <si>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</si>
  <si>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</si>
  <si>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</si>
  <si>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</si>
  <si>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</si>
  <si>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</si>
  <si>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</si>
  <si>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</si>
  <si>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</si>
  <si>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</si>
  <si>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</si>
  <si>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</si>
  <si>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</si>
  <si>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</si>
  <si>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</si>
  <si>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</si>
  <si>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</si>
  <si>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</si>
  <si>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</si>
  <si>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</si>
  <si>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</si>
  <si>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</si>
  <si>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</si>
  <si>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</si>
  <si>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</si>
  <si>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</si>
  <si>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</si>
  <si>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</si>
  <si>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</si>
  <si>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</si>
  <si>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</si>
  <si>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</si>
  <si>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</si>
  <si>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</si>
  <si>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</si>
  <si>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</si>
  <si>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</si>
  <si>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</si>
  <si>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</si>
  <si>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</si>
  <si>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</si>
  <si>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</si>
  <si>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</si>
  <si>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</si>
  <si>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</si>
  <si>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</si>
  <si>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</si>
  <si>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</si>
  <si>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</si>
  <si>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</si>
  <si>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</si>
  <si>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</si>
  <si>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</si>
  <si>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</si>
  <si>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</si>
  <si>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</si>
  <si>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</si>
  <si>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</si>
  <si>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</si>
  <si>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</si>
  <si>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</si>
  <si>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</si>
  <si>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</si>
  <si>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</si>
  <si>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</si>
  <si>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</si>
  <si>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</si>
  <si>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</si>
  <si>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</si>
  <si>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</si>
  <si>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</si>
  <si>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</si>
  <si>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</si>
  <si>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</si>
  <si>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</si>
  <si>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</si>
  <si>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</si>
  <si>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</si>
  <si>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</si>
  <si>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</si>
  <si>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</si>
  <si>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</si>
  <si>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</si>
  <si>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</si>
  <si>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</si>
  <si>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</si>
  <si>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</si>
  <si>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</si>
  <si>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</si>
  <si>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</si>
  <si>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</si>
  <si>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</si>
  <si>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</si>
  <si>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</si>
  <si>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</si>
  <si>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</si>
  <si>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</si>
  <si>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</si>
  <si>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</si>
  <si>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</si>
  <si>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</si>
  <si>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</si>
  <si>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</si>
  <si>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</si>
  <si>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</si>
  <si>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</si>
  <si>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</si>
  <si>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</si>
  <si>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</si>
  <si>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</si>
  <si>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</si>
  <si>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</si>
  <si>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</si>
  <si>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</si>
  <si>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</si>
  <si>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</si>
  <si>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</si>
  <si>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</si>
  <si>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</si>
  <si>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</si>
  <si>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</si>
  <si>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</si>
  <si>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</si>
  <si>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</si>
  <si>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</si>
  <si>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</si>
  <si>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</si>
  <si>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</si>
  <si>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</si>
  <si>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</si>
  <si>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</si>
  <si>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</si>
  <si>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</si>
  <si>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</si>
  <si>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</si>
  <si>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</si>
  <si>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</si>
  <si>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</si>
  <si>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</si>
  <si>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</si>
  <si>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</si>
  <si>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</si>
  <si>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</si>
  <si>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</si>
  <si>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</si>
  <si>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</si>
  <si>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</si>
  <si>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</si>
  <si>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</si>
  <si>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</si>
  <si>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</si>
  <si>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</si>
  <si>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</si>
  <si>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</si>
  <si>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</si>
  <si>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</si>
  <si>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</si>
  <si>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</si>
  <si>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</si>
  <si>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</si>
  <si>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</si>
  <si>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</si>
  <si>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</si>
  <si>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</si>
  <si>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</si>
  <si>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</si>
  <si>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</si>
  <si>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</si>
  <si>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</si>
  <si>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</si>
  <si>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</si>
  <si>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</si>
  <si>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</si>
  <si>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</si>
  <si>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</si>
  <si>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</si>
  <si>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</si>
  <si>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</si>
  <si>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</si>
  <si>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</si>
  <si>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</si>
  <si>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</si>
  <si>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</si>
  <si>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</si>
  <si>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</si>
  <si>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</si>
  <si>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</si>
  <si>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</si>
  <si>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</si>
  <si>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</si>
  <si>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</si>
  <si>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</si>
  <si>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</si>
  <si>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</si>
  <si>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</si>
  <si>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</si>
  <si>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</si>
  <si>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</si>
  <si>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</si>
  <si>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</si>
  <si>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</si>
  <si>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</si>
  <si>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</si>
  <si>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</si>
  <si>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</si>
  <si>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</si>
  <si>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</si>
  <si>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</si>
  <si>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</si>
  <si>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</si>
  <si>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</si>
  <si>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</si>
  <si>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</si>
  <si>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</si>
  <si>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</si>
  <si>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</si>
  <si>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</si>
  <si>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</si>
  <si>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</si>
  <si>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</si>
  <si>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</si>
  <si>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</si>
  <si>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</si>
  <si>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</si>
  <si>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</si>
  <si>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</si>
  <si>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</si>
  <si>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</si>
  <si>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</si>
  <si>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</si>
  <si>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</si>
  <si>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</si>
  <si>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</si>
  <si>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</si>
  <si>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</si>
  <si>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</si>
  <si>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</si>
  <si>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</si>
  <si>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</si>
  <si>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</si>
  <si>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</si>
  <si>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</si>
  <si>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</si>
  <si>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</si>
  <si>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</si>
  <si>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</si>
  <si>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</si>
  <si>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</si>
  <si>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</si>
  <si>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</si>
  <si>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</si>
  <si>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</si>
  <si>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</si>
  <si>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</si>
  <si>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</si>
  <si>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</si>
  <si>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</si>
  <si>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</si>
  <si>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</si>
  <si>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</si>
  <si>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</si>
  <si>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</si>
  <si>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</si>
  <si>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</si>
  <si>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</si>
  <si>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</si>
  <si>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</si>
  <si>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</si>
  <si>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</si>
  <si>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</si>
  <si>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</si>
  <si>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</si>
  <si>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</si>
  <si>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</si>
  <si>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</si>
  <si>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</si>
  <si>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</si>
  <si>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</si>
  <si>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</si>
  <si>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</si>
  <si>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</si>
  <si>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</si>
  <si>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</si>
  <si>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</si>
  <si>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</si>
  <si>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</si>
  <si>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</si>
  <si>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</si>
  <si>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</si>
  <si>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</si>
  <si>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</si>
  <si>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</si>
  <si>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</si>
  <si>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</si>
  <si>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</si>
  <si>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</si>
  <si>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</si>
  <si>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</si>
  <si>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</si>
  <si>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</si>
  <si>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</si>
  <si>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</si>
  <si>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</si>
  <si>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</si>
  <si>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</si>
  <si>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</si>
  <si>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</si>
  <si>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</si>
  <si>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</si>
  <si>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</si>
  <si>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</si>
  <si>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</si>
  <si>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</si>
  <si>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</si>
  <si>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</si>
  <si>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</si>
  <si>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</si>
  <si>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</si>
  <si>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</si>
  <si>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</si>
  <si>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</si>
  <si>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</si>
  <si>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</si>
  <si>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</si>
  <si>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</si>
  <si>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</si>
  <si>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</si>
  <si>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</si>
  <si>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</si>
  <si>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</si>
  <si>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</si>
  <si>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</si>
  <si>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</si>
  <si>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</si>
  <si>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</si>
  <si>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</si>
  <si>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</si>
  <si>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</si>
  <si>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</si>
  <si>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</si>
  <si>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</si>
  <si>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</si>
  <si>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</si>
  <si>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</si>
  <si>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</si>
  <si>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</si>
  <si>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</si>
  <si>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</si>
  <si>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</si>
  <si>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</si>
  <si>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</si>
  <si>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</si>
  <si>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</si>
  <si>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</si>
  <si>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</si>
  <si>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</si>
  <si>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</si>
  <si>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</si>
  <si>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</si>
  <si>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</si>
  <si>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</si>
  <si>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</si>
  <si>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</si>
  <si>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</si>
  <si>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</si>
  <si>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</si>
  <si>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</si>
  <si>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</si>
  <si>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</si>
  <si>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</si>
  <si>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</si>
  <si>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</si>
  <si>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</si>
  <si>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</si>
  <si>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</si>
  <si>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</si>
  <si>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</si>
  <si>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</si>
  <si>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</si>
  <si>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</si>
  <si>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</si>
  <si>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</si>
  <si>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</si>
  <si>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</si>
  <si>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</si>
  <si>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</si>
  <si>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</si>
  <si>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</si>
  <si>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</si>
  <si>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</si>
  <si>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</si>
  <si>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</si>
  <si>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</si>
  <si>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</si>
  <si>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</si>
  <si>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</si>
  <si>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</si>
  <si>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</si>
  <si>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</si>
  <si>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</si>
  <si>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</si>
  <si>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</si>
  <si>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</si>
  <si>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</si>
  <si>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</si>
  <si>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</si>
  <si>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</si>
  <si>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</si>
  <si>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</si>
  <si>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</si>
  <si>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</si>
  <si>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</si>
  <si>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</si>
  <si>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</si>
  <si>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</si>
  <si>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</si>
  <si>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</si>
  <si>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</si>
  <si>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</si>
  <si>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</si>
  <si>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</si>
  <si>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</si>
  <si>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</si>
  <si>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</si>
  <si>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</si>
  <si>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</si>
  <si>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</si>
  <si>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</si>
  <si>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</si>
  <si>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</si>
  <si>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</si>
  <si>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</si>
  <si>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</si>
  <si>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</si>
  <si>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</si>
  <si>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</si>
  <si>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</si>
  <si>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</si>
  <si>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</si>
  <si>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</si>
  <si>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</si>
  <si>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</si>
  <si>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</si>
  <si>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</si>
  <si>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</si>
  <si>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</si>
  <si>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</si>
  <si>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</si>
  <si>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</si>
  <si>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</si>
  <si>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</si>
  <si>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</si>
  <si>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</si>
  <si>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</si>
  <si>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</si>
  <si>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</si>
  <si>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</si>
  <si>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</si>
  <si>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</si>
  <si>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</si>
  <si>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</si>
  <si>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</si>
  <si>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</si>
  <si>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</si>
  <si>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</si>
  <si>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</si>
  <si>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</si>
  <si>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</si>
  <si>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</si>
  <si>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</si>
  <si>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</si>
  <si>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</si>
  <si>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</si>
  <si>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</si>
  <si>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</si>
  <si>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</si>
  <si>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</si>
  <si>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</si>
  <si>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</si>
  <si>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</si>
  <si>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</si>
  <si>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</si>
  <si>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</si>
  <si>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</si>
  <si>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</si>
  <si>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</si>
  <si>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</si>
  <si>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</si>
  <si>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</si>
  <si>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</si>
  <si>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</si>
  <si>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</si>
  <si>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</si>
  <si>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</si>
  <si>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</si>
  <si>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</si>
  <si>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</si>
  <si>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</si>
  <si>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</si>
  <si>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</si>
  <si>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</si>
  <si>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</si>
  <si>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</si>
  <si>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</si>
  <si>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</si>
  <si>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</si>
  <si>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</si>
  <si>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</si>
  <si>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</si>
  <si>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</si>
  <si>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</si>
  <si>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</si>
  <si>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</si>
  <si>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</si>
  <si>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</si>
  <si>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</si>
  <si>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</si>
  <si>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</si>
  <si>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</si>
  <si>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</si>
  <si>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</si>
  <si>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</si>
  <si>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</si>
  <si>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</si>
  <si>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</si>
  <si>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</si>
  <si>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</si>
  <si>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</si>
  <si>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</si>
  <si>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</si>
  <si>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</si>
  <si>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</si>
  <si>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</si>
  <si>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</si>
  <si>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</si>
  <si>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</si>
  <si>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</si>
  <si>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</si>
  <si>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</si>
  <si>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</si>
  <si>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</si>
  <si>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</si>
  <si>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</si>
  <si>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</si>
  <si>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</si>
  <si>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</si>
  <si>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</si>
  <si>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</si>
  <si>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</si>
  <si>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</si>
  <si>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</si>
  <si>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</si>
  <si>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</si>
  <si>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</si>
  <si>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</si>
  <si>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</si>
  <si>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</si>
  <si>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</si>
  <si>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</si>
  <si>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</si>
  <si>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</si>
  <si>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</si>
  <si>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</si>
  <si>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</si>
  <si>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</si>
  <si>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</si>
  <si>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</si>
  <si>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</si>
  <si>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</si>
  <si>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</si>
  <si>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</si>
  <si>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</si>
  <si>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</si>
  <si>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</si>
  <si>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</si>
  <si>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</si>
  <si>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</si>
  <si>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</si>
  <si>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</si>
  <si>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</si>
  <si>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</si>
  <si>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</si>
  <si>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</si>
  <si>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</si>
  <si>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</si>
  <si>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</si>
  <si>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</si>
  <si>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</si>
  <si>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</si>
  <si>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</si>
  <si>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</si>
  <si>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</si>
  <si>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</si>
  <si>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</si>
  <si>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</si>
  <si>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</si>
  <si>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</si>
  <si>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</si>
  <si>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</si>
  <si>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</si>
  <si>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</si>
  <si>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</si>
  <si>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</si>
  <si>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</si>
  <si>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</si>
  <si>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</si>
  <si>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</si>
  <si>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</si>
  <si>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</si>
  <si>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</si>
  <si>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</si>
  <si>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</si>
  <si>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</si>
  <si>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</si>
  <si>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</si>
  <si>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</si>
  <si>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</si>
  <si>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</si>
  <si>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</si>
  <si>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</si>
  <si>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</si>
  <si>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</si>
  <si>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</si>
  <si>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</si>
  <si>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</si>
  <si>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</si>
  <si>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</si>
  <si>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</si>
  <si>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</si>
  <si>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</si>
  <si>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</si>
  <si>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</si>
  <si>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</si>
  <si>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</si>
  <si>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</si>
  <si>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</si>
  <si>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</si>
  <si>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</si>
  <si>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</si>
  <si>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</si>
  <si>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</si>
  <si>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</si>
  <si>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</si>
  <si>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</si>
  <si>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</si>
  <si>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</si>
  <si>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</si>
  <si>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</si>
  <si>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</si>
  <si>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</si>
  <si>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</si>
  <si>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</si>
  <si>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</si>
  <si>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</si>
  <si>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</si>
  <si>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</si>
  <si>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</si>
  <si>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</si>
  <si>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</si>
  <si>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</si>
  <si>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</si>
  <si>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</si>
  <si>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</si>
  <si>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</si>
  <si>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</si>
  <si>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</si>
  <si>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</si>
  <si>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</si>
  <si>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</si>
  <si>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</si>
  <si>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</si>
  <si>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</si>
  <si>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</si>
  <si>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</si>
  <si>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</si>
  <si>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</si>
  <si>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</si>
  <si>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</si>
  <si>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</si>
  <si>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</si>
  <si>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</si>
  <si>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</si>
  <si>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</si>
  <si>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</si>
  <si>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</si>
  <si>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</si>
  <si>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</si>
  <si>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</si>
  <si>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</si>
  <si>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</si>
  <si>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</si>
  <si>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</si>
  <si>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</si>
  <si>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</si>
  <si>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</si>
  <si>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</si>
  <si>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</si>
  <si>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</si>
  <si>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</si>
  <si>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</si>
  <si>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</si>
  <si>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</si>
  <si>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</si>
  <si>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</si>
  <si>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</si>
  <si>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</si>
  <si>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</si>
  <si>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</si>
  <si>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</si>
  <si>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</si>
  <si>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</si>
  <si>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</si>
  <si>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</si>
  <si>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</si>
  <si>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</si>
  <si>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</si>
  <si>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</si>
  <si>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</si>
  <si>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</si>
  <si>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</si>
  <si>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</si>
  <si>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</si>
  <si>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</si>
  <si>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</si>
  <si>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</si>
  <si>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</si>
  <si>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</si>
  <si>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</si>
  <si>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</si>
  <si>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</si>
  <si>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</si>
  <si>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</si>
  <si>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</si>
  <si>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</si>
  <si>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</si>
  <si>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</si>
  <si>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</si>
  <si>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</si>
  <si>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</si>
  <si>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</si>
  <si>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</si>
  <si>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</si>
  <si>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</si>
  <si>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</si>
  <si>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</si>
  <si>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</si>
  <si>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</si>
  <si>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</si>
  <si>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</si>
  <si>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</si>
  <si>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</si>
  <si>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</si>
  <si>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</si>
  <si>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</si>
  <si>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</si>
  <si>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</si>
  <si>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</si>
  <si>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</si>
  <si>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</si>
  <si>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</si>
  <si>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</si>
  <si>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</si>
  <si>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</si>
  <si>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</si>
  <si>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</si>
  <si>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</si>
  <si>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</si>
  <si>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</si>
  <si>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</si>
  <si>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</si>
  <si>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</si>
  <si>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</si>
  <si>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</si>
  <si>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</si>
  <si>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</si>
  <si>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</si>
  <si>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</si>
  <si>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</si>
  <si>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</si>
  <si>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</si>
  <si>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</si>
  <si>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</si>
  <si>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</si>
  <si>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</si>
  <si>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</si>
  <si>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</si>
  <si>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</si>
  <si>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</si>
  <si>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</si>
  <si>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</si>
  <si>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</si>
  <si>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</si>
  <si>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</si>
  <si>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</si>
  <si>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</si>
  <si>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</si>
  <si>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</si>
  <si>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</si>
  <si>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</si>
  <si>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</si>
  <si>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</si>
  <si>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</si>
  <si>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</si>
  <si>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</si>
  <si>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</si>
  <si>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</si>
  <si>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</si>
  <si>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</si>
  <si>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</si>
  <si>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</si>
  <si>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</si>
  <si>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</si>
  <si>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</si>
  <si>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</si>
  <si>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</si>
  <si>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</si>
  <si>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</si>
  <si>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</si>
  <si>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</si>
  <si>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</si>
  <si>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</si>
  <si>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</si>
  <si>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</si>
  <si>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</si>
  <si>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</si>
  <si>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</si>
  <si>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</si>
  <si>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</si>
  <si>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</si>
  <si>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</si>
  <si>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</si>
  <si>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</si>
  <si>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</si>
  <si>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</si>
  <si>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</si>
  <si>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</si>
  <si>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</si>
  <si>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</si>
  <si>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</si>
  <si>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</si>
  <si>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</si>
  <si>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</si>
  <si>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</si>
  <si>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</si>
  <si>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</si>
  <si>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</si>
  <si>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</si>
  <si>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</si>
  <si>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</si>
  <si>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</si>
  <si>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</si>
  <si>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</si>
  <si>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</si>
  <si>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</si>
  <si>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</si>
  <si>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</si>
  <si>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</si>
  <si>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</si>
  <si>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</si>
  <si>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</si>
  <si>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</si>
  <si>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</si>
  <si>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</si>
  <si>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</si>
  <si>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</si>
  <si>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</si>
  <si>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</si>
  <si>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</si>
  <si>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</si>
  <si>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</si>
  <si>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</si>
  <si>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</si>
  <si>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</si>
  <si>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</si>
  <si>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</si>
  <si>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</si>
  <si>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</si>
  <si>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</si>
  <si>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</si>
  <si>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</si>
  <si>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</si>
  <si>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</si>
  <si>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</si>
  <si>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</si>
  <si>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</si>
  <si>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</si>
  <si>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</si>
  <si>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</si>
  <si>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</si>
  <si>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</si>
  <si>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</si>
  <si>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</si>
  <si>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</si>
  <si>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</si>
  <si>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</si>
  <si>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</si>
  <si>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</si>
  <si>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</si>
  <si>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</si>
  <si>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</si>
  <si>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</si>
  <si>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</si>
  <si>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</si>
  <si>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</si>
  <si>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</si>
  <si>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</si>
  <si>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</si>
  <si>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</si>
  <si>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</si>
  <si>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</si>
  <si>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</si>
  <si>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</si>
  <si>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</si>
  <si>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</si>
  <si>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</si>
  <si>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</si>
  <si>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</si>
  <si>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</si>
  <si>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</si>
  <si>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</si>
  <si>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</si>
  <si>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</si>
  <si>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</si>
  <si>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</si>
  <si>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</si>
  <si>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</si>
  <si>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</si>
  <si>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</si>
  <si>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</si>
  <si>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</si>
  <si>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</si>
  <si>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</si>
  <si>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</si>
  <si>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</si>
  <si>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</si>
  <si>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</si>
  <si>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</si>
  <si>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</si>
  <si>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</si>
  <si>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</si>
  <si>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</si>
  <si>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</si>
  <si>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</si>
  <si>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</si>
  <si>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</si>
  <si>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</si>
  <si>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</si>
  <si>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</si>
  <si>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</si>
  <si>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</si>
  <si>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</si>
  <si>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</si>
  <si>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</si>
  <si>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</si>
  <si>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</si>
  <si>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</si>
  <si>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</si>
  <si>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</si>
  <si>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</si>
  <si>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</si>
  <si>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</si>
  <si>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</si>
  <si>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</si>
  <si>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</si>
  <si>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</si>
  <si>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</si>
  <si>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</si>
  <si>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</si>
  <si>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</si>
  <si>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</si>
  <si>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</si>
  <si>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</si>
  <si>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</si>
  <si>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</si>
  <si>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</si>
  <si>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</si>
  <si>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</si>
  <si>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</si>
  <si>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</si>
  <si>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</si>
  <si>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</si>
  <si>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</si>
  <si>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</si>
  <si>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</si>
  <si>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</si>
  <si>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</si>
  <si>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</si>
  <si>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</si>
  <si>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</si>
  <si>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</si>
  <si>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</si>
  <si>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</si>
  <si>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</si>
  <si>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</si>
  <si>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</si>
  <si>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</si>
  <si>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</si>
  <si>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</si>
  <si>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</si>
  <si>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</si>
  <si>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</si>
  <si>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</si>
  <si>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</si>
  <si>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</si>
  <si>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</si>
  <si>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</si>
  <si>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</si>
  <si>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</si>
  <si>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</si>
  <si>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</si>
  <si>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</si>
  <si>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</si>
  <si>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</si>
  <si>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</si>
  <si>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</si>
  <si>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</si>
  <si>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</si>
  <si>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</si>
  <si>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</si>
  <si>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</si>
  <si>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</si>
  <si>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</si>
  <si>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</si>
  <si>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</si>
  <si>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</si>
  <si>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</si>
  <si>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</si>
  <si>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</si>
  <si>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</si>
  <si>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</si>
  <si>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</si>
  <si>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</si>
  <si>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</si>
  <si>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</si>
  <si>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</si>
  <si>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</si>
  <si>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</si>
  <si>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</si>
  <si>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</si>
  <si>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</si>
  <si>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</si>
  <si>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</si>
  <si>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</si>
  <si>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</si>
  <si>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</si>
  <si>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</si>
  <si>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</si>
  <si>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</si>
  <si>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</si>
  <si>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</si>
  <si>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</si>
  <si>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</si>
  <si>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</si>
  <si>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</si>
  <si>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</si>
  <si>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</si>
  <si>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</si>
  <si>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</si>
  <si>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</si>
  <si>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</si>
  <si>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</si>
  <si>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</si>
  <si>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</si>
  <si>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</si>
  <si>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</si>
  <si>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</si>
  <si>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</si>
  <si>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</si>
  <si>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</si>
  <si>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</si>
  <si>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</si>
  <si>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</si>
  <si>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</si>
  <si>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</si>
  <si>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</si>
  <si>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</si>
  <si>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</si>
  <si>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</si>
  <si>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</si>
  <si>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</si>
  <si>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</si>
  <si>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</si>
  <si>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</si>
  <si>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</si>
  <si>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</si>
  <si>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</si>
  <si>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</si>
  <si>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</si>
  <si>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</si>
  <si>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</si>
  <si>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</si>
  <si>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</si>
  <si>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</si>
  <si>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</si>
  <si>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</si>
  <si>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</si>
  <si>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</si>
  <si>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</si>
  <si>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</si>
  <si>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</si>
  <si>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</si>
  <si>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</si>
  <si>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</si>
  <si>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</si>
  <si>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</si>
  <si>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</si>
  <si>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</si>
  <si>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</si>
  <si>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</si>
  <si>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</si>
  <si>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</si>
  <si>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</si>
  <si>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</si>
  <si>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</si>
  <si>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</si>
  <si>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</si>
  <si>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</si>
  <si>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</si>
  <si>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</si>
  <si>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</si>
  <si>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</si>
  <si>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</si>
  <si>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</si>
  <si>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</si>
  <si>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</si>
  <si>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</si>
  <si>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</si>
  <si>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</si>
  <si>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</si>
  <si>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</si>
  <si>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</si>
  <si>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</si>
  <si>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</si>
  <si>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</si>
  <si>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</si>
  <si>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</si>
  <si>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</si>
  <si>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</si>
  <si>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</si>
  <si>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</si>
  <si>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</si>
  <si>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</si>
  <si>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</si>
  <si>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</si>
  <si>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</si>
  <si>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</si>
  <si>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</si>
  <si>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</si>
  <si>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</si>
  <si>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</si>
  <si>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</si>
  <si>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</si>
  <si>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</si>
  <si>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</si>
  <si>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</si>
  <si>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</si>
  <si>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</si>
  <si>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</si>
  <si>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</si>
  <si>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</si>
  <si>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</si>
  <si>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</si>
  <si>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</si>
  <si>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</si>
  <si>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</si>
  <si>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</si>
  <si>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</si>
  <si>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</si>
  <si>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</si>
  <si>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</si>
  <si>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</si>
  <si>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</si>
  <si>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</si>
  <si>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</si>
  <si>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</si>
  <si>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</si>
  <si>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</si>
  <si>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</si>
  <si>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</si>
  <si>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</si>
  <si>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</si>
  <si>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</si>
  <si>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</si>
  <si>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</si>
  <si>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</si>
  <si>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</si>
  <si>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</si>
  <si>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</si>
  <si>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</si>
  <si>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</si>
  <si>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</si>
  <si>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</si>
  <si>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</si>
  <si>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</si>
  <si>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</si>
  <si>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</si>
  <si>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</si>
  <si>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</si>
  <si>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</si>
  <si>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</si>
  <si>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</si>
  <si>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</si>
  <si>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</si>
  <si>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</si>
  <si>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</si>
  <si>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</si>
  <si>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</si>
  <si>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</si>
  <si>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</si>
  <si>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</si>
  <si>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</si>
  <si>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</si>
  <si>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</si>
  <si>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</si>
  <si>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</si>
  <si>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</si>
  <si>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</si>
  <si>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</si>
  <si>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</si>
  <si>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</si>
  <si>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</si>
  <si>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</si>
  <si>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</si>
  <si>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</si>
  <si>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</si>
  <si>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</si>
  <si>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</si>
  <si>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</si>
  <si>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</si>
  <si>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</si>
  <si>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</si>
  <si>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</si>
  <si>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</si>
  <si>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</si>
  <si>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</si>
  <si>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</si>
  <si>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</si>
  <si>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</si>
  <si>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</si>
  <si>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</si>
  <si>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</si>
  <si>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</si>
  <si>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</si>
  <si>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</si>
  <si>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</si>
  <si>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</si>
  <si>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</si>
  <si>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</si>
  <si>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</si>
  <si>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</si>
  <si>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</si>
  <si>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</si>
  <si>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</si>
  <si>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</si>
  <si>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</si>
  <si>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</si>
  <si>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</si>
  <si>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</si>
  <si>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</si>
  <si>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</si>
  <si>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</si>
  <si>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</si>
  <si>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</si>
  <si>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</si>
  <si>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</si>
  <si>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</si>
  <si>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</si>
  <si>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</si>
  <si>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</si>
  <si>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</si>
  <si>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</si>
  <si>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</si>
  <si>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</si>
  <si>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</si>
  <si>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</si>
  <si>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</si>
  <si>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</si>
  <si>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</si>
  <si>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</si>
  <si>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</si>
  <si>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</si>
  <si>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</si>
  <si>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</si>
  <si>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</si>
  <si>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</si>
  <si>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</si>
  <si>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</si>
  <si>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</si>
  <si>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</si>
  <si>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</si>
  <si>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</si>
  <si>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</si>
  <si>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</si>
  <si>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</si>
  <si>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</si>
  <si>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</si>
  <si>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</si>
  <si>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</si>
  <si>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</si>
  <si>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</si>
  <si>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</si>
  <si>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</si>
  <si>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</si>
  <si>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</si>
  <si>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</si>
  <si>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</si>
  <si>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</si>
  <si>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</si>
  <si>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</si>
  <si>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</si>
  <si>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</si>
  <si>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</si>
  <si>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</si>
  <si>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</si>
  <si>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</si>
  <si>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</si>
  <si>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</si>
  <si>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</si>
  <si>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</si>
  <si>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</si>
  <si>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</si>
  <si>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</si>
  <si>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</si>
  <si>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</si>
  <si>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</si>
  <si>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</si>
  <si>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</si>
  <si>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</si>
  <si>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</si>
  <si>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</si>
  <si>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</si>
  <si>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</si>
  <si>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</si>
  <si>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</si>
  <si>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</si>
  <si>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</si>
  <si>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</si>
  <si>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</si>
  <si>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</si>
  <si>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</si>
  <si>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</si>
  <si>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</si>
  <si>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</si>
  <si>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</si>
  <si>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</si>
  <si>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</si>
  <si>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</si>
  <si>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</si>
  <si>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</si>
  <si>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</si>
  <si>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</si>
  <si>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</si>
  <si>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</si>
  <si>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</si>
  <si>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</si>
  <si>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</si>
  <si>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</si>
  <si>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</si>
  <si>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</si>
  <si>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</si>
  <si>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</si>
  <si>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</si>
  <si>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</si>
  <si>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</si>
  <si>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</si>
  <si>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</si>
  <si>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</si>
  <si>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</si>
  <si>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</si>
  <si>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</si>
  <si>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</si>
  <si>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</si>
  <si>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</si>
  <si>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</si>
  <si>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</si>
  <si>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</si>
  <si>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</si>
  <si>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</si>
  <si>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</si>
  <si>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</si>
  <si>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</si>
  <si>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</si>
  <si>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</si>
  <si>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</si>
  <si>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</si>
  <si>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</si>
  <si>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</si>
  <si>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</si>
  <si>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</si>
  <si>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</si>
  <si>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</si>
  <si>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</si>
  <si>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</si>
  <si>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</si>
  <si>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</si>
  <si>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</si>
  <si>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</si>
  <si>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</si>
  <si>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</si>
  <si>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</si>
  <si>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</si>
  <si>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</si>
  <si>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</si>
  <si>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</si>
  <si>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</si>
  <si>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</si>
  <si>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</si>
  <si>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</si>
  <si>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</si>
  <si>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</si>
  <si>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</si>
  <si>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</si>
  <si>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</si>
  <si>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</si>
  <si>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</si>
  <si>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</si>
  <si>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</si>
  <si>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</si>
  <si>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</si>
  <si>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</si>
  <si>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</si>
  <si>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</si>
  <si>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</si>
  <si>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</si>
  <si>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</si>
  <si>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</si>
  <si>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</si>
  <si>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</si>
  <si>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</si>
  <si>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</si>
  <si>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</si>
  <si>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</si>
  <si>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</si>
  <si>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</si>
  <si>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</si>
  <si>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</si>
  <si>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</si>
  <si>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</si>
  <si>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</si>
  <si>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</si>
  <si>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</si>
  <si>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</si>
  <si>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</si>
  <si>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</si>
  <si>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</si>
  <si>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</si>
  <si>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</si>
  <si>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</si>
  <si>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</si>
  <si>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</si>
  <si>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</si>
  <si>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</si>
  <si>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</si>
  <si>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</si>
  <si>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</si>
  <si>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</si>
  <si>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</si>
  <si>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</si>
  <si>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</si>
  <si>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</si>
  <si>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</si>
  <si>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</si>
  <si>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</si>
  <si>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</si>
  <si>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</si>
  <si>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</si>
  <si>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</si>
  <si>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</si>
  <si>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</si>
  <si>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</si>
  <si>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</si>
  <si>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</si>
  <si>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</si>
  <si>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</si>
  <si>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</si>
  <si>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</si>
  <si>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</si>
  <si>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</si>
  <si>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</si>
  <si>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</si>
  <si>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</si>
  <si>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</si>
  <si>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</si>
  <si>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</si>
  <si>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</si>
  <si>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</si>
  <si>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</si>
  <si>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</si>
  <si>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</si>
  <si>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</si>
  <si>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</si>
  <si>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</si>
  <si>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</si>
  <si>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</si>
  <si>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</si>
  <si>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</si>
  <si>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</si>
  <si>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</si>
  <si>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</si>
  <si>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</si>
  <si>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</si>
  <si>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</si>
  <si>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</si>
  <si>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</si>
  <si>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</si>
  <si>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</si>
  <si>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</si>
  <si>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</si>
  <si>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</si>
  <si>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</si>
  <si>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</si>
  <si>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</si>
  <si>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</si>
  <si>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</si>
  <si>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</si>
  <si>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</si>
  <si>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</si>
  <si>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</si>
  <si>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</si>
  <si>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</si>
  <si>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</si>
  <si>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</si>
  <si>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</si>
  <si>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</si>
  <si>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</si>
  <si>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</si>
  <si>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</si>
  <si>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</si>
  <si>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</si>
  <si>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</si>
  <si>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</si>
  <si>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</si>
  <si>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</si>
  <si>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</si>
  <si>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</si>
  <si>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</si>
  <si>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</si>
  <si>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</si>
  <si>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</si>
  <si>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</si>
  <si>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</si>
  <si>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</si>
  <si>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</si>
  <si>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</si>
  <si>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</si>
  <si>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</si>
  <si>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</si>
  <si>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</si>
  <si>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</si>
  <si>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</si>
  <si>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</si>
  <si>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</si>
  <si>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</si>
  <si>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</si>
  <si>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</si>
  <si>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</si>
  <si>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</si>
  <si>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</si>
  <si>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</si>
  <si>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</si>
  <si>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</si>
  <si>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</si>
  <si>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</si>
  <si>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</si>
  <si>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</si>
  <si>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</si>
  <si>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</si>
  <si>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</si>
  <si>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</si>
  <si>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</si>
  <si>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</si>
  <si>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</si>
  <si>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</si>
  <si>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</si>
  <si>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</si>
  <si>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</si>
  <si>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</si>
  <si>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</si>
  <si>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</si>
  <si>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</si>
  <si>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</si>
  <si>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</si>
  <si>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</si>
  <si>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</si>
  <si>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</si>
  <si>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</si>
  <si>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</si>
  <si>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</si>
  <si>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</si>
  <si>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</si>
  <si>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</si>
  <si>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</si>
  <si>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</si>
  <si>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</si>
  <si>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</si>
  <si>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</si>
  <si>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</si>
  <si>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</si>
  <si>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</si>
  <si>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</si>
  <si>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</si>
  <si>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</si>
  <si>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</si>
  <si>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</si>
  <si>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</si>
  <si>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</si>
  <si>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</si>
  <si>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</si>
  <si>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</si>
  <si>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</si>
  <si>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</si>
  <si>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</si>
  <si>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</si>
  <si>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</si>
  <si>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</si>
  <si>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</si>
  <si>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</si>
  <si>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</si>
  <si>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</si>
  <si>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</si>
  <si>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</si>
  <si>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</si>
  <si>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</si>
  <si>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</si>
  <si>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</si>
  <si>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</si>
  <si>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</si>
  <si>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</si>
  <si>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</si>
  <si>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</si>
  <si>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</si>
  <si>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</si>
  <si>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</si>
  <si>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</si>
  <si>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</si>
  <si>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</si>
  <si>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</si>
  <si>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</si>
  <si>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</si>
  <si>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</si>
  <si>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</si>
  <si>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</si>
  <si>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</si>
  <si>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</si>
  <si>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</si>
  <si>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</si>
  <si>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</si>
  <si>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</si>
  <si>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</si>
  <si>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</si>
  <si>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</si>
  <si>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</si>
  <si>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</si>
  <si>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</si>
  <si>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</si>
  <si>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</si>
  <si>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</si>
  <si>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</si>
  <si>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</si>
  <si>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</si>
  <si>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</si>
  <si>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</si>
  <si>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</si>
  <si>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</si>
  <si>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</si>
  <si>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</si>
  <si>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</si>
  <si>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</si>
  <si>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</si>
  <si>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</si>
  <si>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</si>
  <si>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</si>
  <si>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</si>
  <si>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</si>
  <si>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</si>
  <si>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</si>
  <si>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</si>
  <si>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</si>
  <si>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</si>
  <si>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</si>
  <si>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</si>
  <si>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</si>
  <si>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</si>
  <si>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</si>
  <si>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</si>
  <si>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</si>
  <si>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</si>
  <si>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</si>
  <si>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</si>
  <si>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</si>
  <si>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</si>
  <si>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</si>
  <si>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</si>
  <si>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</si>
  <si>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</si>
  <si>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</si>
  <si>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</si>
  <si>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</si>
  <si>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</si>
  <si>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</si>
  <si>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</si>
  <si>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</si>
  <si>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</si>
  <si>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</si>
  <si>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</si>
  <si>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</si>
  <si>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</si>
  <si>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</si>
  <si>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</si>
  <si>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</si>
  <si>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</si>
  <si>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</si>
  <si>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</si>
  <si>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</si>
  <si>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</si>
  <si>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</si>
  <si>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</si>
  <si>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</si>
  <si>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</si>
  <si>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</si>
  <si>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</si>
  <si>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</si>
  <si>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</si>
  <si>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</si>
  <si>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</si>
  <si>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</si>
  <si>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</si>
  <si>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</si>
  <si>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</si>
  <si>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</si>
  <si>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</si>
  <si>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</si>
  <si>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</si>
  <si>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</si>
  <si>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</si>
  <si>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</si>
  <si>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</si>
  <si>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</si>
  <si>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</si>
  <si>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</si>
  <si>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</si>
  <si>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</si>
  <si>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</si>
  <si>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</si>
  <si>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</si>
  <si>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</si>
  <si>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</si>
  <si>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</si>
  <si>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</si>
  <si>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</si>
  <si>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</si>
  <si>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</si>
  <si>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</si>
  <si>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</si>
  <si>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</si>
  <si>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</si>
  <si>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</si>
  <si>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</si>
  <si>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</si>
  <si>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</si>
  <si>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</si>
  <si>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</si>
  <si>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</si>
  <si>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</si>
  <si>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</si>
  <si>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</si>
  <si>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</si>
  <si>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</si>
  <si>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</si>
  <si>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</si>
  <si>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</si>
  <si>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</si>
  <si>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</si>
  <si>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</si>
  <si>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</si>
  <si>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</si>
  <si>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</si>
  <si>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</si>
  <si>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</si>
  <si>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</si>
  <si>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</si>
  <si>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</si>
  <si>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</si>
  <si>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</si>
  <si>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</si>
  <si>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</si>
  <si>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</si>
  <si>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</si>
  <si>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</si>
  <si>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</si>
  <si>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</si>
  <si>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</si>
  <si>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</si>
  <si>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</si>
  <si>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</si>
  <si>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</si>
  <si>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</si>
  <si>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</si>
  <si>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</si>
  <si>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</si>
  <si>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</si>
  <si>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</si>
  <si>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</si>
  <si>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</si>
  <si>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</si>
  <si>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</si>
  <si>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</si>
  <si>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</si>
  <si>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</si>
  <si>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</si>
  <si>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</si>
  <si>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</si>
  <si>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</si>
  <si>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</si>
  <si>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</si>
  <si>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</si>
  <si>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</si>
  <si>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</si>
  <si>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</si>
  <si>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</si>
  <si>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</si>
  <si>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</si>
  <si>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</si>
  <si>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</si>
  <si>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</si>
  <si>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</si>
  <si>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</si>
  <si>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</si>
  <si>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</si>
  <si>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</si>
  <si>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</si>
  <si>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</si>
  <si>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</si>
  <si>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</si>
  <si>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</si>
  <si>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</si>
  <si>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</si>
  <si>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</si>
  <si>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</si>
  <si>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</si>
  <si>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</si>
  <si>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</si>
  <si>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</si>
  <si>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</si>
  <si>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</si>
  <si>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</si>
  <si>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</si>
  <si>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</si>
  <si>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</si>
  <si>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</si>
  <si>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</si>
  <si>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</si>
  <si>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</si>
  <si>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</si>
  <si>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</si>
  <si>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</si>
  <si>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</si>
  <si>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</si>
  <si>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</si>
  <si>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</si>
  <si>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</si>
  <si>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</si>
  <si>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</si>
  <si>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</si>
  <si>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</si>
  <si>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</si>
  <si>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</si>
  <si>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</si>
  <si>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</si>
  <si>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</si>
  <si>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</si>
  <si>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</si>
  <si>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</si>
  <si>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</si>
  <si>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</si>
  <si>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</si>
  <si>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</si>
  <si>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</si>
  <si>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</si>
  <si>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</si>
  <si>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</si>
  <si>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</si>
  <si>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</si>
  <si>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</si>
  <si>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</si>
  <si>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</si>
  <si>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</si>
  <si>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</si>
  <si>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</si>
  <si>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</si>
  <si>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</si>
  <si>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</si>
  <si>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</si>
  <si>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</si>
  <si>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</si>
  <si>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</si>
  <si>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</si>
  <si>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</si>
  <si>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</si>
  <si>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</si>
  <si>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</si>
  <si>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</si>
  <si>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</si>
  <si>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</si>
  <si>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</si>
  <si>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</si>
  <si>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</si>
  <si>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</si>
  <si>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</si>
  <si>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</si>
  <si>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</si>
  <si>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</si>
  <si>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</si>
  <si>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</si>
  <si>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</si>
  <si>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</si>
  <si>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</si>
  <si>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</si>
  <si>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</si>
  <si>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</si>
  <si>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</si>
  <si>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</si>
  <si>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</si>
  <si>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</si>
  <si>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</si>
  <si>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</si>
  <si>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</si>
  <si>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</si>
  <si>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</si>
  <si>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</si>
  <si>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</si>
  <si>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</si>
  <si>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</si>
  <si>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</si>
  <si>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</si>
  <si>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</si>
  <si>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</si>
  <si>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</si>
  <si>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</si>
  <si>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</si>
  <si>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</si>
  <si>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</si>
  <si>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</si>
  <si>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</si>
  <si>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</si>
  <si>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</si>
  <si>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</si>
  <si>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</si>
  <si>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</si>
  <si>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</si>
  <si>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</si>
  <si>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</si>
  <si>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</si>
  <si>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</si>
  <si>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</si>
  <si>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</si>
  <si>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</si>
  <si>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</si>
  <si>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</si>
  <si>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</si>
  <si>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</si>
  <si>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</si>
  <si>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</si>
  <si>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</si>
  <si>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</si>
  <si>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</si>
  <si>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</si>
  <si>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</si>
  <si>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</si>
  <si>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</si>
  <si>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</si>
  <si>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</si>
  <si>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</si>
  <si>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</si>
  <si>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</si>
  <si>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</si>
  <si>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</si>
  <si>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</si>
  <si>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</si>
  <si>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</si>
  <si>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</si>
  <si>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</si>
  <si>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</si>
  <si>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</si>
  <si>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</si>
  <si>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</si>
  <si>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</si>
  <si>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</si>
  <si>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</si>
  <si>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</si>
  <si>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</si>
  <si>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</si>
  <si>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</si>
  <si>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</si>
  <si>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</si>
  <si>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</si>
  <si>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</si>
  <si>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</si>
  <si>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</si>
  <si>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</si>
  <si>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</si>
  <si>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</si>
  <si>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</si>
  <si>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</si>
  <si>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</si>
  <si>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</si>
  <si>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</si>
  <si>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</si>
  <si>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</si>
  <si>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</si>
  <si>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</si>
  <si>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</si>
  <si>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</si>
  <si>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</si>
  <si>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</si>
  <si>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</si>
  <si>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</si>
  <si>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</si>
  <si>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</si>
  <si>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</si>
  <si>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</si>
  <si>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</si>
  <si>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</si>
  <si>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</si>
  <si>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</si>
  <si>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</si>
  <si>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</si>
  <si>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</si>
  <si>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</si>
  <si>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</si>
  <si>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</si>
  <si>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</si>
  <si>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</si>
  <si>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</si>
  <si>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</si>
  <si>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</si>
  <si>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</si>
  <si>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</si>
  <si>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</si>
  <si>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</si>
  <si>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</si>
  <si>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</si>
  <si>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</si>
  <si>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</si>
  <si>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</si>
  <si>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</si>
  <si>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</si>
  <si>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</si>
  <si>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</si>
  <si>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</si>
  <si>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</si>
  <si>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</si>
  <si>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</si>
  <si>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</si>
  <si>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</si>
  <si>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</si>
  <si>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</si>
  <si>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</si>
  <si>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</si>
  <si>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</si>
  <si>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</si>
  <si>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</si>
  <si>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</si>
  <si>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</si>
  <si>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</si>
  <si>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</si>
  <si>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</si>
  <si>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</si>
  <si>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</si>
  <si>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</si>
  <si>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</si>
  <si>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</si>
  <si>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</si>
  <si>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</si>
  <si>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</si>
  <si>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</si>
  <si>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</si>
  <si>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</si>
  <si>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</si>
  <si>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</si>
  <si>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</si>
  <si>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</si>
  <si>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</si>
  <si>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</si>
  <si>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</si>
  <si>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</si>
  <si>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</si>
  <si>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</si>
  <si>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</si>
  <si>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</si>
  <si>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</si>
  <si>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</si>
  <si>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</si>
  <si>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</si>
  <si>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</si>
  <si>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</si>
  <si>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</si>
  <si>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</si>
  <si>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</si>
  <si>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</si>
  <si>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</si>
  <si>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</si>
  <si>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</si>
  <si>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</si>
  <si>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</si>
  <si>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</si>
  <si>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</si>
  <si>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</si>
  <si>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</si>
  <si>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</si>
  <si>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</si>
  <si>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</si>
  <si>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</si>
  <si>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</si>
  <si>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</si>
  <si>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</si>
  <si>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</si>
  <si>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</si>
  <si>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</si>
  <si>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</si>
  <si>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</si>
  <si>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</si>
  <si>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</si>
  <si>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</si>
  <si>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</si>
  <si>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</si>
  <si>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</si>
  <si>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</si>
  <si>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</si>
  <si>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</si>
  <si>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</si>
  <si>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</si>
  <si>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</si>
  <si>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</si>
  <si>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</si>
  <si>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</si>
  <si>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</si>
  <si>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</si>
  <si>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</si>
  <si>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</si>
  <si>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</si>
  <si>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</si>
  <si>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</si>
  <si>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</si>
  <si>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</si>
  <si>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</si>
  <si>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</si>
  <si>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</si>
  <si>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</si>
  <si>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</si>
  <si>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</si>
  <si>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</si>
  <si>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</si>
  <si>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</si>
  <si>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</si>
  <si>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</si>
  <si>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</si>
  <si>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</si>
  <si>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</si>
  <si>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</si>
  <si>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</si>
  <si>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</si>
  <si>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</si>
  <si>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</si>
  <si>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</si>
  <si>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</si>
  <si>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</si>
  <si>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</si>
  <si>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</si>
  <si>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</si>
  <si>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</si>
  <si>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</si>
  <si>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</si>
  <si>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</si>
  <si>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</si>
  <si>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</si>
  <si>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</si>
  <si>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</si>
  <si>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</si>
  <si>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</si>
  <si>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</si>
  <si>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</si>
  <si>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</si>
  <si>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</si>
  <si>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</si>
  <si>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</si>
  <si>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</si>
  <si>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</si>
  <si>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</si>
  <si>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</si>
  <si>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</si>
  <si>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</si>
  <si>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</si>
  <si>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</si>
  <si>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</si>
  <si>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</si>
  <si>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</si>
  <si>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</si>
  <si>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</si>
  <si>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</si>
  <si>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</si>
  <si>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</si>
  <si>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</si>
  <si>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</si>
  <si>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</si>
  <si>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</si>
  <si>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</si>
  <si>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</si>
  <si>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</si>
  <si>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</si>
  <si>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</si>
  <si>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</si>
  <si>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</si>
  <si>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</si>
  <si>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</si>
  <si>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</si>
  <si>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</si>
  <si>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</si>
  <si>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</si>
  <si>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</si>
  <si>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</si>
  <si>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</si>
  <si>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</si>
  <si>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</si>
  <si>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</si>
  <si>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</si>
  <si>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</si>
  <si>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</si>
  <si>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</si>
  <si>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</si>
  <si>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</si>
  <si>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</si>
  <si>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</si>
  <si>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</si>
  <si>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</si>
  <si>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</si>
  <si>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</si>
  <si>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</si>
  <si>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</si>
  <si>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</si>
  <si>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</si>
  <si>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</si>
  <si>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</si>
  <si>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</si>
  <si>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</si>
  <si>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</si>
  <si>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</si>
  <si>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</si>
  <si>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</si>
  <si>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</si>
  <si>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</si>
  <si>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</si>
  <si>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</si>
  <si>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</si>
  <si>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</si>
  <si>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</si>
  <si>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</si>
  <si>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</si>
  <si>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</si>
  <si>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</si>
  <si>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</si>
  <si>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</si>
  <si>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</si>
  <si>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</si>
  <si>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</si>
  <si>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</si>
  <si>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</si>
  <si>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</si>
  <si>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</si>
  <si>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</si>
  <si>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</si>
  <si>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</si>
  <si>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</si>
  <si>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</si>
  <si>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</si>
  <si>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</si>
  <si>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</si>
  <si>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</si>
  <si>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</si>
  <si>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</si>
  <si>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</si>
  <si>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</si>
  <si>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</si>
  <si>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</si>
  <si>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</si>
  <si>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</si>
  <si>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</si>
  <si>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</si>
  <si>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</si>
  <si>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</si>
  <si>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</si>
  <si>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</si>
  <si>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</si>
  <si>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</si>
  <si>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</si>
  <si>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</si>
  <si>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</si>
  <si>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</si>
  <si>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</si>
  <si>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</si>
  <si>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</si>
  <si>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</si>
  <si>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</si>
  <si>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</si>
  <si>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</si>
  <si>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</si>
  <si>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</si>
  <si>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</si>
  <si>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</si>
  <si>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</si>
  <si>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</si>
  <si>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</si>
  <si>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</si>
  <si>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</si>
  <si>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</si>
  <si>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</si>
  <si>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</si>
  <si>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</si>
  <si>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</si>
  <si>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</si>
  <si>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</si>
  <si>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</si>
  <si>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</si>
  <si>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</si>
  <si>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</si>
  <si>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</si>
  <si>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</si>
  <si>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</si>
  <si>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</si>
  <si>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</si>
  <si>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</si>
  <si>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</si>
  <si>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</si>
  <si>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</si>
  <si>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</si>
  <si>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</si>
  <si>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</si>
  <si>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</si>
  <si>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</si>
  <si>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</si>
  <si>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</si>
  <si>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</si>
  <si>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</si>
  <si>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</si>
  <si>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</si>
  <si>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</si>
  <si>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</si>
  <si>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</si>
  <si>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</si>
  <si>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</si>
  <si>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</si>
  <si>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</si>
  <si>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</si>
  <si>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</si>
  <si>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</si>
  <si>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</si>
  <si>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</si>
  <si>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</si>
  <si>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</si>
  <si>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</si>
  <si>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</si>
  <si>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</si>
  <si>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</si>
  <si>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</si>
  <si>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</si>
  <si>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</si>
  <si>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</si>
  <si>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</si>
  <si>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</si>
  <si>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</si>
  <si>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</si>
  <si>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</si>
  <si>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</si>
  <si>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</si>
  <si>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</si>
  <si>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</si>
  <si>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</si>
  <si>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</si>
  <si>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</si>
  <si>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</si>
  <si>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</si>
  <si>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</si>
  <si>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</si>
  <si>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</si>
  <si>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</si>
  <si>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</si>
  <si>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</si>
  <si>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</si>
  <si>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</si>
  <si>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</si>
  <si>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</si>
  <si>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</si>
  <si>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</si>
  <si>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</si>
  <si>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</si>
  <si>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</si>
  <si>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</si>
  <si>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</si>
  <si>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</si>
  <si>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</si>
  <si>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</si>
  <si>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</si>
  <si>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</si>
  <si>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</si>
  <si>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</si>
  <si>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</si>
  <si>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</si>
  <si>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</si>
  <si>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</si>
  <si>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</si>
  <si>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</si>
  <si>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</si>
  <si>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</si>
  <si>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</si>
  <si>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</si>
  <si>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</si>
  <si>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</si>
  <si>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</si>
  <si>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</si>
  <si>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</si>
  <si>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</si>
  <si>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</si>
  <si>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</si>
  <si>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</si>
  <si>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</si>
  <si>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</si>
  <si>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</si>
  <si>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</si>
  <si>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</si>
  <si>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</si>
  <si>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</si>
  <si>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</si>
  <si>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</si>
  <si>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</si>
  <si>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</si>
  <si>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</si>
  <si>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</si>
  <si>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</si>
  <si>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</si>
  <si>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</si>
  <si>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</si>
  <si>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</si>
  <si>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</si>
  <si>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</si>
  <si>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</si>
  <si>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</si>
  <si>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</si>
  <si>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</si>
  <si>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</si>
  <si>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</si>
  <si>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</si>
  <si>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</si>
  <si>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</si>
  <si>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</si>
  <si>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</si>
  <si>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</si>
  <si>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</si>
  <si>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</si>
  <si>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</si>
  <si>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</si>
  <si>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</si>
  <si>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</si>
  <si>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</si>
  <si>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</si>
  <si>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</si>
  <si>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</si>
  <si>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</si>
  <si>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</si>
  <si>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</si>
  <si>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</si>
  <si>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</si>
  <si>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</si>
  <si>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</si>
  <si>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</si>
  <si>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</si>
  <si>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</si>
  <si>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</si>
  <si>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</si>
  <si>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</si>
  <si>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</si>
  <si>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</si>
  <si>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</si>
  <si>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</si>
  <si>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</si>
  <si>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</si>
  <si>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</si>
  <si>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</si>
  <si>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</si>
  <si>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</si>
  <si>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</si>
  <si>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</si>
  <si>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</si>
  <si>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</si>
  <si>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</si>
  <si>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</si>
  <si>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</si>
  <si>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</si>
  <si>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</si>
  <si>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</si>
  <si>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</si>
  <si>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</si>
  <si>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</si>
  <si>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</si>
  <si>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</si>
  <si>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</si>
  <si>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</si>
  <si>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</si>
  <si>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</si>
  <si>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</si>
  <si>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</si>
  <si>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</si>
  <si>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</si>
  <si>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</si>
  <si>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</si>
  <si>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</si>
  <si>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</si>
  <si>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</si>
  <si>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</si>
  <si>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</si>
  <si>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</si>
  <si>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</si>
  <si>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</si>
  <si>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</si>
  <si>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</si>
  <si>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</si>
  <si>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</si>
  <si>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</si>
  <si>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</si>
  <si>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</si>
  <si>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</si>
  <si>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</si>
  <si>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</si>
  <si>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</si>
  <si>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</si>
  <si>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</si>
  <si>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</si>
  <si>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</si>
  <si>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</si>
  <si>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</si>
  <si>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</si>
  <si>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</si>
  <si>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</si>
  <si>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</si>
  <si>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</si>
  <si>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</si>
  <si>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</si>
  <si>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</si>
  <si>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</si>
  <si>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</si>
  <si>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</si>
  <si>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</si>
  <si>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</si>
  <si>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</si>
  <si>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</si>
  <si>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</si>
  <si>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</si>
  <si>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</si>
  <si>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</si>
  <si>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</si>
  <si>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</si>
  <si>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</si>
  <si>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</si>
  <si>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</si>
  <si>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</si>
  <si>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</si>
  <si>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</si>
  <si>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</si>
  <si>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</si>
  <si>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</si>
  <si>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</si>
  <si>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</si>
  <si>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</si>
  <si>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</si>
  <si>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</si>
  <si>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</si>
  <si>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</si>
  <si>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</si>
  <si>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</si>
  <si>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</si>
  <si>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</si>
  <si>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</si>
  <si>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</si>
  <si>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</si>
  <si>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</si>
  <si>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</si>
  <si>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</si>
  <si>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</si>
  <si>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</si>
  <si>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</si>
  <si>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</si>
  <si>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</si>
  <si>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</si>
  <si>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</si>
  <si>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</si>
  <si>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</si>
  <si>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</si>
  <si>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</si>
  <si>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</si>
  <si>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</si>
  <si>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</si>
  <si>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</si>
  <si>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</si>
  <si>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</si>
  <si>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</si>
  <si>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</si>
  <si>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</si>
  <si>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</si>
  <si>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</si>
  <si>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</si>
  <si>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</si>
  <si>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</si>
  <si>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</si>
  <si>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</si>
  <si>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</si>
  <si>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</si>
  <si>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</si>
  <si>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</si>
  <si>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</si>
  <si>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</si>
  <si>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</si>
  <si>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</si>
  <si>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</si>
  <si>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</si>
  <si>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</si>
  <si>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</si>
  <si>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</si>
  <si>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</si>
  <si>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</si>
  <si>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</si>
  <si>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</si>
  <si>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</si>
  <si>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</si>
  <si>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</si>
  <si>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</si>
  <si>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</si>
  <si>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</si>
  <si>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</si>
  <si>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</si>
  <si>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</si>
  <si>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</si>
  <si>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</si>
  <si>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</si>
  <si>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</si>
  <si>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</si>
  <si>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</si>
  <si>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</si>
  <si>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</si>
  <si>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</si>
  <si>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</si>
  <si>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</si>
  <si>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</si>
  <si>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</si>
  <si>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</si>
  <si>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</si>
  <si>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</si>
  <si>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</si>
  <si>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</si>
  <si>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</si>
  <si>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</si>
  <si>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</si>
  <si>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</si>
  <si>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</si>
  <si>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</si>
  <si>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</si>
  <si>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</si>
  <si>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</si>
  <si>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</si>
  <si>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</si>
  <si>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</si>
  <si>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</si>
  <si>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</si>
  <si>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</si>
  <si>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</si>
  <si>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</si>
  <si>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</si>
  <si>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</si>
  <si>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</si>
  <si>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</si>
  <si>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</si>
  <si>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</si>
  <si>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</si>
  <si>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</si>
  <si>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</si>
  <si>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</si>
  <si>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</si>
  <si>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</si>
  <si>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</si>
  <si>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</si>
  <si>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</si>
  <si>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</si>
  <si>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</si>
  <si>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</si>
  <si>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</si>
  <si>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</si>
  <si>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</si>
  <si>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</si>
  <si>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</si>
  <si>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</si>
  <si>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</si>
  <si>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</si>
  <si>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</si>
  <si>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</si>
  <si>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</si>
  <si>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</si>
  <si>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</si>
  <si>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</si>
  <si>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</si>
  <si>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</si>
  <si>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</si>
  <si>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</si>
  <si>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</si>
  <si>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</si>
  <si>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</si>
  <si>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</si>
  <si>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</si>
  <si>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</si>
  <si>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</si>
  <si>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</si>
  <si>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</si>
  <si>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</si>
  <si>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</si>
  <si>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</si>
  <si>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</si>
  <si>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</si>
  <si>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</si>
  <si>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</si>
  <si>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</si>
  <si>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</si>
  <si>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</si>
  <si>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</si>
  <si>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</si>
  <si>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</si>
  <si>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</si>
  <si>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</si>
  <si>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</si>
  <si>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</si>
  <si>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</si>
  <si>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</si>
  <si>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</si>
  <si>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</si>
  <si>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</si>
  <si>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</si>
  <si>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</si>
  <si>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</si>
  <si>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</si>
  <si>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</si>
  <si>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</si>
  <si>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</si>
  <si>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</si>
  <si>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</si>
  <si>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</si>
  <si>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</si>
  <si>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</si>
  <si>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</si>
  <si>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</si>
  <si>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</si>
  <si>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</si>
  <si>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</si>
  <si>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</si>
  <si>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</si>
  <si>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</si>
  <si>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</si>
  <si>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</si>
  <si>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</si>
  <si>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</si>
  <si>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</si>
  <si>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</si>
  <si>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</si>
  <si>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</si>
  <si>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</si>
  <si>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</si>
  <si>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</si>
  <si>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</si>
  <si>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</si>
  <si>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</si>
  <si>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</si>
  <si>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</si>
  <si>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</si>
  <si>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</si>
  <si>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</si>
  <si>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</si>
  <si>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</si>
  <si>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</si>
  <si>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</si>
  <si>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</si>
  <si>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</si>
  <si>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</si>
  <si>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</si>
  <si>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</si>
  <si>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</si>
  <si>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</si>
  <si>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</si>
  <si>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</si>
  <si>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</si>
  <si>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</si>
  <si>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</si>
  <si>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</si>
  <si>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</si>
  <si>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</si>
  <si>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</si>
  <si>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</si>
  <si>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</si>
  <si>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</si>
  <si>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</si>
  <si>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</si>
  <si>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</si>
  <si>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</si>
  <si>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</si>
  <si>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</si>
  <si>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</si>
  <si>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</si>
  <si>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</si>
  <si>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</si>
  <si>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</si>
  <si>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</si>
  <si>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</si>
  <si>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</si>
  <si>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</si>
  <si>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</si>
  <si>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</si>
  <si>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</si>
  <si>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</si>
  <si>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</si>
  <si>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</si>
  <si>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</si>
  <si>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</si>
  <si>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</si>
  <si>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</si>
  <si>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</si>
  <si>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</si>
  <si>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</si>
  <si>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</si>
  <si>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</si>
  <si>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</si>
  <si>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</si>
  <si>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</si>
  <si>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</si>
  <si>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</si>
  <si>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</si>
  <si>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</si>
  <si>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</si>
  <si>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</si>
  <si>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</si>
  <si>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</si>
  <si>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</si>
  <si>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</si>
  <si>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</si>
  <si>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</si>
  <si>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</si>
  <si>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</si>
  <si>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</si>
  <si>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</si>
  <si>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</si>
  <si>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</si>
  <si>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</si>
  <si>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</si>
  <si>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</si>
  <si>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</si>
  <si>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</si>
  <si>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</si>
  <si>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</si>
  <si>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</si>
  <si>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</si>
  <si>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</si>
  <si>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</si>
  <si>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</si>
  <si>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</si>
  <si>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</si>
  <si>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</si>
  <si>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</si>
  <si>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</si>
  <si>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</si>
  <si>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</si>
  <si>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</si>
  <si>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</si>
  <si>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</si>
  <si>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</si>
  <si>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</si>
  <si>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</si>
  <si>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</si>
  <si>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</si>
  <si>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</si>
  <si>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</si>
  <si>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</si>
  <si>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</si>
  <si>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</si>
  <si>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</si>
  <si>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</si>
  <si>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</si>
  <si>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</si>
  <si>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</si>
  <si>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</si>
  <si>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</si>
  <si>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</si>
  <si>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</si>
  <si>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</si>
  <si>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</si>
  <si>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</si>
  <si>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</si>
  <si>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</si>
  <si>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</si>
  <si>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</si>
  <si>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</si>
  <si>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</si>
  <si>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</si>
  <si>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</si>
  <si>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</si>
  <si>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</si>
  <si>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</si>
  <si>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</si>
  <si>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</si>
  <si>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</si>
  <si>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</si>
  <si>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</si>
  <si>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</si>
  <si>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</si>
  <si>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</si>
  <si>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</si>
  <si>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</si>
  <si>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</si>
  <si>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</si>
  <si>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</si>
  <si>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</si>
  <si>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</si>
  <si>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</si>
  <si>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</si>
  <si>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</si>
  <si>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</si>
  <si>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</si>
  <si>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</si>
  <si>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</si>
  <si>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</si>
  <si>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</si>
  <si>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</si>
  <si>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</si>
  <si>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</si>
  <si>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</si>
  <si>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</si>
  <si>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</si>
  <si>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</si>
  <si>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</si>
  <si>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</si>
  <si>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</si>
  <si>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</si>
  <si>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</si>
  <si>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</si>
  <si>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</si>
  <si>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</si>
  <si>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</si>
  <si>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</si>
  <si>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</si>
  <si>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</si>
  <si>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</si>
  <si>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</si>
  <si>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</si>
  <si>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</si>
  <si>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</si>
  <si>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</si>
  <si>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</si>
  <si>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</si>
  <si>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</si>
  <si>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</si>
  <si>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</si>
  <si>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</si>
  <si>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</si>
  <si>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</si>
  <si>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</si>
  <si>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</si>
  <si>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</si>
  <si>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</si>
  <si>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</si>
  <si>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</si>
  <si>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</si>
  <si>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</si>
  <si>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</si>
  <si>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</si>
  <si>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</si>
  <si>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</si>
  <si>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</si>
  <si>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</si>
  <si>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</si>
  <si>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</si>
  <si>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</si>
  <si>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</si>
  <si>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</si>
  <si>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</si>
  <si>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</si>
  <si>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</si>
  <si>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</si>
  <si>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</si>
  <si>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</si>
  <si>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</si>
  <si>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</si>
  <si>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</si>
  <si>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</si>
  <si>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</si>
  <si>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</si>
  <si>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</si>
  <si>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</si>
  <si>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</si>
  <si>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</si>
  <si>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</si>
  <si>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</si>
  <si>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</si>
  <si>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</si>
  <si>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</si>
  <si>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</si>
  <si>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</si>
  <si>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</si>
  <si>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</si>
  <si>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</si>
  <si>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</si>
  <si>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</si>
  <si>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</si>
  <si>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</si>
  <si>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</si>
  <si>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</si>
  <si>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</si>
  <si>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</si>
  <si>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</si>
  <si>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</si>
  <si>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</si>
  <si>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</si>
  <si>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</si>
  <si>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</si>
  <si>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</si>
  <si>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</si>
  <si>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</si>
  <si>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</si>
  <si>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</si>
  <si>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</si>
  <si>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</si>
  <si>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</si>
  <si>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</si>
  <si>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</si>
  <si>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</si>
  <si>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</si>
  <si>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</si>
  <si>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</si>
  <si>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</si>
  <si>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</si>
  <si>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</si>
  <si>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</si>
  <si>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</si>
  <si>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</si>
  <si>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</si>
  <si>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</si>
  <si>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</si>
  <si>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</si>
  <si>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</si>
  <si>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</si>
  <si>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</si>
  <si>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</si>
  <si>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</si>
  <si>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</si>
  <si>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</si>
  <si>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</si>
  <si>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</si>
  <si>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</si>
  <si>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</si>
  <si>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</si>
  <si>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</si>
  <si>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</si>
  <si>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</si>
  <si>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</si>
  <si>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</si>
  <si>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</si>
  <si>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</si>
  <si>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</si>
  <si>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</si>
  <si>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</si>
  <si>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</si>
  <si>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</si>
  <si>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</si>
  <si>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</si>
  <si>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</si>
  <si>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</si>
  <si>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</si>
  <si>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</si>
  <si>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</si>
  <si>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</si>
  <si>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</si>
  <si>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</si>
  <si>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</si>
  <si>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</si>
  <si>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</si>
  <si>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</si>
  <si>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</si>
  <si>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</si>
  <si>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</si>
  <si>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</si>
  <si>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</si>
  <si>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</si>
  <si>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</si>
  <si>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</si>
  <si>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</si>
  <si>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</si>
  <si>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</si>
  <si>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</si>
  <si>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</si>
  <si>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</si>
  <si>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</si>
  <si>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</si>
  <si>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</si>
  <si>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</si>
  <si>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</si>
  <si>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</si>
  <si>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</si>
  <si>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</si>
  <si>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</si>
  <si>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</si>
  <si>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</si>
  <si>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</si>
  <si>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</si>
  <si>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</si>
  <si>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</si>
  <si>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</si>
  <si>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</si>
  <si>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</si>
  <si>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</si>
  <si>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</si>
  <si>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</si>
  <si>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</si>
  <si>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</si>
  <si>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</si>
  <si>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</si>
  <si>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</si>
  <si>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</si>
  <si>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</si>
  <si>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</si>
  <si>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</si>
  <si>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</si>
  <si>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</si>
  <si>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</si>
  <si>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</si>
  <si>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</si>
  <si>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</si>
  <si>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</si>
  <si>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</si>
  <si>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</si>
  <si>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</si>
  <si>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</si>
  <si>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</si>
  <si>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</si>
  <si>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</si>
  <si>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</si>
  <si>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</si>
  <si>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</si>
  <si>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</si>
  <si>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</si>
  <si>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</si>
  <si>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</si>
  <si>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</si>
  <si>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</si>
  <si>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</si>
  <si>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</si>
  <si>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</si>
  <si>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</si>
  <si>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</si>
  <si>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</si>
  <si>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</si>
  <si>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</si>
  <si>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</si>
  <si>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</si>
  <si>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</si>
  <si>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</si>
  <si>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</si>
  <si>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</si>
  <si>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</si>
  <si>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</si>
  <si>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</si>
  <si>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</si>
  <si>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</si>
  <si>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</si>
  <si>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</si>
  <si>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</si>
  <si>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</si>
  <si>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</si>
  <si>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</si>
  <si>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</si>
  <si>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</si>
  <si>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</si>
  <si>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</si>
  <si>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</si>
  <si>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</si>
  <si>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</si>
  <si>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</si>
  <si>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</si>
  <si>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</si>
  <si>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</si>
  <si>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</si>
  <si>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</si>
  <si>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</si>
  <si>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</si>
  <si>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</si>
  <si>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</si>
  <si>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</si>
  <si>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</si>
  <si>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</si>
  <si>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</si>
  <si>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</si>
  <si>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</si>
  <si>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</si>
  <si>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</si>
  <si>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</si>
  <si>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</si>
  <si>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</si>
  <si>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</si>
  <si>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</si>
  <si>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</si>
  <si>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</si>
  <si>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</si>
  <si>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</si>
  <si>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</si>
  <si>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</si>
  <si>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</si>
  <si>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</si>
  <si>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</si>
  <si>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</si>
  <si>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</si>
  <si>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</si>
  <si>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</si>
  <si>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</si>
  <si>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</si>
  <si>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</si>
  <si>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</si>
  <si>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</si>
  <si>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</si>
  <si>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</si>
  <si>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</si>
  <si>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</si>
  <si>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</si>
  <si>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</si>
  <si>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</si>
  <si>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</si>
  <si>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</si>
  <si>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</si>
  <si>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</si>
  <si>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</si>
  <si>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</si>
  <si>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</si>
  <si>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</si>
  <si>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</si>
  <si>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</si>
  <si>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</si>
  <si>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</si>
  <si>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</si>
  <si>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</si>
  <si>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</si>
  <si>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</si>
  <si>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</si>
  <si>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</si>
  <si>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</si>
  <si>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</si>
  <si>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</si>
  <si>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</si>
  <si>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</si>
  <si>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</si>
  <si>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</si>
  <si>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</si>
  <si>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</si>
  <si>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</si>
  <si>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</si>
  <si>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</si>
  <si>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</si>
  <si>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</si>
  <si>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</si>
  <si>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</si>
  <si>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</si>
  <si>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</si>
  <si>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</si>
  <si>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</si>
  <si>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</si>
  <si>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</si>
  <si>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</si>
  <si>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</si>
  <si>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</si>
  <si>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</si>
  <si>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</si>
  <si>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</si>
  <si>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</si>
  <si>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</si>
  <si>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</si>
  <si>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</si>
  <si>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</si>
  <si>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</si>
  <si>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</si>
  <si>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</si>
  <si>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</si>
  <si>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</si>
  <si>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</si>
  <si>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</si>
  <si>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</si>
  <si>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</si>
  <si>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</si>
  <si>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</si>
  <si>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</si>
  <si>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</si>
  <si>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</si>
  <si>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</si>
  <si>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</si>
  <si>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</si>
  <si>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</si>
  <si>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</si>
  <si>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</si>
  <si>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</si>
  <si>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</si>
  <si>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</si>
  <si>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</si>
  <si>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</si>
  <si>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</si>
  <si>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</si>
  <si>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</si>
  <si>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</si>
  <si>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</si>
  <si>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</si>
  <si>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</si>
  <si>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</si>
  <si>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</si>
  <si>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</si>
  <si>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</si>
  <si>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</si>
  <si>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</si>
  <si>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</si>
  <si>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</si>
  <si>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</si>
  <si>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</si>
  <si>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</si>
  <si>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</si>
  <si>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</si>
  <si>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</si>
  <si>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</si>
  <si>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</si>
  <si>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</si>
  <si>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</si>
  <si>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</si>
  <si>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</si>
  <si>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</si>
  <si>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</si>
  <si>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</si>
  <si>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</si>
  <si>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</si>
  <si>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</si>
  <si>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</si>
  <si>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</si>
  <si>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</si>
  <si>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</si>
  <si>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</si>
  <si>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</si>
  <si>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</si>
  <si>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</si>
  <si>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</si>
  <si>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</si>
  <si>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</si>
  <si>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</si>
  <si>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</si>
  <si>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</si>
  <si>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</si>
  <si>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</si>
  <si>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</si>
  <si>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</si>
  <si>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</si>
  <si>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</si>
  <si>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</si>
  <si>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</si>
  <si>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</si>
  <si>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</si>
  <si>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</si>
  <si>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</si>
  <si>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</si>
  <si>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</si>
  <si>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</si>
  <si>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</si>
  <si>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</si>
  <si>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</si>
  <si>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</si>
  <si>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</si>
  <si>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</si>
  <si>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</si>
  <si>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</si>
  <si>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</si>
  <si>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</si>
  <si>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</si>
  <si>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</si>
  <si>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</si>
  <si>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</si>
  <si>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</si>
  <si>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</si>
  <si>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</si>
  <si>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</si>
  <si>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</si>
  <si>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</si>
  <si>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</si>
  <si>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</si>
  <si>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</si>
  <si>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</si>
  <si>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</si>
  <si>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</si>
  <si>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</si>
  <si>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</si>
  <si>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</si>
  <si>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</si>
  <si>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</si>
  <si>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</si>
  <si>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</si>
  <si>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</si>
  <si>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</si>
  <si>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</si>
  <si>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</si>
  <si>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</si>
  <si>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</si>
  <si>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</si>
  <si>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</si>
  <si>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</si>
  <si>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</si>
  <si>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</si>
  <si>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</si>
  <si>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</si>
  <si>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</si>
  <si>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</si>
  <si>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</si>
  <si>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</si>
  <si>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</si>
  <si>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</si>
  <si>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</si>
  <si>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</si>
  <si>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</si>
  <si>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</si>
  <si>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</si>
  <si>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</si>
  <si>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</si>
  <si>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</si>
  <si>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</si>
  <si>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</si>
  <si>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</si>
  <si>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</si>
  <si>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</si>
  <si>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</si>
  <si>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</si>
  <si>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</si>
  <si>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</si>
  <si>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</si>
  <si>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</si>
  <si>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</si>
  <si>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</si>
  <si>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</si>
  <si>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</si>
  <si>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</si>
  <si>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</si>
  <si>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</si>
  <si>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</si>
  <si>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</si>
  <si>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</si>
  <si>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</si>
  <si>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</si>
  <si>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</si>
  <si>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</si>
  <si>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</si>
  <si>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</si>
  <si>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</si>
  <si>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</si>
  <si>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</si>
  <si>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</si>
  <si>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</si>
  <si>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</si>
  <si>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</si>
  <si>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</si>
  <si>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</si>
  <si>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</si>
  <si>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</si>
  <si>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</si>
  <si>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</si>
  <si>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</si>
  <si>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</si>
  <si>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</si>
  <si>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</si>
  <si>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</si>
  <si>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</si>
  <si>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</si>
  <si>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</si>
  <si>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</si>
  <si>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</si>
  <si>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</si>
  <si>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</si>
  <si>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</si>
  <si>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</si>
  <si>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</si>
  <si>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</si>
  <si>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</si>
  <si>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</si>
  <si>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</si>
  <si>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</si>
  <si>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</si>
  <si>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</si>
  <si>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</si>
  <si>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</si>
  <si>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</si>
  <si>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</si>
  <si>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</si>
  <si>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</si>
  <si>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</si>
  <si>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</si>
  <si>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</si>
  <si>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</si>
  <si>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</si>
  <si>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</si>
  <si>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</si>
  <si>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</si>
  <si>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</si>
  <si>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</si>
  <si>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</si>
  <si>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</si>
  <si>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</si>
  <si>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</si>
  <si>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</si>
  <si>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</si>
  <si>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</si>
  <si>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</si>
  <si>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</si>
  <si>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</si>
  <si>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</si>
  <si>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</si>
  <si>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</si>
  <si>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</si>
  <si>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</si>
  <si>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</si>
  <si>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</si>
  <si>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</si>
  <si>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</si>
  <si>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</si>
  <si>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</si>
  <si>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</si>
  <si>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</si>
  <si>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</si>
  <si>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</si>
  <si>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</si>
  <si>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</si>
  <si>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</si>
  <si>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</si>
  <si>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</si>
  <si>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</si>
  <si>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</si>
  <si>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</si>
  <si>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</si>
  <si>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</si>
  <si>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</si>
  <si>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</si>
  <si>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</si>
  <si>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</si>
  <si>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</si>
  <si>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</si>
  <si>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</si>
  <si>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</si>
  <si>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</si>
  <si>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</si>
  <si>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</si>
  <si>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</si>
  <si>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</si>
  <si>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</si>
  <si>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</si>
  <si>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</si>
  <si>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</si>
  <si>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</si>
  <si>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</si>
  <si>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</si>
  <si>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</si>
  <si>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</si>
  <si>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</si>
  <si>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</si>
  <si>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</si>
  <si>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</si>
  <si>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</si>
  <si>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</si>
  <si>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</si>
  <si>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</si>
  <si>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</si>
  <si>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</si>
  <si>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</si>
  <si>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</si>
  <si>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</si>
  <si>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</si>
  <si>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</si>
  <si>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</si>
  <si>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</si>
  <si>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</si>
  <si>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</si>
  <si>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</si>
  <si>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</si>
  <si>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</si>
  <si>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</si>
  <si>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</si>
  <si>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</si>
  <si>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</si>
  <si>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</si>
  <si>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</si>
  <si>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</si>
  <si>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</si>
  <si>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</si>
  <si>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</si>
  <si>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</si>
  <si>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</si>
  <si>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</si>
  <si>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</si>
  <si>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</si>
  <si>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</si>
  <si>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</si>
  <si>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</si>
  <si>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</si>
  <si>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</si>
  <si>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</si>
  <si>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</si>
  <si>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</si>
  <si>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</si>
  <si>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</si>
  <si>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</si>
  <si>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</si>
  <si>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</si>
  <si>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</si>
  <si>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</si>
  <si>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</si>
  <si>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</si>
  <si>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</si>
  <si>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</si>
  <si>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</si>
  <si>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</si>
  <si>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</si>
  <si>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</si>
  <si>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</si>
  <si>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</si>
  <si>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</si>
  <si>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</si>
  <si>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</si>
  <si>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</si>
  <si>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</si>
  <si>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</si>
  <si>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</si>
  <si>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</si>
  <si>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</si>
  <si>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</si>
  <si>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</si>
  <si>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</si>
  <si>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</si>
  <si>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</si>
  <si>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</si>
  <si>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</si>
  <si>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</si>
  <si>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</si>
  <si>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</si>
  <si>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</si>
  <si>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</si>
  <si>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</si>
  <si>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</si>
  <si>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</si>
  <si>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</si>
  <si>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</si>
  <si>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</si>
  <si>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</si>
  <si>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</si>
  <si>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</si>
  <si>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</si>
  <si>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</si>
  <si>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</si>
  <si>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</si>
  <si>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</si>
  <si>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</si>
  <si>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</si>
  <si>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</si>
  <si>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</si>
  <si>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</si>
  <si>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</si>
  <si>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</si>
  <si>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</si>
  <si>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</si>
  <si>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</si>
  <si>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</si>
  <si>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</si>
  <si>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</si>
  <si>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</si>
  <si>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</si>
  <si>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</si>
  <si>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</si>
  <si>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</si>
  <si>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</si>
  <si>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</si>
  <si>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</si>
  <si>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</si>
  <si>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</si>
  <si>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</si>
  <si>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</si>
  <si>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</si>
  <si>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</si>
  <si>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</si>
  <si>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</si>
  <si>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</si>
  <si>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</si>
  <si>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</si>
  <si>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</si>
  <si>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</si>
  <si>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</si>
  <si>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</si>
  <si>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</si>
  <si>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</si>
  <si>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</si>
  <si>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</si>
  <si>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</si>
  <si>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</si>
  <si>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</si>
  <si>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</si>
  <si>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</si>
  <si>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</si>
  <si>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</si>
  <si>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</si>
  <si>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</si>
  <si>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</si>
  <si>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</si>
  <si>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</si>
  <si>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</si>
  <si>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</si>
  <si>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</si>
  <si>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</si>
  <si>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</si>
  <si>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</si>
  <si>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</si>
  <si>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</si>
  <si>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</si>
  <si>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</si>
  <si>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</si>
  <si>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</si>
  <si>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</si>
  <si>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</si>
  <si>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</si>
  <si>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</si>
  <si>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</si>
  <si>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</si>
  <si>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</si>
  <si>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</si>
  <si>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</si>
  <si>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</si>
  <si>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</si>
  <si>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</si>
  <si>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</si>
  <si>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</si>
  <si>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</si>
  <si>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</si>
  <si>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</si>
  <si>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</si>
  <si>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</si>
  <si>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</si>
  <si>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</si>
  <si>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</si>
  <si>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</si>
  <si>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</si>
  <si>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</si>
  <si>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</si>
  <si>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</si>
  <si>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</si>
  <si>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</si>
  <si>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</si>
  <si>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</si>
  <si>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</si>
  <si>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</si>
  <si>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</si>
  <si>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</si>
  <si>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</si>
  <si>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</si>
  <si>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</si>
  <si>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</si>
  <si>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</si>
  <si>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</si>
  <si>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</si>
  <si>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</si>
  <si>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</si>
  <si>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</si>
  <si>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</si>
  <si>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</si>
  <si>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</si>
  <si>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</si>
  <si>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</si>
  <si>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</si>
  <si>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</si>
  <si>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</si>
  <si>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</si>
  <si>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</si>
  <si>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</si>
  <si>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</si>
  <si>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</si>
  <si>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</si>
  <si>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</si>
  <si>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</si>
  <si>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</si>
  <si>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</si>
  <si>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</si>
  <si>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</si>
  <si>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</si>
  <si>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</si>
  <si>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</si>
  <si>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</si>
  <si>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</si>
  <si>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</si>
  <si>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</si>
  <si>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</si>
  <si>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</si>
  <si>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</si>
  <si>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</si>
  <si>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</si>
  <si>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</si>
  <si>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</si>
  <si>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</si>
  <si>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</si>
  <si>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</si>
  <si>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</si>
  <si>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</si>
  <si>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</si>
  <si>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</si>
  <si>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</si>
  <si>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</si>
  <si>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</si>
  <si>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</si>
  <si>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</si>
  <si>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</si>
  <si>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</si>
  <si>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</si>
  <si>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</si>
  <si>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</si>
  <si>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</si>
  <si>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</si>
  <si>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</si>
  <si>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</si>
  <si>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</si>
  <si>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</si>
  <si>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</si>
  <si>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</si>
  <si>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</si>
  <si>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</si>
  <si>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</si>
  <si>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</si>
  <si>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</si>
  <si>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</si>
  <si>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</si>
  <si>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</si>
  <si>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</si>
  <si>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</si>
  <si>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</si>
  <si>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</si>
  <si>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</si>
  <si>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</si>
  <si>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</si>
  <si>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</si>
  <si>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</si>
  <si>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</si>
  <si>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</si>
  <si>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</si>
  <si>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</si>
  <si>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</si>
  <si>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</si>
  <si>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</si>
  <si>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</si>
  <si>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</si>
  <si>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</si>
  <si>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</si>
  <si>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</si>
  <si>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</si>
  <si>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</si>
  <si>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</si>
  <si>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</si>
  <si>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</si>
  <si>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</si>
  <si>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</si>
  <si>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</si>
  <si>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</si>
  <si>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</si>
  <si>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</si>
  <si>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</si>
  <si>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</si>
  <si>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</si>
  <si>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</si>
  <si>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</si>
  <si>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</si>
  <si>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</si>
  <si>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</si>
  <si>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</si>
  <si>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</si>
  <si>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</si>
  <si>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</si>
  <si>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</si>
  <si>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</si>
  <si>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</si>
  <si>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</si>
  <si>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</si>
  <si>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</si>
  <si>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</si>
  <si>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</si>
  <si>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</si>
  <si>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</si>
  <si>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</si>
  <si>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</si>
  <si>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</si>
  <si>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</si>
  <si>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</si>
  <si>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</si>
  <si>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</si>
  <si>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</si>
  <si>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</si>
  <si>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</si>
  <si>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</si>
  <si>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</si>
  <si>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</si>
  <si>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</si>
  <si>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</si>
  <si>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</si>
  <si>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</si>
  <si>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</si>
  <si>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</si>
  <si>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</si>
  <si>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</si>
  <si>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</si>
  <si>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</si>
  <si>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</si>
  <si>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</si>
  <si>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</si>
  <si>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</si>
  <si>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</si>
  <si>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</si>
  <si>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</si>
  <si>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</si>
  <si>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</si>
  <si>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</si>
  <si>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</si>
  <si>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</si>
  <si>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</si>
  <si>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</si>
  <si>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</si>
  <si>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</si>
  <si>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</si>
  <si>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</si>
  <si>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</si>
  <si>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</si>
  <si>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</si>
  <si>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</si>
  <si>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</si>
  <si>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</si>
  <si>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</si>
  <si>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</si>
  <si>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</si>
  <si>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</si>
  <si>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</si>
  <si>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</si>
  <si>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</si>
  <si>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</si>
  <si>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</si>
  <si>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</si>
  <si>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</si>
  <si>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</si>
  <si>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</si>
  <si>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</si>
  <si>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</si>
  <si>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</si>
  <si>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</si>
  <si>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</si>
  <si>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</si>
  <si>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</si>
  <si>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</si>
  <si>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</si>
  <si>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</si>
  <si>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</si>
  <si>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</si>
  <si>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</si>
  <si>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</si>
  <si>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</si>
  <si>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</si>
  <si>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</si>
  <si>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</si>
  <si>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</si>
  <si>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</si>
  <si>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</si>
  <si>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</si>
  <si>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</si>
  <si>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</si>
  <si>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</si>
  <si>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</si>
  <si>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</si>
  <si>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</si>
  <si>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</si>
  <si>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</si>
  <si>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</si>
  <si>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</si>
  <si>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</si>
  <si>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</si>
  <si>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</si>
  <si>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</si>
  <si>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</si>
  <si>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</si>
  <si>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</si>
  <si>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</si>
  <si>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</si>
  <si>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</si>
  <si>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</si>
  <si>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</si>
  <si>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</si>
  <si>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</si>
  <si>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</si>
  <si>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</si>
  <si>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</si>
  <si>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</si>
  <si>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</si>
  <si>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</si>
  <si>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</si>
  <si>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</si>
  <si>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</si>
  <si>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</si>
  <si>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</si>
  <si>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</si>
  <si>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</si>
  <si>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</si>
  <si>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</si>
  <si>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</si>
  <si>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</si>
  <si>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</si>
  <si>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</si>
  <si>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</si>
  <si>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</si>
  <si>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</si>
  <si>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</si>
  <si>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</si>
  <si>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</si>
  <si>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</si>
  <si>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</si>
  <si>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</si>
  <si>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</si>
  <si>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</si>
  <si>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</si>
  <si>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</si>
  <si>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</si>
  <si>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</si>
  <si>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</si>
  <si>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</si>
  <si>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</si>
  <si>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</si>
  <si>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</si>
  <si>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</si>
  <si>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</si>
  <si>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</si>
  <si>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</si>
  <si>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</si>
  <si>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</si>
  <si>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</si>
  <si>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</si>
  <si>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</si>
  <si>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</si>
  <si>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</si>
  <si>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</si>
  <si>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</si>
  <si>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</si>
  <si>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</si>
  <si>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Del 01 de enero al 30 de junio de 2021</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</si>
  <si>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</si>
  <si>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</si>
  <si>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</si>
  <si>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</si>
  <si>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</si>
  <si>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</si>
  <si>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</si>
  <si>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</si>
  <si>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</si>
  <si>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</si>
  <si>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</si>
  <si>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</si>
  <si>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</si>
  <si>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</si>
  <si>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</si>
  <si>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</si>
  <si>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</si>
  <si>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</si>
  <si>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</si>
  <si>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</si>
  <si>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</si>
  <si>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</si>
  <si>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</si>
  <si>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</si>
  <si>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</si>
  <si>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</si>
  <si>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</si>
  <si>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</si>
  <si>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</si>
  <si>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</si>
  <si>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</si>
  <si>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</si>
  <si>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</si>
  <si>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</si>
  <si>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</si>
  <si>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</si>
  <si>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</si>
  <si>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</si>
  <si>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</si>
  <si>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</si>
  <si>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</si>
  <si>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</si>
  <si>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</si>
  <si>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</si>
  <si>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</si>
  <si>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</si>
  <si>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</si>
  <si>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</si>
  <si>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</si>
  <si>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</si>
  <si>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</si>
  <si>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</si>
  <si>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</si>
  <si>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</si>
  <si>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</si>
  <si>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</si>
  <si>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</si>
  <si>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</si>
  <si>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</si>
  <si>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</si>
  <si>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</si>
  <si>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</si>
  <si>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</si>
  <si>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</si>
  <si>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</si>
  <si>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</si>
  <si>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</si>
  <si>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</si>
  <si>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</si>
  <si>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</si>
  <si>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</si>
  <si>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</si>
  <si>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</si>
  <si>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</si>
  <si>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</si>
  <si>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</si>
  <si>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</si>
  <si>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</si>
  <si>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</si>
  <si>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</si>
  <si>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</si>
  <si>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</si>
  <si>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</si>
  <si>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</si>
  <si>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</si>
  <si>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</si>
  <si>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</si>
  <si>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</si>
  <si>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</si>
  <si>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</si>
  <si>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</si>
  <si>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</si>
  <si>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</si>
  <si>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</si>
  <si>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</si>
  <si>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</si>
  <si>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</si>
  <si>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</si>
  <si>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</si>
  <si>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</si>
  <si>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</si>
  <si>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</si>
  <si>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</si>
  <si>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</si>
  <si>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</si>
  <si>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</si>
  <si>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</si>
  <si>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</si>
  <si>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</si>
  <si>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</si>
  <si>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</si>
  <si>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</si>
  <si>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</si>
  <si>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</si>
  <si>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</si>
  <si>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</si>
  <si>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</si>
  <si>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</si>
  <si>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</si>
  <si>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</si>
  <si>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</si>
  <si>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</si>
  <si>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</si>
  <si>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</si>
  <si>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</si>
  <si>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</si>
  <si>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</si>
  <si>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</si>
  <si>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</si>
  <si>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</si>
  <si>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</si>
  <si>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</si>
  <si>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</si>
  <si>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</si>
  <si>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</si>
  <si>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</si>
  <si>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</si>
  <si>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</si>
  <si>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</si>
  <si>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</si>
  <si>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</si>
  <si>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</si>
  <si>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</si>
  <si>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</si>
  <si>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</si>
  <si>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</si>
  <si>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</si>
  <si>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</si>
  <si>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</si>
  <si>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</si>
  <si>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</si>
  <si>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</si>
  <si>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</si>
  <si>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</si>
  <si>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</si>
  <si>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</si>
  <si>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</si>
  <si>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</si>
  <si>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</si>
  <si>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</si>
  <si>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</si>
  <si>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</si>
  <si>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</si>
  <si>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</si>
  <si>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</si>
  <si>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</si>
  <si>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</si>
  <si>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</si>
  <si>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</si>
  <si>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</si>
  <si>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</si>
  <si>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</si>
  <si>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</si>
  <si>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</si>
  <si>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</si>
  <si>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</si>
  <si>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</si>
  <si>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</si>
  <si>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</si>
  <si>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</si>
  <si>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</si>
  <si>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</si>
  <si>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</si>
  <si>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</si>
  <si>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</si>
  <si>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</si>
  <si>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</si>
  <si>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</si>
  <si>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</si>
  <si>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</si>
  <si>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</si>
  <si>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</si>
  <si>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Acta Adjudicativa SBG 42/2021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</si>
  <si>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</si>
  <si>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</si>
  <si>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</si>
  <si>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</si>
  <si>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</si>
  <si>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</si>
  <si>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</si>
  <si>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</si>
  <si>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</si>
  <si>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</si>
  <si>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</si>
  <si>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</si>
  <si>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</si>
  <si>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</si>
  <si>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</si>
  <si>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</si>
  <si>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</si>
  <si>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</si>
  <si>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</si>
  <si>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</si>
  <si>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</si>
  <si>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</si>
  <si>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</si>
  <si>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</si>
  <si>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</si>
  <si>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</si>
  <si>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</si>
  <si>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</si>
  <si>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</si>
  <si>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</si>
  <si>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</si>
  <si>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</si>
  <si>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</si>
  <si>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</si>
  <si>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</si>
  <si>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</si>
  <si>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</si>
  <si>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</si>
  <si>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</si>
  <si>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</si>
  <si>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</si>
  <si>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</si>
  <si>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</si>
  <si>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</si>
  <si>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</si>
  <si>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</si>
  <si>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</si>
  <si>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</si>
  <si>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</si>
  <si>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</si>
  <si>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</si>
  <si>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</si>
  <si>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</si>
  <si>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</si>
  <si>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Orden de Compra N° 1446/2021</t>
  </si>
  <si>
    <t>Orden de Compra N° 1447/2021</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</si>
  <si>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</si>
  <si>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</si>
  <si>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</si>
  <si>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</si>
  <si>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</si>
  <si>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</si>
  <si>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</si>
  <si>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</si>
  <si>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</si>
  <si>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</si>
  <si>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</si>
  <si>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</si>
  <si>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</si>
  <si>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</si>
  <si>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</si>
  <si>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</si>
  <si>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</si>
  <si>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</si>
  <si>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</si>
  <si>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</si>
  <si>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</si>
  <si>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</si>
  <si>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</si>
  <si>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</si>
  <si>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</si>
  <si>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</si>
  <si>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</si>
  <si>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</si>
  <si>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</si>
  <si>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</si>
  <si>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</si>
  <si>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</si>
  <si>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</si>
  <si>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</si>
  <si>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</si>
  <si>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</si>
  <si>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</si>
  <si>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</si>
  <si>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</si>
  <si>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</si>
  <si>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</si>
  <si>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</si>
  <si>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</si>
  <si>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</si>
  <si>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</si>
  <si>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</si>
  <si>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</si>
  <si>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</si>
  <si>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</si>
  <si>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</si>
  <si>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</si>
  <si>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</si>
  <si>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</si>
  <si>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</si>
  <si>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</si>
  <si>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</si>
  <si>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</si>
  <si>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</si>
  <si>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</si>
  <si>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</si>
  <si>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</si>
  <si>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</si>
  <si>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</si>
  <si>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</si>
  <si>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</si>
  <si>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</si>
  <si>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</si>
  <si>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</si>
  <si>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</si>
  <si>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</si>
  <si>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</si>
  <si>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</si>
  <si>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</si>
  <si>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</si>
  <si>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</si>
  <si>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</si>
  <si>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</si>
  <si>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</si>
  <si>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</si>
  <si>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</si>
  <si>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</si>
  <si>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</si>
  <si>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</si>
  <si>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</si>
  <si>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</si>
  <si>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</si>
  <si>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</si>
  <si>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</si>
  <si>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</si>
  <si>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</si>
  <si>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</si>
  <si>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</si>
  <si>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</si>
  <si>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</si>
  <si>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</si>
  <si>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</si>
  <si>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</si>
  <si>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</si>
  <si>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</si>
  <si>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</si>
  <si>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</si>
  <si>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</si>
  <si>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</si>
  <si>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</si>
  <si>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</si>
  <si>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</si>
  <si>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</si>
  <si>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</si>
  <si>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</si>
  <si>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</si>
  <si>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</si>
  <si>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</si>
  <si>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</si>
  <si>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</si>
  <si>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</si>
  <si>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</si>
  <si>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</si>
  <si>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</si>
  <si>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</si>
  <si>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</si>
  <si>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</si>
  <si>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</si>
  <si>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</si>
  <si>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</si>
  <si>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</si>
  <si>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</si>
  <si>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</si>
  <si>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</si>
  <si>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</si>
  <si>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</si>
  <si>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</si>
  <si>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</si>
  <si>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</si>
  <si>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</si>
  <si>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</si>
  <si>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</si>
  <si>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</si>
  <si>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</si>
  <si>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</si>
  <si>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</si>
  <si>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</si>
  <si>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</si>
  <si>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</si>
  <si>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</si>
  <si>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</si>
  <si>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</si>
  <si>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Orden de Compra N° 1471/2021</t>
  </si>
  <si>
    <t>Acuerdo N° 349.06.2021 de fecha 3 de junio de 2021</t>
  </si>
  <si>
    <t>ALPINA, LIMITADA DE CAPITAL VARIABLE.</t>
  </si>
  <si>
    <t>Continental Autoparts, S.A. de C.V</t>
  </si>
  <si>
    <t>Inmediata máximo 2 días hábiles posteriores a la orden de compra</t>
  </si>
  <si>
    <t>Orden de Compra N° 1472/2021</t>
  </si>
  <si>
    <t>Contrato de servicios Nº 33/2021</t>
  </si>
  <si>
    <t>CTE TELECOM PERSONAL, S.A. DE C.V.</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</si>
  <si>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</si>
  <si>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</si>
  <si>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</si>
  <si>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</si>
  <si>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</si>
  <si>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</si>
  <si>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</si>
  <si>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</si>
  <si>
    <t>Suministro de renovación de licencias de dispositivos de protección perimetral de FOPROLYD (Segunda Convocatoria)</t>
  </si>
  <si>
    <t>Orden de Compra N° 1478/2021</t>
  </si>
  <si>
    <t>A partir de la suscripción  del mismo hasta finalizar las entregas durante el año 2021</t>
  </si>
  <si>
    <t>Contrato de Suministro N° 34/2021</t>
  </si>
  <si>
    <t>Velásquez Granados, y Compañía</t>
  </si>
  <si>
    <t>45 días calendarios a partir de la orden de inicio por parte de la persona administradora de los documentos contractuales</t>
  </si>
  <si>
    <t>Cte Telecom Personal S.A. de C.V. (Claro)</t>
  </si>
  <si>
    <t>12 meses a partir de que se haya efectuado la portabilidad e iniciado el servicio en coordinación con las personas administradoras de los documentos contractuales.</t>
  </si>
  <si>
    <t>Contrato de Servicio N° 37/2021.</t>
  </si>
  <si>
    <t>CD N° 01/2021</t>
  </si>
  <si>
    <t>Servicio de mantenimiento preventivo y correctivo para flota de vehículos automotores y motocicletas de FOPROLYD, a realizarse durante el año 2021</t>
  </si>
  <si>
    <t>Servicio Automotriz España, S.A. de C.V.</t>
  </si>
  <si>
    <t>Contratar el servicio de mantenimiento preventivo y correctivo para flota de vehículos automotores y motocicletas de FOPROLYD</t>
  </si>
  <si>
    <t>A partir de la Orden de Inicio hasta el 31 de diciembre de 2021 o hasta que se agote el monto adjudicado</t>
  </si>
  <si>
    <t>Contrato de Servicio N° 36/2021</t>
  </si>
  <si>
    <t>Proveer de insumos medicos para el bienestar de los Beneficiarios de FOPROLYD</t>
  </si>
  <si>
    <t>Proveer de medicamentos para el botiquin institucional.</t>
  </si>
  <si>
    <t>5 días después de aprobados el arte final</t>
  </si>
  <si>
    <t>Orden de Compra N° 1480/2021</t>
  </si>
  <si>
    <t xml:space="preserve">Grupo Renderos, S.A. de C.V. </t>
  </si>
  <si>
    <t>4 días hábiles, contados a partir de la aprobación de la muestra impresa</t>
  </si>
  <si>
    <t>Orden de Compra N° 1481/2021</t>
  </si>
  <si>
    <t>Librería y Papelería Nuevo Siglo, S.A. de C.V</t>
  </si>
  <si>
    <t xml:space="preserve">JULIO </t>
  </si>
  <si>
    <t>12 días hábiles después de recibida la Orden de Compra</t>
  </si>
  <si>
    <t>Orden de Compra N° 1482/2021</t>
  </si>
  <si>
    <t xml:space="preserve">5 a 10 días </t>
  </si>
  <si>
    <t>Orden de Compra N° 1483/2021</t>
  </si>
  <si>
    <t>8 días hábiles después de recibir la Orden de Compra</t>
  </si>
  <si>
    <t>Orden de Compra N° 1484/2021</t>
  </si>
  <si>
    <t xml:space="preserve">Electrónica 2001, S.A. de C.V., </t>
  </si>
  <si>
    <t>8 días después de recibir orden de compra</t>
  </si>
  <si>
    <t>Orden de Compra N° 1485/2021</t>
  </si>
  <si>
    <t>LG 78/2021</t>
  </si>
  <si>
    <t>Suministro de cartucho de baterías de sustitución para ups central FOPROLYD</t>
  </si>
  <si>
    <t>Proveer el suministro de cartucho de baterías de sustitución para ups</t>
  </si>
  <si>
    <t>30 días calendario</t>
  </si>
  <si>
    <t>Orden de Compra N° 1477/2021</t>
  </si>
  <si>
    <t>LG 79/2021</t>
  </si>
  <si>
    <t>Suministro de  insumos para abastecimiento de botiquín institucional</t>
  </si>
  <si>
    <t>Proveer del suministro de insumos para abastecimiento de botiquín institucional.</t>
  </si>
  <si>
    <t xml:space="preserve">De 5 a 15 días hábiles después de recibir orden de compra </t>
  </si>
  <si>
    <t>Orden de Compra N° 1479/2021</t>
  </si>
  <si>
    <t>LG 80/2021</t>
  </si>
  <si>
    <t>Fecha de publicación 01/07/2021</t>
  </si>
  <si>
    <t>Orden de Compra N° 1476/2021</t>
  </si>
  <si>
    <t>LG 81/2021</t>
  </si>
  <si>
    <t>LG 82/2021</t>
  </si>
  <si>
    <t>Suministro de una silla de ruedas especial personalizada para una persona beneficiaria de FOPROLYD</t>
  </si>
  <si>
    <t>Electrolab Medic S.A. de C.V.</t>
  </si>
  <si>
    <t>Proveer del suministro de una silla de ruedas especial</t>
  </si>
  <si>
    <t>Orden de Compra N° 1486/2021</t>
  </si>
  <si>
    <t>En proceso</t>
  </si>
  <si>
    <t>Tiempo de entrega (Regular) y Excelente cumplimiento).</t>
  </si>
  <si>
    <t>Orden de Compra N° 1470/2021</t>
  </si>
  <si>
    <t>En procesos de aplicación de multa.</t>
  </si>
  <si>
    <t>LG 83/2021</t>
  </si>
  <si>
    <t>Suministro de tablas de inmovilización espinal para la brigada de primeros auxilios de FOPROLYD</t>
  </si>
  <si>
    <t>Metzger Industrial Supplies, S.A de C.V.</t>
  </si>
  <si>
    <t>Proveer del suministro de tablas de inmovilización espinal</t>
  </si>
  <si>
    <t xml:space="preserve">2 días hábiles </t>
  </si>
  <si>
    <t>Orden de Compra N° 1487/2021</t>
  </si>
  <si>
    <t>LG 84/2021</t>
  </si>
  <si>
    <t>Suministro de radios de comunicación y megáfonos para COMISSOF de FOPROLYD</t>
  </si>
  <si>
    <t>Televisores Argueta, S.A. de C.V.</t>
  </si>
  <si>
    <t>Proveer del suministro de radios de comunicación y megáfonos</t>
  </si>
  <si>
    <t>Orden de Compra N° 1493/2021</t>
  </si>
  <si>
    <t>LG 85/2021</t>
  </si>
  <si>
    <t>Servicio de enlace de datos por fibra oscura de 1 GBPS, entre oficina central de FOPROLYD y Edificio Adela en San Salvador.</t>
  </si>
  <si>
    <t>El Salvador Network, S.A</t>
  </si>
  <si>
    <t>Contratar el servicio de enlace de datos por fibra</t>
  </si>
  <si>
    <t>LG 86/2021</t>
  </si>
  <si>
    <t>Suministro de dispositivos de seguridad para oficinas central, regionales y anexa de FOPROLYD.</t>
  </si>
  <si>
    <t>Proveer el suministro de dispositivo de seguridad para oficinas central, regional y anexa de FOPROLYD</t>
  </si>
  <si>
    <t>Orden de Compra N° 1497/2021</t>
  </si>
  <si>
    <t>LG 87/2021</t>
  </si>
  <si>
    <t>Contratar el servicios de mantenimiento de desodorización de baños</t>
  </si>
  <si>
    <t>Orden de Compra N° 1492/2021</t>
  </si>
  <si>
    <t>LG 88/2021</t>
  </si>
  <si>
    <t>Servicios de fumigación para las diferentes oficinas de FOPROLYD</t>
  </si>
  <si>
    <t xml:space="preserve">	SAGRIP S.A. DE C.V.</t>
  </si>
  <si>
    <t>Contratar el servicios de fumigación para las diferentes oficinas</t>
  </si>
  <si>
    <t>Orden de Compra N° 1491/2021</t>
  </si>
  <si>
    <t>LG 89/2021</t>
  </si>
  <si>
    <t>Suministro de materiales para adecuaciones de oficina en edificio central de FOPROLYD y en Edificio Adela</t>
  </si>
  <si>
    <t>Jonathan Ernesto Cáceres Rodas</t>
  </si>
  <si>
    <t>Proveer el suministro de materiales para adecuaciones de oficina</t>
  </si>
  <si>
    <t>De 5 a 10 días hábiles</t>
  </si>
  <si>
    <t>Orden de Compra N° 1489/2021</t>
  </si>
  <si>
    <t>Julio Neftalí Cañas Zelaya</t>
  </si>
  <si>
    <t>5 días hábiles</t>
  </si>
  <si>
    <t>Orden de Compra N° 1490/2021</t>
  </si>
  <si>
    <t>LG 90/2021</t>
  </si>
  <si>
    <t>Suministro de calzado para el personal de seguridad FOPROLYD</t>
  </si>
  <si>
    <t>Importaciones Diversas Continental, S.A. de C.V.</t>
  </si>
  <si>
    <t xml:space="preserve">Proveer el suministro de calzado para el personal de seguridad </t>
  </si>
  <si>
    <t>15 días hábiles contados a partir de la emisión de la orden de inicio por parte de la persona administradora</t>
  </si>
  <si>
    <t>Orden de Compra N° 1494/2021</t>
  </si>
  <si>
    <t>LG 91/2021</t>
  </si>
  <si>
    <t>LABORATORIOS SUIZOS, S.A. DE C.V.</t>
  </si>
  <si>
    <t>Proveer del suministro de insumos varios y médico quirúrgicos para la clínica empresarial de FOPROLYD</t>
  </si>
  <si>
    <t>Máximo 3 días hábiles después de recibir orden de compra</t>
  </si>
  <si>
    <t>Orden de Compra N° 1496/2021</t>
  </si>
  <si>
    <t>Orden de Compra N° 1495/2021</t>
  </si>
  <si>
    <t>LG 92/2021</t>
  </si>
  <si>
    <t>Servicio de digitalización, escaneo, indexación y almacenamiento de documentos contables en sistema de gestión documental institucional de FOPROLYD</t>
  </si>
  <si>
    <t>Contratar el servicio de digitalización, escaneo, indexación y almacenamiento de documentos contables en sistema de gestión documental institucional de FOPROLYD</t>
  </si>
  <si>
    <t>Declarado Desierto. Resolución Adjudicativa SBG N° 92/2021</t>
  </si>
  <si>
    <t>LG 93/2021</t>
  </si>
  <si>
    <t>Suministro de servicio médico para procedimiento quirúrgico facoemulsificación ojo derecho para beneficiario DE FOPROLYD</t>
  </si>
  <si>
    <t>Según coordinación con la persona administradora de los documentos contractuales</t>
  </si>
  <si>
    <t>Orden de Compra N° 1488/2021</t>
  </si>
  <si>
    <t xml:space="preserve">LG 94/2021 </t>
  </si>
  <si>
    <t>Servicio de mantenimiento preventivo y correctivo del sistema de alarma de detección de incendio, de intrusión y de cerca electrificada de FOPROLYD</t>
  </si>
  <si>
    <t>Contratar el servicio de mantenimiento preventivo y correctivo del sistema de alarma de detección de incendio, de intrusión y de cerca electrificada de FOPROLYD</t>
  </si>
  <si>
    <t>Declarado Desierto. Resolución Adjudicativa SBG N° 91/2021</t>
  </si>
  <si>
    <t>LG 95/2021</t>
  </si>
  <si>
    <t>Servicios de mantenimiento preventivo y correctivo de extintores de FOPROLYD año 2021</t>
  </si>
  <si>
    <t>Alexander Ernesto Majano</t>
  </si>
  <si>
    <t>Contratar el servicios de mantenimiento preventivo y correctivo de extintores de FOPROLYD año 2021</t>
  </si>
  <si>
    <t>A partir de la emisión de la Orden de Inicio por parte de las personas administradoras del documentos contractuales hasta el 31 de diciembre de 2021</t>
  </si>
  <si>
    <t>Orden de Compra N° 1500/2021</t>
  </si>
  <si>
    <t>LG 96/2021</t>
  </si>
  <si>
    <t>LG 97/2021</t>
  </si>
  <si>
    <t>LG 98/2021</t>
  </si>
  <si>
    <t>Suministro de licencias de programa para desarrollo de sistema para la unidad informática de FOPROLYD</t>
  </si>
  <si>
    <t>Proveer el suministro de licencias de programa para desarrollo de sistema para la unidad informática de FOPROLYD</t>
  </si>
  <si>
    <t>5 días hábiles después de recibir orden de compra.</t>
  </si>
  <si>
    <t>LG 99/2021</t>
  </si>
  <si>
    <t>Servicio de mantenimiento preventivo y correctivo de la planta telefónica de FOPROLYD</t>
  </si>
  <si>
    <t>Contratar el servicio de mantenimiento preventivo y correctivo de la planta telefónica de FOPROLYD</t>
  </si>
  <si>
    <t>Orden de Compra N° 1499/2021</t>
  </si>
  <si>
    <t>LG 100/2021</t>
  </si>
  <si>
    <t>INGENIERÍA HVAC, S.A. DE C.V.</t>
  </si>
  <si>
    <t>LG 101/2021</t>
  </si>
  <si>
    <t>Suministro de repuestos para servidores y almacenadoras para la unidad de informática de FOPROLYD.</t>
  </si>
  <si>
    <t>Proveer del suministro de repuestos para servidores y almacenadoras para la unidad de informática de FOPROLYD.</t>
  </si>
  <si>
    <t>LG 102/2021</t>
  </si>
  <si>
    <t>Contratar el servicio de mantenimiento preventivo y correctivo del sistema de control de acceso en puertas de FOPROLYD</t>
  </si>
  <si>
    <t>LG 103/2021</t>
  </si>
  <si>
    <t xml:space="preserve">Servicio de tratamiento odontológico y prótesis dentales para una persona beneficiaria de FOPROLYD </t>
  </si>
  <si>
    <t xml:space="preserve">Contratar el servicio de tratamiento odontológico y prótesis dentales para una persona beneficiaria de FOPROLYD </t>
  </si>
  <si>
    <t>60 días hábiles a partir de la autorización para iniciar el tratamiento dental, en coordinación con la administradora</t>
  </si>
  <si>
    <t>Orden de Compra N° 1498/2021</t>
  </si>
  <si>
    <t>LG 104/2021</t>
  </si>
  <si>
    <t>Proveer del suministro de componentes para elaboración y reparación de prótesis especiales para personas beneficiarias de FOPROLYD</t>
  </si>
  <si>
    <t>LG 105/2021</t>
  </si>
  <si>
    <t xml:space="preserve">LG 106/2021 </t>
  </si>
  <si>
    <t>LG 107/2021</t>
  </si>
  <si>
    <t>LG 108/2021</t>
  </si>
  <si>
    <t>Servicios para el diseño, diagramación e impresión de memorias de labores de FOPROLYD</t>
  </si>
  <si>
    <t>Contratar el servicios para el diseño, diagramación e impresión de memorias de labores de FOPROLYD</t>
  </si>
  <si>
    <t>LG 109/2021</t>
  </si>
  <si>
    <t>Servicio de digitalización, escaneo, indexación y almacenamiento de documentos contables en sistema de gestión documental institucional de FOPROLYD (SEGUNDA CONVOCATORIA)</t>
  </si>
  <si>
    <t>LG 110/2021</t>
  </si>
  <si>
    <t>Suministro de teléfonos fijos (análogos y digitales) para FOPROLYD</t>
  </si>
  <si>
    <t>Proveer el suministro de teléfonos fijos (análogos y digitales) para FOPROLYD</t>
  </si>
  <si>
    <t>LG 111/2021</t>
  </si>
  <si>
    <t>Suministro de termómetro digital con dispensador para desinfectante de manos automático y pedestal, para las instalaciones de FOPROLYD</t>
  </si>
  <si>
    <t>Proveer el suministro de termómetro digital con dispensador para desinfectante de manos automático y pedestal, para las instalaciones de FOPROLYD</t>
  </si>
  <si>
    <t>Multa Cancelada según recibo de ingreso Nº  10132 de fecha 10 de septiembre/2021 cancelando la multa por un monto de US$ 30.42</t>
  </si>
  <si>
    <t>Proveer del suministro de cupones para canje de combustible</t>
  </si>
  <si>
    <t>A partir de recibir la copia de contrato debidamente legalizado</t>
  </si>
  <si>
    <t>Contrato de Suministro N° 38/2021</t>
  </si>
  <si>
    <t>Contrato de Servicio N° 43/2021</t>
  </si>
  <si>
    <t>Orden de Compra N° 1501/2021</t>
  </si>
  <si>
    <t>Orden de Compra N° 1503/2021</t>
  </si>
  <si>
    <t>Orden de Compra N° 1502/2021</t>
  </si>
  <si>
    <t>Orden de Compra N° 1504/2021</t>
  </si>
  <si>
    <t>A partir de la emisión de la Orden de Inicio hasta el 31/12/2021</t>
  </si>
  <si>
    <t>Orden de Compra N° 1509/2021</t>
  </si>
  <si>
    <t>Orden de Compra N° 1517/2021</t>
  </si>
  <si>
    <t>5 días hábiles después de definir talla, en coordinación con las personas administradoras de los documentos contractuales</t>
  </si>
  <si>
    <t>Orden de Compra N° 1506/2021</t>
  </si>
  <si>
    <t>GRUPO PLANES, S.A. DE C.V.</t>
  </si>
  <si>
    <t xml:space="preserve"> 15-30 días calendario después de recibir orden de compra</t>
  </si>
  <si>
    <t>Orden de Compra N° 1512/2021</t>
  </si>
  <si>
    <t>30 días calendario después de recibir orden de compra</t>
  </si>
  <si>
    <t>Orden de Compra N° 1511/2021</t>
  </si>
  <si>
    <t xml:space="preserve"> 30 días calendario después de recibir orden de compra</t>
  </si>
  <si>
    <t>Orden de Compra N° 1510/2021</t>
  </si>
  <si>
    <t>Orden de Compra N° 1508/2021</t>
  </si>
  <si>
    <t>15 días calendario después de recibir Orden de Compra</t>
  </si>
  <si>
    <t>Orden de Compra N° 1507/2021</t>
  </si>
  <si>
    <t>BORTEX, SA. DE C.V.</t>
  </si>
  <si>
    <t>Orden de Compra N° 1505/2021</t>
  </si>
  <si>
    <t>Declarado Desierto. Resolución Adjudicativa SBG N° 107/2021</t>
  </si>
  <si>
    <t>Orden de Compra N° 1514/2021</t>
  </si>
  <si>
    <t>Mariacela Evelyn Arbizu López</t>
  </si>
  <si>
    <t>Máximo 21 días hábiles posteriores a la entrega de la Orden de Compra y la información a diagramar, en coordinación con la administradora.</t>
  </si>
  <si>
    <t>Orden de Compra N° 1515/2021</t>
  </si>
  <si>
    <t>3 días hábiles después de recibir la Orden de Compra en coordinación con el Administrador de los documentos contractuales</t>
  </si>
  <si>
    <t>Orden de Compra N° 1513/2021</t>
  </si>
  <si>
    <t>GRUPO EVENTUM, S.A. DE C.V.</t>
  </si>
  <si>
    <t>Entrega Inmediata</t>
  </si>
  <si>
    <t>Orden de Compra N° 1516/2021</t>
  </si>
  <si>
    <t>MODALIDAD DE CONTRATACIÓN: DIRECTA DEL AÑO 2021</t>
  </si>
  <si>
    <t xml:space="preserve"> PA1/2021</t>
  </si>
  <si>
    <t>Prórroga de Contrato de Arrendamiento N° 01/2021</t>
  </si>
  <si>
    <t>Del 01 de junio al 31 de diciembre de 2021</t>
  </si>
  <si>
    <t xml:space="preserve"> PA2/2021</t>
  </si>
  <si>
    <t>Prórroga de Contrato de Arrendamiento N° 02/2021</t>
  </si>
  <si>
    <t>Contratar el servicio de arrendamiento para el mes de julio de 2021</t>
  </si>
  <si>
    <t>Del 01 al 31 de julio de 2021</t>
  </si>
  <si>
    <t>PA3/2021</t>
  </si>
  <si>
    <t>Prórroga de Contrato de Arrendamiento N° 05/2021</t>
  </si>
  <si>
    <t>Del 01 de julio al 31 de diciembre de 2021</t>
  </si>
  <si>
    <t>PA4/2021</t>
  </si>
  <si>
    <t>María Cruz Serrano Beltrán Serrano</t>
  </si>
  <si>
    <t>Contratar el servicio de arrendamiento de inmueble para oficina regional de FOPROLYD  en regional del Departamento de Chalatenango</t>
  </si>
  <si>
    <t>Del 01 de agosto al 31 de diciembre de 2021</t>
  </si>
  <si>
    <t>Contrato de Arrendamiento N° 01/2021</t>
  </si>
  <si>
    <t>Carmen Elena Hernández de López</t>
  </si>
  <si>
    <t>El plazo del presente contrato será 40 días calendario contados después de finalizado el tallaje y a partir del día siguiente de emitida la Orden de Inicio por parte de la persona administradora del contrato; y hasta el treinta y uno de diciembre de 2021</t>
  </si>
  <si>
    <t>Contrato de Suministro N°  40/2021</t>
  </si>
  <si>
    <t>José Amadeo Alfaro</t>
  </si>
  <si>
    <t>Contrato de Suministro N°  39/2021</t>
  </si>
  <si>
    <t>El plazo del presente contrato será de cuarenta días calendario contados después de finalizado el tallaje  general y a partir del día siguiente de emitida la Orden de Inicio por parte de la persona administradora del contrato; y hasta el 31/12/2021</t>
  </si>
  <si>
    <t>Contrato de Suministro N°  42/2021</t>
  </si>
  <si>
    <t>El plazo del presente contrato será de cuarenta días calendario contados después de finalizado el tallaje general y a día siguiente de emitida la Orden de Inicio por parte de la persona administradora del contrato; y hasta el 31/12/2021</t>
  </si>
  <si>
    <t>Contrato de Suministro N°  41/2021</t>
  </si>
  <si>
    <t>MODALIDAD DE CONTRATACIÓN: LICITACIÓN PÚBLICA EFECTUDAS  DEL AÑO 2021</t>
  </si>
  <si>
    <t>------------------</t>
  </si>
  <si>
    <t>Servicio de mantenimiento preventivo y correctivo para flota de vehículos automotores y motocicletas de FOPROLYD, a realizarse durante el año 2021 (Segunda Convocatoria)</t>
  </si>
  <si>
    <t>Declarada Desierta por Segunda Vez</t>
  </si>
  <si>
    <t xml:space="preserve">Bueno en tiempo de entrega </t>
  </si>
  <si>
    <t>Proveer el suministro de equipo informático para FOPROLYD</t>
  </si>
  <si>
    <t>Orden de Compra N° 1519/2021</t>
  </si>
  <si>
    <t>Orden de Compra N° 1521/2021</t>
  </si>
  <si>
    <t>40 días hábiles a partir de la emisión de la Orden de Inicio</t>
  </si>
  <si>
    <t>Contrato de Servicio N° 44/2021</t>
  </si>
  <si>
    <t>LG 112/2021</t>
  </si>
  <si>
    <t>Suministro de equipos electrodomésticos para FOPROLYD</t>
  </si>
  <si>
    <t>SUMINISTRO Y FERRETERÍA GENESIS, S.A. DE C.V.</t>
  </si>
  <si>
    <t>Proveer el suministro de equipos electrodomésticos para FOPROLYD</t>
  </si>
  <si>
    <t>5 días hábiles después de recibir orden de compra y en coordinación con la persona administradora</t>
  </si>
  <si>
    <t>Orden de Compra N° 1523/2021</t>
  </si>
  <si>
    <t>INVERSIONES LAS BRASAS, S.A. DE C.V.</t>
  </si>
  <si>
    <t>Orden de Compra N° 1524/2021</t>
  </si>
  <si>
    <t>LG 113/2021</t>
  </si>
  <si>
    <t>Suministro de mobiliario para FOPROLYD</t>
  </si>
  <si>
    <t>JM DISTRIBUCIONES, S.A. DE C.V.</t>
  </si>
  <si>
    <t>Proveer del suministro de mobiliario para FOPROLYD</t>
  </si>
  <si>
    <t>De 10 a 15 días hábiles.</t>
  </si>
  <si>
    <t>Orden de Compra N° 1526/2021</t>
  </si>
  <si>
    <t>CONSTRUMARKET, S.A. DE C.V</t>
  </si>
  <si>
    <t xml:space="preserve">10 días hábiles a partir de reciba la orden de compra </t>
  </si>
  <si>
    <t>Orden de Compra N° 1527/2021</t>
  </si>
  <si>
    <t>PROCESOS METÁLICOS, S.A. DE C.V</t>
  </si>
  <si>
    <t>15 días hábiles</t>
  </si>
  <si>
    <t>Orden de Compra N° 1528/2021</t>
  </si>
  <si>
    <t>MARÍA DEL SOCORRO VINDEL GONZÁLEZ</t>
  </si>
  <si>
    <t>Indica de 15 a 21 días hábiles después de recibir orden de compra.</t>
  </si>
  <si>
    <t>Orden de Compra N° 1529/2021</t>
  </si>
  <si>
    <t>LG 114/2021</t>
  </si>
  <si>
    <t>Suministro de componentes especiales para la elaboración y reparación de prótesis para personas beneficiarias de FOPROLYD</t>
  </si>
  <si>
    <t xml:space="preserve">Proveer del suministro de componentes especiales para elaboración y reparación de prótesis </t>
  </si>
  <si>
    <t>Orden de Compra N° 1522/2021</t>
  </si>
  <si>
    <t xml:space="preserve"> 30 días hábiles después de definir tallas con las personas Administradoras de los documentos contractuales</t>
  </si>
  <si>
    <t>Orden de Compra N° 1518/2021</t>
  </si>
  <si>
    <t>LG 115/2021</t>
  </si>
  <si>
    <t>Servicios de mantenimiento preventivo y correctivo del sistema de alarmas de detección de incendios, de intrusión y de cerca electrificada de FOPROLYD (Tercera Convocatoria)</t>
  </si>
  <si>
    <t>A partir de la orden de inicio hasta 30/11/2021 en coordinación con las personas administradoras</t>
  </si>
  <si>
    <t>Orden de Compra N° 1525/2021</t>
  </si>
  <si>
    <t>LG 116/2021</t>
  </si>
  <si>
    <t>Suministro de papelería para impresión institucional de FOPROLYD</t>
  </si>
  <si>
    <t>Proveer del suministro de papelería para impresión institucional de FOPROLYD</t>
  </si>
  <si>
    <t>Declarado Desierto. Resolución Adjudicativa SBG N° 115/2021</t>
  </si>
  <si>
    <t>LG 117/2021</t>
  </si>
  <si>
    <t>Suministro de Banderas de El Salvador para Uso Institucional de FOPROLYD</t>
  </si>
  <si>
    <t>José Omar Alvarenga Guevara</t>
  </si>
  <si>
    <t>Proveer del suministro de Banderas de El Salvador para Uso Institucional de FOPROLYD</t>
  </si>
  <si>
    <t>Orden de Compra N° 1520/2021</t>
  </si>
  <si>
    <t>LG 118/2021</t>
  </si>
  <si>
    <t>Suministro de equipo para técnico de calzado ortopédico de laboratorio de prótesis de FOPROLYD</t>
  </si>
  <si>
    <t xml:space="preserve">Proveer del suministro de equipo para técnico de calzado ortopédico </t>
  </si>
  <si>
    <t>Orden de Compra N° 1530/2021</t>
  </si>
  <si>
    <t>LG 122/2021</t>
  </si>
  <si>
    <t>Servicio de mantenimiento preventivo para el equipo informático de FOPROLYD</t>
  </si>
  <si>
    <t>LG 119/2021</t>
  </si>
  <si>
    <t>LG 120/2021</t>
  </si>
  <si>
    <t>LG 121/2021</t>
  </si>
  <si>
    <t>Servicio de sitio contingencial en la nube para la continuidad de operaciones de FOPROLYD</t>
  </si>
  <si>
    <t>Orden de Compra N° 1531/2021</t>
  </si>
  <si>
    <t>15 días hábiles después de recibir ORDEN DE INICIO, en coordinación con el Administrador del Documento Contractual</t>
  </si>
  <si>
    <t>Proceso no se emitio evaluación por no haber ejecuado el monto adjudicado.</t>
  </si>
  <si>
    <t>Multa cancelada</t>
  </si>
  <si>
    <t>Contrato de servicios Nº 35/2021</t>
  </si>
  <si>
    <t>DIPROMEQUI, S.A. DE C.V</t>
  </si>
  <si>
    <t>Orden de Compra N° 1541/2021</t>
  </si>
  <si>
    <t>Orden de Compra N° 1542/2021</t>
  </si>
  <si>
    <t>APAMO, S.A. DE C.V.</t>
  </si>
  <si>
    <t>Orden de Compra N° 1543/2021</t>
  </si>
  <si>
    <t>DADA DADA Y CÍA., S.A. DE C.V.</t>
  </si>
  <si>
    <t>Orden de Compra N° 1544/2021</t>
  </si>
  <si>
    <t>Orden de Compra N° 1545/2021</t>
  </si>
  <si>
    <t>CARLOS JOSUÉ INGLES CIENFUEGOS</t>
  </si>
  <si>
    <t>75 días calendarios después de recibir orden de compra</t>
  </si>
  <si>
    <t>Orden de Compra N° 1546/2021</t>
  </si>
  <si>
    <t>Proveer de suministro de aparatos de ayuda mecánica y auxiliares para personas beneficiarias de FOPROLYD</t>
  </si>
  <si>
    <t>Para el ítem N° 7: 50% 5 días hábiles y 50% (60 días hábiles) los demás ítems en 60 días hábiles, después de recibir orden de compra</t>
  </si>
  <si>
    <t>Orden de Compra N° 1556/2021</t>
  </si>
  <si>
    <t>Hospimedic, S.A de C.V</t>
  </si>
  <si>
    <t>Orden de Compra N° 1557/2021</t>
  </si>
  <si>
    <t>60 días calendarios después de recibir orden de compra.</t>
  </si>
  <si>
    <t>Orden de Compra N° 1558/2021</t>
  </si>
  <si>
    <t>90 días calendarios después de recibir orden de compra.</t>
  </si>
  <si>
    <t>Orden de Compra N° 1559/2021</t>
  </si>
  <si>
    <t>Contratar el servicio de sitio contingencial en la nube para la continuidad de operaciones de FOPROLYD</t>
  </si>
  <si>
    <t>LG 123/2021</t>
  </si>
  <si>
    <t>Suministro e instalación de aires acondicionados para FOPROLYD</t>
  </si>
  <si>
    <t>Invariable, S.A. de C.V.</t>
  </si>
  <si>
    <t xml:space="preserve">Proveer del suministro e instalación de aires acondicionados </t>
  </si>
  <si>
    <t>Orden de Compra N° 1553/2021</t>
  </si>
  <si>
    <t>LG 124/2021</t>
  </si>
  <si>
    <t>Proveer de papelería y artículos de oficina para FOPROLYD</t>
  </si>
  <si>
    <t>Orden de Compra N° 1550/2021</t>
  </si>
  <si>
    <t>Librería Cervantes, S.A. De C.V.</t>
  </si>
  <si>
    <t>Orden de Compra N° 1551/2021</t>
  </si>
  <si>
    <t>Dpg, S.A. de C.V.</t>
  </si>
  <si>
    <t>Orden de Compra N° 1552/2021</t>
  </si>
  <si>
    <t>LG 125/2021</t>
  </si>
  <si>
    <t>Suministro de productos químicos y de limpieza para FOPROLYD</t>
  </si>
  <si>
    <t xml:space="preserve">Proveer del suministro de productos químicos y de limpieza </t>
  </si>
  <si>
    <t>De 1 a 10 días hábiles después de recibir orden de compra</t>
  </si>
  <si>
    <t>Orden de Compra N° 1534/2021</t>
  </si>
  <si>
    <t>10 días hábiles después de recibir orden</t>
  </si>
  <si>
    <t>Orden de Compra N° 1535/2021</t>
  </si>
  <si>
    <t>D' Leoni, S.A. de C.V.,</t>
  </si>
  <si>
    <t>Una sola entrega 3 a 5 días hábiles después de recibir la orden de compra en coordinación con la persona administradora.</t>
  </si>
  <si>
    <t>Orden de Compra N° 1536/2021</t>
  </si>
  <si>
    <t>Blanca Elizabeth Molina Flores</t>
  </si>
  <si>
    <t>De 1 a 8 días hábiles después de recibir orden</t>
  </si>
  <si>
    <t>Orden de Compra N° 1537/2021</t>
  </si>
  <si>
    <t>Orden de Compra N° 1538/2021</t>
  </si>
  <si>
    <t>LG 126/2021</t>
  </si>
  <si>
    <t>Suministro de papel toalla para FOPROLYD</t>
  </si>
  <si>
    <t>Proveer del suministro de papel toalla para FOPROLYD</t>
  </si>
  <si>
    <t>Orden de Compra N° 1532/2021</t>
  </si>
  <si>
    <t>LG 127/2021</t>
  </si>
  <si>
    <t>3 días hábiles después de recibir la Orden de Compra</t>
  </si>
  <si>
    <t>Orden de Compra N° 1539/2021</t>
  </si>
  <si>
    <t>LG 128/2021</t>
  </si>
  <si>
    <t>Suministro de un proyector de cañón para FOPROLYD</t>
  </si>
  <si>
    <t>Proveer del suministro de un proyector de cañón para FOPROLYD</t>
  </si>
  <si>
    <t>Orden de Compra N° 1533/2021</t>
  </si>
  <si>
    <t>LG 129/2021</t>
  </si>
  <si>
    <t>Servicio de diseño, diagramación e impresión de calendarios de escritorio para campaña de sensibilización y prevención de la violencia contra la mujer, para el personal de FOPROLYD.</t>
  </si>
  <si>
    <t>Contratar el servicio de diseño, diagramación e impresión de calendarios de escritorio</t>
  </si>
  <si>
    <t>: 5 días hábiles después de aprobada la muestra fina</t>
  </si>
  <si>
    <t>Orden de Compra N° 1540/2021</t>
  </si>
  <si>
    <t>LG 130/2021</t>
  </si>
  <si>
    <t>Suministro de componentes para elaboración o reparación de prótesis para personas beneficiarias de FOPROLYD</t>
  </si>
  <si>
    <t>Proveer del suministro de componentes para elaboración o reparación de prótesis para personas beneficiarias de FOPROLYD</t>
  </si>
  <si>
    <t>30 días calendario después de recibir la Orden de Compra, en coordinación con el Administrador del documento contractual</t>
  </si>
  <si>
    <t>Orden de Compra N° 1548/2021</t>
  </si>
  <si>
    <t>Orden de Compra N° 1549/2021</t>
  </si>
  <si>
    <t>LG 131/2021</t>
  </si>
  <si>
    <t>Suministro de cámara refrigerante y máquina de poste para laboratorio de prótesis de FOPROLYD</t>
  </si>
  <si>
    <t xml:space="preserve">	ALBERT SON´S, S.A. DE C.V.</t>
  </si>
  <si>
    <t>Proveer del suministro de cámara refrigerante y máquina de poste para laboratorio de prótesis de FOPROLYD</t>
  </si>
  <si>
    <t>LG 132/2021</t>
  </si>
  <si>
    <t>Suministro de equipo médico y de examen físico para atenciones domiciliares de FOPROLYD</t>
  </si>
  <si>
    <t>Proveer del suministro de equipo médico y de examen físico para atenciones domiciliares de FOPROLYD</t>
  </si>
  <si>
    <t>3 a 5 días hábiles después de recibir orden de compra</t>
  </si>
  <si>
    <t>Orden de Compra N° 1554/2021</t>
  </si>
  <si>
    <t>8 días calendarios después de recibir orden de compra.</t>
  </si>
  <si>
    <t>Orden de Compra N° 1555/2021</t>
  </si>
  <si>
    <t>LG 133/2021</t>
  </si>
  <si>
    <t>Orden de Compra N° 1547/2021</t>
  </si>
  <si>
    <t>LG 134/2021</t>
  </si>
  <si>
    <t>Servicio de capacitaciones para el personal de FOPROLYD, para el año 2021</t>
  </si>
  <si>
    <t>AVANCE Y DESEMPEÑO, S.A. DE C.V.</t>
  </si>
  <si>
    <t>Contratar el servicio de capacitaciones para el personal de FOPROLYD, para el año 2021</t>
  </si>
  <si>
    <t xml:space="preserve">En coordinación con la persona administradora de los documentos contractuales </t>
  </si>
  <si>
    <t>JUÁREZ &amp; AUFFRET ASESORES DE EMPRESAS, S.A. DE C.V.</t>
  </si>
  <si>
    <t>LG 135/2021</t>
  </si>
  <si>
    <t>El Diario Nacional, S.A. de C.V.</t>
  </si>
  <si>
    <t>Fecha de publicación 19 de noviembre de 2021</t>
  </si>
  <si>
    <t>Orden de Compra N° 1560/2021</t>
  </si>
  <si>
    <t>TECNASA ES, S.A. DE C.V.</t>
  </si>
  <si>
    <t>Orden de Compra N° 1562/2021</t>
  </si>
  <si>
    <t>Orden de Compra N° 1561/2021</t>
  </si>
  <si>
    <t>En proceso de multa (No pago multa la sociedad).</t>
  </si>
  <si>
    <t>LG 136/2021</t>
  </si>
  <si>
    <t>Servicios de alimentos para jornada de capacitación que desarrollara la Comisión de Ética de FOPROLYD</t>
  </si>
  <si>
    <t>Cielo Abierto, S.A. de C.V.</t>
  </si>
  <si>
    <t>Contratar del servicio de alimentos para jornada de capacitación que desarrollara la CEG</t>
  </si>
  <si>
    <t>Evento el día 15 de diciembre de 2021</t>
  </si>
  <si>
    <t>Orden de Compra 1565/2021</t>
  </si>
  <si>
    <t>CD N° 02/2021</t>
  </si>
  <si>
    <t>--</t>
  </si>
  <si>
    <t>03/12/20021</t>
  </si>
  <si>
    <t>Doce meses contados a partir de la implementación del mismo, en coordinación con la administradora del documento contractual.</t>
  </si>
  <si>
    <t>Contrato de Servicio N° 45/2021</t>
  </si>
  <si>
    <t>Suministro e instalación de kioscos biométricos para el control de sobrevivencia para FOPROLYD</t>
  </si>
  <si>
    <t>Proveer del suministro e instalación de kioscos biométricos para el control de sobrevivencia para FOPROLYD</t>
  </si>
  <si>
    <t>Suministro de materiales y componentes para la elaboración y reparación de prótesis, ortesis y calzado ortopédico para personas beneficiarias de FOPROLYD</t>
  </si>
  <si>
    <t>Proveer el suministro de materiales y componentes para la elaboración y reparación de prótesis, ortesis y calzado ortopédico para personas beneficiarias de FOPROLYD</t>
  </si>
  <si>
    <t>De inmediato dentro del periodo máximo de 2 días hábiles siguientes a la recepción de la Orden de Compra, en coordinación con Adm.
Doc. Contractuales</t>
  </si>
  <si>
    <t>: 5 días hábiles después de recibida la Orden de Compra, en coordinación con el Adm. de Doc. Contrac</t>
  </si>
  <si>
    <t>12 meses a partir de la emisión de la orden  de inicio</t>
  </si>
  <si>
    <t>5 días después de recibir orden de compra</t>
  </si>
  <si>
    <t>Entrega inmediata en coordinación con el administrador del contrato</t>
  </si>
  <si>
    <t>Servicio de publicación de un periódico de mayor circulación, con el fin de requerir Curriculum vitae, para realizar procesos de selección y contratación de personal de FOPROLYD</t>
  </si>
  <si>
    <t>Contratar el servicio de publicación de un periódico de mayor circulación, con el fin de requerir Curriculum vitae, para realizar procesos de selección y contratación de personal de FOPROLYD</t>
  </si>
  <si>
    <t>Distribuidora de Lubricantes y Combustibles, S.A. de C.V.</t>
  </si>
  <si>
    <t>8 días hábiles después de recibir Orden de Compra en coordinación con el Administrador del Documento contractual</t>
  </si>
  <si>
    <t>5 días hábiles después de recibir orden e compra</t>
  </si>
  <si>
    <t xml:space="preserve"> Máximo2 días hábiles después de recibir Orden de Compra en coordinación con el Administrador del Documento contractual</t>
  </si>
  <si>
    <t xml:space="preserve">Proveer el suministro de servicio médico para procedimiento quirúrgico facoemulsificación de ojo para beneficiario </t>
  </si>
  <si>
    <t>Servicio de mantenimiento preventivo y correctivo de deshumidificadores, cortina de aire, climatizador Evaporativo axial y extractores de aire de FOPROLYD.</t>
  </si>
  <si>
    <t>Contrata el servicio de mantenimiento preventivo y correctivo de deshumidificadores, cortina de aire, climatizador Evaporativo axial y extractores de aire de FOPROLYD.</t>
  </si>
  <si>
    <t>45 días calendario, después de recibir Orden de Compra</t>
  </si>
  <si>
    <t>: 10 días hábiles después de recibir orden de compra en coordinación con Adm de Doc. Contractual</t>
  </si>
  <si>
    <t>Para el Ítem 1, 5 días hábiles y para el Ítem 2, 45 días calendario después de recibir la Orden de Compra en coordinación con el
Administrador de los documentos contractuales</t>
  </si>
  <si>
    <t>21 días calendario después de recibir Orden de Compra.</t>
  </si>
  <si>
    <t>45 días hábiles después de recibir orden de compra</t>
  </si>
  <si>
    <t>10 días hábiles después de recibir orden de compra, en coordinación con la persona administradora</t>
  </si>
  <si>
    <t>10 días hábiles después de recibir orden de compra en coordinación con Adm de Doc. Contractual</t>
  </si>
  <si>
    <t>5 días hábiles después de recibir Orden de Compra en coordinación con el Administrador de los documentos contractuales</t>
  </si>
  <si>
    <t>15 días calendario después de obtener la información de la medida del paciente, en coordinación con el Administrador del documento
contractual</t>
  </si>
  <si>
    <t>5 días hábiles después de recibir orden</t>
  </si>
  <si>
    <t>Suministro de contómetro digital para uso institucional de FOPROLYD</t>
  </si>
  <si>
    <t>Proveer de contómetro para uso institucional</t>
  </si>
  <si>
    <t>(Excelente en tiempo de entrega y Bueno en cumplimiento).</t>
  </si>
  <si>
    <t>60 días calendarios a partir de recibir la copia debidamente legalizado.</t>
  </si>
  <si>
    <t>Contrato de Suministro N° 46/2021</t>
  </si>
  <si>
    <t>MONTO GLOBAL</t>
  </si>
  <si>
    <t>Primera entrega 12 días hábiles después de recibir la orden y la segunda en el mes de agosto en coordinación con el administrador del contrato</t>
  </si>
  <si>
    <t>A partir de la emisión de la orden de inicio por parte de la persona administradora del documento contractual hasta el 31/12/2021</t>
  </si>
  <si>
    <t>Contratar el servicio de mantenimiento preventivo y correctivo para la maquinaria y equipo del laboratorio de prótesis</t>
  </si>
  <si>
    <t>Rosa María Mancía de Reyes</t>
  </si>
  <si>
    <t>Plazo de entrega (Regular)</t>
  </si>
  <si>
    <t>Excelente especificaciones y bueno en tiempo de entrega.</t>
  </si>
  <si>
    <t>Calidad del servicio (Regular) y Cumplimiento de especifiaciones (Excelente)</t>
  </si>
  <si>
    <t>Excelente en cumplimiento de entrega y Bueno en Tiempo de entrega.</t>
  </si>
  <si>
    <t>Bueno en tiempo de entrega</t>
  </si>
  <si>
    <t>Inicio de aplicación de multa.</t>
  </si>
  <si>
    <t>CORRESPONDIENTES AL AÑO 2022</t>
  </si>
  <si>
    <t>PERIODO DE ENERO A DICIEMBRE 2021 Y ENERO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</si>
</sst>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4" formatCode="_(&quot;$&quot;* #,##0.00_);_(&quot;$&quot;* \(#,##0.00\);_(&quot;$&quot;* &quot;-&quot;??_);_(@_)"/>
    <numFmt numFmtId="164" formatCode="_-[$$-1009]* #,##0.00_-;\-[$$-1009]* #,##0.00_-;_-[$$-1009]* &quot;-&quot;??_-;_-@_-"/>
    <numFmt numFmtId="165" formatCode="_-[$$-440A]* #,##0.00_ ;_-[$$-440A]* \-#,##0.00\ ;_-[$$-440A]* &quot;-&quot;??_ ;_-@_ "/>
    <numFmt numFmtId="166" formatCode="_([$$-440A]* #,##0.00_);_([$$-440A]* \(#,##0.00\);_([$$-440A]* &quot;-&quot;??_);_(@_)"/>
    <numFmt numFmtId="167" formatCode="[$-F400]h:mm:ss\ AM/PM"/>
    <numFmt numFmtId="168" formatCode="&quot;$&quot;#,##0.00"/>
    <numFmt numFmtId="169" formatCode="_-* #,##0.00\ &quot;$&quot;_-;\-* #,##0.00\ &quot;$&quot;_-;_-* &quot;-&quot;??\ &quot;$&quot;_-;_-@_-"/>
    <numFmt numFmtId="170" formatCode="dd/mm/yyyy;@"/>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18"/>
      <name val="Calibri"/>
      <family val="2"/>
      <scheme val="minor"/>
    </font>
    <font>
      <b/>
      <sz val="18"/>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91">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69" fontId="66" fillId="0" borderId="0" applyFont="0" applyFill="0" applyBorder="0" applyAlignment="0" applyProtection="0"/>
    <xf numFmtId="9" fontId="67" fillId="0" borderId="0" applyFont="0" applyFill="0" applyBorder="0" applyAlignment="0" applyProtection="0"/>
    <xf numFmtId="169" fontId="67" fillId="0" borderId="0" applyFont="0" applyFill="0" applyBorder="0" applyAlignment="0" applyProtection="0"/>
    <xf numFmtId="169" fontId="4" fillId="0" borderId="0" applyFont="0" applyFill="0" applyBorder="0" applyAlignment="0" applyProtection="0"/>
    <xf numFmtId="9" fontId="73" fillId="0" borderId="0" applyFont="0" applyFill="0" applyBorder="0" applyAlignment="0" applyProtection="0"/>
    <xf numFmtId="169" fontId="73" fillId="0" borderId="0" applyFont="0" applyFill="0" applyBorder="0" applyAlignment="0" applyProtection="0"/>
    <xf numFmtId="169" fontId="91" fillId="0" borderId="0" applyFont="0" applyFill="0" applyBorder="0" applyAlignment="0" applyProtection="0"/>
    <xf numFmtId="9" fontId="91" fillId="0" borderId="0" applyFont="0" applyFill="0" applyBorder="0" applyAlignment="0" applyProtection="0"/>
  </cellStyleXfs>
  <cellXfs count="1432">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5" fontId="7" fillId="0" borderId="0" xfId="0" applyNumberFormat="1" applyFont="1" applyFill="1" applyBorder="1" applyAlignment="1">
      <alignment horizontal="justify" vertical="center" wrapText="1"/>
    </xf>
    <xf numFmtId="165"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5"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5"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5"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5"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5"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5"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5"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5"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5"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5" fontId="13" fillId="2" borderId="2" xfId="0" applyNumberFormat="1"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5"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5"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5" fontId="18" fillId="2" borderId="1" xfId="1" applyNumberFormat="1" applyFont="1" applyFill="1" applyBorder="1" applyAlignment="1" applyProtection="1">
      <alignment horizontal="center" vertical="center" wrapText="1"/>
    </xf>
    <xf numFmtId="166" fontId="14" fillId="2" borderId="2" xfId="2" quotePrefix="1" applyNumberFormat="1" applyFont="1" applyFill="1" applyBorder="1" applyAlignment="1">
      <alignment horizontal="center" vertical="center" wrapText="1"/>
    </xf>
    <xf numFmtId="166"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5"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5" fontId="18" fillId="2" borderId="0" xfId="1" applyNumberFormat="1" applyFont="1" applyFill="1" applyBorder="1" applyAlignment="1" applyProtection="1">
      <alignment horizontal="center" vertical="center" wrapText="1"/>
    </xf>
    <xf numFmtId="8" fontId="14" fillId="3" borderId="2" xfId="0" applyNumberFormat="1" applyFont="1" applyFill="1" applyBorder="1" applyAlignment="1">
      <alignment horizontal="center" vertical="center" wrapText="1"/>
    </xf>
    <xf numFmtId="8" fontId="20" fillId="3" borderId="2" xfId="0" applyNumberFormat="1" applyFont="1" applyFill="1" applyBorder="1" applyAlignment="1">
      <alignment horizontal="center" vertical="center" wrapText="1"/>
    </xf>
    <xf numFmtId="8" fontId="20" fillId="3" borderId="1" xfId="0" applyNumberFormat="1" applyFont="1" applyFill="1" applyBorder="1" applyAlignment="1">
      <alignment horizontal="center" vertical="center" wrapText="1"/>
    </xf>
    <xf numFmtId="165" fontId="14" fillId="2" borderId="2" xfId="1" applyNumberFormat="1" applyFont="1" applyFill="1" applyBorder="1" applyAlignment="1" applyProtection="1">
      <alignment horizontal="center" vertical="center" wrapText="1"/>
    </xf>
    <xf numFmtId="165"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5"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6"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6"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4" fontId="19" fillId="2" borderId="2" xfId="0" applyNumberFormat="1" applyFont="1" applyFill="1" applyBorder="1" applyAlignment="1">
      <alignment horizontal="justify" vertical="center" wrapText="1"/>
    </xf>
    <xf numFmtId="164"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5"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5" fontId="14" fillId="2" borderId="0" xfId="0" applyNumberFormat="1" applyFont="1" applyFill="1" applyBorder="1" applyAlignment="1">
      <alignment horizontal="justify" vertical="center" wrapText="1"/>
    </xf>
    <xf numFmtId="165"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4"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5" fontId="22" fillId="4" borderId="9" xfId="0" applyNumberFormat="1" applyFont="1" applyFill="1" applyBorder="1" applyAlignment="1">
      <alignment horizontal="center" vertical="center" wrapText="1"/>
    </xf>
    <xf numFmtId="164"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4"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5"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5"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5" fontId="7" fillId="2" borderId="0" xfId="0" applyNumberFormat="1" applyFont="1" applyFill="1" applyBorder="1" applyAlignment="1">
      <alignment horizontal="center"/>
    </xf>
    <xf numFmtId="0" fontId="32" fillId="0" borderId="0" xfId="0" applyFont="1" applyFill="1" applyBorder="1" applyAlignment="1">
      <alignment horizontal="center"/>
    </xf>
    <xf numFmtId="165" fontId="7" fillId="0" borderId="0" xfId="0" applyNumberFormat="1" applyFont="1" applyFill="1" applyBorder="1" applyAlignment="1">
      <alignment horizontal="center"/>
    </xf>
    <xf numFmtId="165"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6"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6"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68"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5" fontId="7" fillId="2" borderId="0" xfId="3" applyNumberFormat="1" applyFont="1" applyFill="1" applyBorder="1" applyAlignment="1">
      <alignment horizontal="center" vertical="center"/>
    </xf>
    <xf numFmtId="165"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5" fontId="7" fillId="0" borderId="0" xfId="3" applyNumberFormat="1" applyFont="1" applyFill="1" applyBorder="1" applyAlignment="1">
      <alignment horizontal="center"/>
    </xf>
    <xf numFmtId="165"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5"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6"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6"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68" fontId="27" fillId="2" borderId="0" xfId="0" applyNumberFormat="1" applyFont="1" applyFill="1" applyBorder="1" applyAlignment="1">
      <alignment horizontal="center" vertical="center"/>
    </xf>
    <xf numFmtId="168"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5"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5"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5"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5"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6"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6"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5"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5"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6"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6"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5"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6"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68"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6"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5"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5"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5"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6"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68" fontId="29" fillId="2" borderId="0" xfId="3" applyNumberFormat="1" applyFont="1" applyFill="1" applyBorder="1" applyAlignment="1">
      <alignment horizontal="center" vertical="center"/>
    </xf>
    <xf numFmtId="168"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5"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5" fontId="23" fillId="2" borderId="0" xfId="3" applyNumberFormat="1" applyFont="1" applyFill="1" applyBorder="1" applyAlignment="1">
      <alignment horizontal="center" vertical="center"/>
    </xf>
    <xf numFmtId="165"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5" fontId="23" fillId="0" borderId="0" xfId="3" applyNumberFormat="1" applyFont="1" applyFill="1" applyBorder="1" applyAlignment="1">
      <alignment horizontal="center"/>
    </xf>
    <xf numFmtId="165"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6"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6"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0"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0"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5"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5"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5"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0"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5" fontId="23" fillId="2" borderId="0" xfId="0" applyNumberFormat="1" applyFont="1" applyFill="1" applyBorder="1" applyAlignment="1">
      <alignment horizontal="center"/>
    </xf>
    <xf numFmtId="170"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5"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5" fontId="23" fillId="0" borderId="0" xfId="0" applyNumberFormat="1" applyFont="1" applyFill="1" applyBorder="1" applyAlignment="1">
      <alignment horizontal="center"/>
    </xf>
    <xf numFmtId="165" fontId="23" fillId="0" borderId="0" xfId="0" applyNumberFormat="1" applyFont="1" applyFill="1" applyBorder="1" applyAlignment="1">
      <alignment horizontal="center" vertical="center"/>
    </xf>
    <xf numFmtId="170"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6" fontId="75" fillId="2" borderId="9" xfId="2" quotePrefix="1" applyNumberFormat="1" applyFont="1" applyFill="1" applyBorder="1" applyAlignment="1">
      <alignment horizontal="center" vertical="center" wrapText="1"/>
    </xf>
    <xf numFmtId="166"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0"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5" fontId="75" fillId="2" borderId="8" xfId="0" applyNumberFormat="1" applyFont="1" applyFill="1" applyBorder="1" applyAlignment="1">
      <alignment horizontal="center" vertical="center"/>
    </xf>
    <xf numFmtId="170"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5"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0"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5" fontId="75" fillId="2" borderId="2" xfId="0" applyNumberFormat="1" applyFont="1" applyFill="1" applyBorder="1" applyAlignment="1">
      <alignment vertical="center"/>
    </xf>
    <xf numFmtId="44"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5" fontId="89" fillId="2" borderId="2" xfId="0" applyNumberFormat="1" applyFont="1" applyFill="1" applyBorder="1" applyAlignment="1">
      <alignment horizontal="center" vertical="center"/>
    </xf>
    <xf numFmtId="170"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5"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0"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5"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0"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0"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0"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5"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5" fontId="89" fillId="2" borderId="11" xfId="3" applyNumberFormat="1" applyFont="1" applyFill="1" applyBorder="1" applyAlignment="1">
      <alignment horizontal="center" vertical="center"/>
    </xf>
    <xf numFmtId="170"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5"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5" fontId="77" fillId="2" borderId="11" xfId="0" applyNumberFormat="1" applyFont="1" applyFill="1" applyBorder="1" applyAlignment="1">
      <alignment horizontal="center" vertical="center"/>
    </xf>
    <xf numFmtId="165" fontId="89" fillId="2" borderId="11" xfId="0" applyNumberFormat="1" applyFont="1" applyFill="1" applyBorder="1" applyAlignment="1">
      <alignment horizontal="center" vertical="center"/>
    </xf>
    <xf numFmtId="170"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5" fontId="77" fillId="2" borderId="2" xfId="3" applyNumberFormat="1" applyFont="1" applyFill="1" applyBorder="1" applyAlignment="1">
      <alignment horizontal="center" vertical="center"/>
    </xf>
    <xf numFmtId="165"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5"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1"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0"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0"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5"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5" fontId="70" fillId="10" borderId="38" xfId="0" applyNumberFormat="1" applyFont="1" applyFill="1" applyBorder="1" applyAlignment="1">
      <alignment horizontal="center" vertical="center" wrapText="1"/>
    </xf>
    <xf numFmtId="0" fontId="70" fillId="10" borderId="75"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5" fillId="2" borderId="76" xfId="0" applyFont="1" applyFill="1" applyBorder="1" applyAlignment="1">
      <alignment horizontal="justify" vertical="center" wrapText="1"/>
    </xf>
    <xf numFmtId="0" fontId="76" fillId="2" borderId="71"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7" xfId="3" applyFont="1" applyFill="1" applyBorder="1" applyAlignment="1">
      <alignment horizontal="justify" vertical="center" wrapText="1"/>
    </xf>
    <xf numFmtId="165" fontId="70" fillId="2" borderId="0" xfId="0" applyNumberFormat="1" applyFont="1" applyFill="1" applyBorder="1" applyAlignment="1">
      <alignment horizontal="center" vertical="center"/>
    </xf>
    <xf numFmtId="165" fontId="70" fillId="2" borderId="0" xfId="0" applyNumberFormat="1" applyFont="1" applyFill="1" applyBorder="1" applyAlignment="1">
      <alignment horizontal="center"/>
    </xf>
    <xf numFmtId="165" fontId="42" fillId="2" borderId="80"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6" fillId="2" borderId="0" xfId="0" applyFont="1" applyFill="1"/>
    <xf numFmtId="0" fontId="29" fillId="2" borderId="2" xfId="0" applyFont="1" applyFill="1" applyBorder="1" applyAlignment="1">
      <alignment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6"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7" xfId="3" applyFont="1" applyFill="1" applyBorder="1" applyAlignment="1">
      <alignment vertical="center" wrapText="1"/>
    </xf>
    <xf numFmtId="0" fontId="42" fillId="2" borderId="2" xfId="0" applyFont="1" applyFill="1" applyBorder="1" applyAlignment="1">
      <alignment horizontal="center" vertical="center" wrapText="1"/>
    </xf>
    <xf numFmtId="14" fontId="92" fillId="2" borderId="2" xfId="0" applyNumberFormat="1" applyFont="1" applyFill="1" applyBorder="1" applyAlignment="1">
      <alignment horizontal="justify" vertical="center" wrapText="1"/>
    </xf>
    <xf numFmtId="0" fontId="92" fillId="2" borderId="2" xfId="0" applyFont="1" applyFill="1" applyBorder="1" applyAlignment="1">
      <alignment vertical="center" wrapText="1"/>
    </xf>
    <xf numFmtId="165"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xf>
    <xf numFmtId="0" fontId="92" fillId="2" borderId="2" xfId="0" quotePrefix="1" applyFont="1" applyFill="1" applyBorder="1" applyAlignment="1">
      <alignment horizontal="center" vertical="center" wrapText="1"/>
    </xf>
    <xf numFmtId="14" fontId="92" fillId="2" borderId="2" xfId="0" quotePrefix="1" applyNumberFormat="1" applyFont="1" applyFill="1" applyBorder="1" applyAlignment="1">
      <alignment horizontal="center" vertical="center" wrapText="1"/>
    </xf>
    <xf numFmtId="0" fontId="78" fillId="2" borderId="5" xfId="0" quotePrefix="1"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justify" vertical="center" wrapText="1"/>
    </xf>
    <xf numFmtId="14" fontId="77" fillId="2" borderId="2" xfId="0" applyNumberFormat="1" applyFont="1" applyFill="1" applyBorder="1" applyAlignment="1">
      <alignment horizontal="justify" vertical="center" wrapText="1"/>
    </xf>
    <xf numFmtId="0" fontId="29" fillId="2" borderId="2" xfId="3" applyFont="1" applyFill="1" applyBorder="1" applyAlignment="1">
      <alignment horizontal="center" vertical="center" wrapText="1"/>
    </xf>
    <xf numFmtId="0" fontId="63" fillId="2" borderId="5" xfId="0" quotePrefix="1" applyFont="1" applyFill="1" applyBorder="1" applyAlignment="1">
      <alignment horizontal="justify" vertical="center" wrapText="1"/>
    </xf>
    <xf numFmtId="0" fontId="29" fillId="2" borderId="0" xfId="3"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6" fillId="2" borderId="0" xfId="3" applyFont="1" applyFill="1" applyBorder="1" applyAlignment="1">
      <alignment horizontal="center" vertical="center" wrapText="1"/>
    </xf>
    <xf numFmtId="0" fontId="29" fillId="2" borderId="5" xfId="3" quotePrefix="1" applyFont="1" applyFill="1" applyBorder="1" applyAlignment="1">
      <alignment horizontal="center" vertical="center" wrapText="1"/>
    </xf>
    <xf numFmtId="170" fontId="89" fillId="2" borderId="1" xfId="3" applyNumberFormat="1" applyFont="1" applyFill="1" applyBorder="1" applyAlignment="1">
      <alignment horizontal="center" vertical="center" wrapText="1"/>
    </xf>
    <xf numFmtId="0" fontId="76" fillId="2" borderId="1" xfId="3" applyFont="1" applyFill="1" applyBorder="1" applyAlignment="1">
      <alignment horizontal="justify" vertical="center" wrapText="1"/>
    </xf>
    <xf numFmtId="0" fontId="75" fillId="2" borderId="1" xfId="3" applyNumberFormat="1" applyFont="1" applyFill="1" applyBorder="1" applyAlignment="1">
      <alignment horizontal="center" vertical="center" wrapText="1"/>
    </xf>
    <xf numFmtId="14" fontId="75" fillId="2" borderId="1" xfId="3" quotePrefix="1" applyNumberFormat="1" applyFont="1" applyFill="1" applyBorder="1" applyAlignment="1">
      <alignment horizontal="center" vertical="center" wrapText="1"/>
    </xf>
    <xf numFmtId="0" fontId="76" fillId="2" borderId="6" xfId="3" quotePrefix="1" applyFont="1" applyFill="1" applyBorder="1" applyAlignment="1">
      <alignment horizontal="center" vertical="center" wrapText="1"/>
    </xf>
    <xf numFmtId="0" fontId="70" fillId="2" borderId="0" xfId="3" applyFont="1" applyFill="1" applyBorder="1" applyAlignment="1">
      <alignment horizontal="center" vertical="center" wrapText="1"/>
    </xf>
    <xf numFmtId="0" fontId="75" fillId="2" borderId="0" xfId="3" applyFont="1" applyFill="1" applyBorder="1" applyAlignment="1">
      <alignment horizontal="justify" vertical="center" wrapText="1"/>
    </xf>
    <xf numFmtId="0" fontId="76" fillId="2" borderId="0" xfId="3" applyFont="1" applyFill="1" applyBorder="1" applyAlignment="1">
      <alignment horizontal="justify" vertical="center" wrapText="1"/>
    </xf>
    <xf numFmtId="166" fontId="76" fillId="2" borderId="0" xfId="2" quotePrefix="1" applyNumberFormat="1" applyFont="1" applyFill="1" applyBorder="1" applyAlignment="1">
      <alignment horizontal="center" vertical="center" wrapText="1"/>
    </xf>
    <xf numFmtId="0" fontId="75" fillId="2" borderId="0" xfId="3" applyNumberFormat="1" applyFont="1" applyFill="1" applyBorder="1" applyAlignment="1">
      <alignment horizontal="center" vertical="center" wrapText="1"/>
    </xf>
    <xf numFmtId="170" fontId="89" fillId="2" borderId="0" xfId="3" applyNumberFormat="1" applyFont="1" applyFill="1" applyBorder="1" applyAlignment="1">
      <alignment horizontal="center" vertical="center" wrapText="1"/>
    </xf>
    <xf numFmtId="14" fontId="75" fillId="2" borderId="0" xfId="3" quotePrefix="1" applyNumberFormat="1" applyFont="1" applyFill="1" applyBorder="1" applyAlignment="1">
      <alignment horizontal="center" vertical="center" wrapText="1"/>
    </xf>
    <xf numFmtId="14" fontId="75" fillId="2" borderId="0" xfId="3" applyNumberFormat="1" applyFont="1" applyFill="1" applyBorder="1" applyAlignment="1">
      <alignment horizontal="center" vertical="center" wrapText="1"/>
    </xf>
    <xf numFmtId="0" fontId="29" fillId="0" borderId="0" xfId="3" applyFont="1" applyBorder="1" applyAlignment="1">
      <alignment horizontal="center" vertical="center" wrapText="1"/>
    </xf>
    <xf numFmtId="0" fontId="29" fillId="0" borderId="0" xfId="3" applyFont="1" applyBorder="1" applyAlignment="1">
      <alignment vertical="center" wrapText="1"/>
    </xf>
    <xf numFmtId="0" fontId="76" fillId="2" borderId="0" xfId="3" quotePrefix="1" applyFont="1" applyFill="1" applyBorder="1" applyAlignment="1">
      <alignment horizontal="center" vertical="center" wrapText="1"/>
    </xf>
    <xf numFmtId="0" fontId="29" fillId="2" borderId="6" xfId="3" quotePrefix="1" applyFont="1" applyFill="1" applyBorder="1" applyAlignment="1">
      <alignment horizontal="center" vertical="center" wrapText="1"/>
    </xf>
    <xf numFmtId="14" fontId="33" fillId="2" borderId="0" xfId="1" quotePrefix="1" applyNumberFormat="1" applyFont="1" applyFill="1" applyBorder="1" applyAlignment="1" applyProtection="1">
      <alignment horizontal="center" vertical="center" wrapText="1"/>
    </xf>
    <xf numFmtId="0" fontId="78" fillId="2" borderId="0" xfId="3" applyFont="1" applyFill="1" applyBorder="1" applyAlignment="1">
      <alignment horizontal="justify" vertical="center" wrapText="1"/>
    </xf>
    <xf numFmtId="17"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center" vertical="center" wrapText="1"/>
    </xf>
    <xf numFmtId="170" fontId="75" fillId="2" borderId="1" xfId="3" applyNumberFormat="1" applyFont="1" applyFill="1" applyBorder="1" applyAlignment="1">
      <alignment horizontal="center" vertical="center" wrapText="1"/>
    </xf>
    <xf numFmtId="0" fontId="76" fillId="2" borderId="6" xfId="3" applyFont="1" applyFill="1" applyBorder="1" applyAlignment="1">
      <alignment horizontal="center" vertical="center" wrapText="1"/>
    </xf>
    <xf numFmtId="0" fontId="76" fillId="2" borderId="5" xfId="3" quotePrefix="1" applyFont="1" applyFill="1" applyBorder="1" applyAlignment="1">
      <alignment horizontal="center" vertical="center" wrapText="1"/>
    </xf>
    <xf numFmtId="0" fontId="78" fillId="2" borderId="5" xfId="3" quotePrefix="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vertical="center" wrapText="1"/>
    </xf>
    <xf numFmtId="0" fontId="70" fillId="10" borderId="4" xfId="0" applyNumberFormat="1" applyFont="1" applyFill="1" applyBorder="1" applyAlignment="1">
      <alignment vertical="center" wrapText="1"/>
    </xf>
    <xf numFmtId="0" fontId="29" fillId="2" borderId="48"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2" xfId="0" applyFont="1" applyFill="1" applyBorder="1" applyAlignment="1">
      <alignment vertical="center" wrapText="1"/>
    </xf>
    <xf numFmtId="0" fontId="42"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justify" vertical="center" wrapText="1"/>
    </xf>
    <xf numFmtId="0" fontId="70" fillId="10" borderId="44" xfId="0" applyFont="1" applyFill="1" applyBorder="1" applyAlignment="1">
      <alignment horizontal="center" vertical="center" wrapText="1"/>
    </xf>
    <xf numFmtId="0" fontId="29" fillId="0" borderId="68" xfId="0" quotePrefix="1" applyFont="1" applyBorder="1" applyAlignment="1">
      <alignment horizontal="center" vertical="center" wrapText="1"/>
    </xf>
    <xf numFmtId="0" fontId="29" fillId="2" borderId="68" xfId="0" applyFont="1" applyFill="1" applyBorder="1" applyAlignment="1">
      <alignment horizontal="center" vertical="center" wrapText="1"/>
    </xf>
    <xf numFmtId="0" fontId="56" fillId="0" borderId="67" xfId="1" applyFont="1" applyFill="1" applyBorder="1" applyAlignment="1" applyProtection="1">
      <alignment horizontal="center" vertical="center" wrapText="1"/>
    </xf>
    <xf numFmtId="0" fontId="60" fillId="0" borderId="67" xfId="1" applyFont="1" applyFill="1" applyBorder="1" applyAlignment="1" applyProtection="1">
      <alignment horizontal="center" vertical="center" wrapText="1"/>
    </xf>
    <xf numFmtId="0" fontId="92" fillId="0" borderId="67" xfId="1" applyFont="1" applyBorder="1" applyAlignment="1" applyProtection="1">
      <alignment horizontal="center" vertical="center" wrapText="1"/>
    </xf>
    <xf numFmtId="0" fontId="92" fillId="2" borderId="67" xfId="1" applyNumberFormat="1" applyFont="1" applyFill="1" applyBorder="1" applyAlignment="1" applyProtection="1">
      <alignment horizontal="center" vertical="center" wrapText="1" shrinkToFit="1"/>
    </xf>
    <xf numFmtId="170" fontId="92" fillId="2" borderId="67" xfId="1" applyNumberFormat="1" applyFont="1" applyFill="1" applyBorder="1" applyAlignment="1" applyProtection="1">
      <alignment horizontal="center" vertical="center" wrapText="1"/>
    </xf>
    <xf numFmtId="0" fontId="75" fillId="0" borderId="67" xfId="1" applyFont="1" applyBorder="1" applyAlignment="1" applyProtection="1">
      <alignment horizontal="center" vertical="center" wrapText="1"/>
    </xf>
    <xf numFmtId="0" fontId="4" fillId="0" borderId="67" xfId="0" applyFont="1" applyBorder="1" applyAlignment="1">
      <alignment horizontal="center" wrapText="1"/>
    </xf>
    <xf numFmtId="0" fontId="4" fillId="0" borderId="67" xfId="0" applyFont="1" applyBorder="1" applyAlignment="1">
      <alignment horizontal="center" vertical="center" wrapText="1"/>
    </xf>
    <xf numFmtId="0" fontId="56" fillId="2" borderId="67" xfId="1" applyNumberFormat="1" applyFont="1" applyFill="1" applyBorder="1" applyAlignment="1" applyProtection="1">
      <alignment horizontal="center" vertical="center" wrapText="1" shrinkToFit="1"/>
    </xf>
    <xf numFmtId="0" fontId="60" fillId="2" borderId="67" xfId="1" applyNumberFormat="1" applyFont="1" applyFill="1" applyBorder="1" applyAlignment="1" applyProtection="1">
      <alignment horizontal="center" vertical="center" wrapText="1" shrinkToFit="1"/>
    </xf>
    <xf numFmtId="0" fontId="75" fillId="2" borderId="67" xfId="1" applyNumberFormat="1" applyFont="1" applyFill="1" applyBorder="1" applyAlignment="1" applyProtection="1">
      <alignment horizontal="center" vertical="center" wrapText="1" shrinkToFit="1"/>
    </xf>
    <xf numFmtId="0" fontId="60" fillId="2" borderId="86" xfId="1" applyNumberFormat="1" applyFont="1" applyFill="1" applyBorder="1" applyAlignment="1" applyProtection="1">
      <alignment horizontal="center" vertical="center" wrapText="1" shrinkToFit="1"/>
    </xf>
    <xf numFmtId="0" fontId="75" fillId="2" borderId="86" xfId="1" applyNumberFormat="1" applyFont="1" applyFill="1" applyBorder="1" applyAlignment="1" applyProtection="1">
      <alignment horizontal="center" vertical="center" wrapText="1" shrinkToFit="1"/>
    </xf>
    <xf numFmtId="0" fontId="29" fillId="2" borderId="0" xfId="0" applyFont="1" applyFill="1" applyBorder="1" applyAlignment="1">
      <alignment horizontal="center" vertical="center" wrapText="1"/>
    </xf>
    <xf numFmtId="165" fontId="98" fillId="2" borderId="2" xfId="0" applyNumberFormat="1" applyFont="1" applyFill="1" applyBorder="1" applyAlignment="1">
      <alignment horizontal="center" vertical="center"/>
    </xf>
    <xf numFmtId="165" fontId="98" fillId="2" borderId="2" xfId="0" quotePrefix="1" applyNumberFormat="1" applyFont="1" applyFill="1" applyBorder="1" applyAlignment="1">
      <alignment horizontal="center" vertical="center"/>
    </xf>
    <xf numFmtId="165" fontId="29" fillId="0" borderId="0" xfId="0" applyNumberFormat="1" applyFont="1" applyFill="1" applyBorder="1" applyAlignment="1">
      <alignment horizontal="center"/>
    </xf>
    <xf numFmtId="0" fontId="29" fillId="0" borderId="42" xfId="0" applyFont="1" applyBorder="1" applyAlignment="1">
      <alignment horizontal="center" vertical="center" wrapText="1"/>
    </xf>
    <xf numFmtId="0" fontId="29" fillId="0" borderId="8" xfId="0" applyFont="1" applyBorder="1" applyAlignment="1">
      <alignment vertical="center" wrapText="1"/>
    </xf>
    <xf numFmtId="0" fontId="29" fillId="0" borderId="8" xfId="0" applyFont="1" applyBorder="1" applyAlignment="1">
      <alignment horizontal="center" vertical="center" wrapText="1"/>
    </xf>
    <xf numFmtId="0" fontId="29" fillId="0" borderId="55" xfId="0" applyFont="1" applyBorder="1" applyAlignment="1">
      <alignment horizontal="center" vertical="center" wrapText="1"/>
    </xf>
    <xf numFmtId="0" fontId="88" fillId="2" borderId="1" xfId="0" applyFont="1" applyFill="1" applyBorder="1" applyAlignment="1">
      <alignment horizontal="justify" vertical="center" wrapText="1"/>
    </xf>
    <xf numFmtId="165" fontId="77" fillId="2" borderId="1" xfId="0" applyNumberFormat="1" applyFont="1" applyFill="1" applyBorder="1" applyAlignment="1">
      <alignment horizontal="center" vertical="center"/>
    </xf>
    <xf numFmtId="165" fontId="89" fillId="2" borderId="1" xfId="0" applyNumberFormat="1" applyFont="1" applyFill="1" applyBorder="1" applyAlignment="1">
      <alignment horizontal="center" vertical="center"/>
    </xf>
    <xf numFmtId="0" fontId="70" fillId="10" borderId="68" xfId="3" applyFont="1" applyFill="1" applyBorder="1" applyAlignment="1">
      <alignment horizontal="center" vertical="center" wrapText="1"/>
    </xf>
    <xf numFmtId="0" fontId="29" fillId="0" borderId="68" xfId="3" quotePrefix="1" applyFont="1" applyBorder="1" applyAlignment="1">
      <alignment horizontal="center" vertical="center" wrapText="1"/>
    </xf>
    <xf numFmtId="0" fontId="29" fillId="0" borderId="53" xfId="3" quotePrefix="1" applyFont="1" applyBorder="1" applyAlignment="1">
      <alignment horizontal="center" vertical="center" wrapText="1"/>
    </xf>
    <xf numFmtId="14" fontId="56" fillId="2" borderId="67" xfId="1" applyNumberFormat="1" applyFont="1" applyFill="1" applyBorder="1" applyAlignment="1" applyProtection="1">
      <alignment horizontal="center" vertical="center" wrapText="1"/>
    </xf>
    <xf numFmtId="14" fontId="56" fillId="2" borderId="77" xfId="1" applyNumberFormat="1" applyFont="1" applyFill="1" applyBorder="1" applyAlignment="1" applyProtection="1">
      <alignment horizontal="center" vertical="center" wrapText="1"/>
    </xf>
    <xf numFmtId="0" fontId="29" fillId="0" borderId="68" xfId="3" applyFont="1" applyBorder="1" applyAlignment="1">
      <alignment horizontal="center" vertical="center" wrapText="1"/>
    </xf>
    <xf numFmtId="0" fontId="29" fillId="0" borderId="53" xfId="3" applyFont="1" applyBorder="1" applyAlignment="1">
      <alignment horizontal="center" vertical="center" wrapText="1"/>
    </xf>
    <xf numFmtId="14" fontId="56" fillId="2" borderId="67" xfId="1" quotePrefix="1" applyNumberFormat="1" applyFont="1" applyFill="1" applyBorder="1" applyAlignment="1" applyProtection="1">
      <alignment horizontal="center" vertical="center" wrapText="1"/>
    </xf>
    <xf numFmtId="14" fontId="56" fillId="2" borderId="77" xfId="1" quotePrefix="1" applyNumberFormat="1" applyFont="1" applyFill="1" applyBorder="1" applyAlignment="1" applyProtection="1">
      <alignment horizontal="center" vertical="center" wrapText="1"/>
    </xf>
    <xf numFmtId="14" fontId="75" fillId="2" borderId="67" xfId="3" applyNumberFormat="1" applyFont="1" applyFill="1" applyBorder="1" applyAlignment="1">
      <alignment horizontal="center" vertical="center" wrapText="1"/>
    </xf>
    <xf numFmtId="14" fontId="75" fillId="2" borderId="77" xfId="3"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0"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0" borderId="68" xfId="0" applyFont="1" applyBorder="1" applyAlignment="1">
      <alignment horizontal="center" vertical="center" wrapText="1"/>
    </xf>
    <xf numFmtId="0" fontId="23" fillId="2" borderId="11" xfId="0" applyFont="1" applyFill="1" applyBorder="1" applyAlignment="1">
      <alignment horizontal="justify" vertical="center" wrapText="1"/>
    </xf>
    <xf numFmtId="170" fontId="89" fillId="2" borderId="2"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170" fontId="92"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5"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95" fillId="2" borderId="2" xfId="0" applyFont="1" applyFill="1" applyBorder="1" applyAlignment="1">
      <alignment horizontal="justify" vertical="center" wrapText="1"/>
    </xf>
    <xf numFmtId="165" fontId="75" fillId="2" borderId="2" xfId="0" applyNumberFormat="1" applyFont="1" applyFill="1" applyBorder="1" applyAlignment="1">
      <alignment horizontal="center" vertical="center"/>
    </xf>
    <xf numFmtId="0" fontId="70" fillId="10" borderId="4" xfId="3" applyFont="1" applyFill="1" applyBorder="1" applyAlignment="1">
      <alignment horizontal="center" vertical="center" wrapText="1"/>
    </xf>
    <xf numFmtId="0" fontId="70" fillId="10" borderId="11" xfId="0" applyFont="1" applyFill="1" applyBorder="1" applyAlignment="1">
      <alignment horizontal="center" vertical="center" wrapText="1"/>
    </xf>
    <xf numFmtId="0" fontId="76" fillId="2" borderId="2"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1" xfId="3" applyFont="1" applyFill="1" applyBorder="1" applyAlignment="1">
      <alignment horizontal="justify" vertical="center" wrapText="1"/>
    </xf>
    <xf numFmtId="165" fontId="77" fillId="2" borderId="71" xfId="0" applyNumberFormat="1" applyFont="1" applyFill="1" applyBorder="1" applyAlignment="1">
      <alignment horizontal="center" vertical="center"/>
    </xf>
    <xf numFmtId="0" fontId="70" fillId="10" borderId="3"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23" fillId="2" borderId="1" xfId="0" applyFont="1" applyFill="1" applyBorder="1" applyAlignment="1">
      <alignment horizontal="justify" vertical="center" wrapText="1"/>
    </xf>
    <xf numFmtId="0" fontId="29" fillId="2" borderId="1" xfId="0" applyFont="1" applyFill="1" applyBorder="1" applyAlignment="1">
      <alignment horizontal="justify" vertical="center" wrapText="1"/>
    </xf>
    <xf numFmtId="170" fontId="89" fillId="2" borderId="1" xfId="0" applyNumberFormat="1" applyFont="1" applyFill="1" applyBorder="1" applyAlignment="1">
      <alignment horizontal="center" vertical="center" wrapText="1"/>
    </xf>
    <xf numFmtId="14" fontId="89" fillId="2" borderId="1" xfId="0" applyNumberFormat="1" applyFont="1" applyFill="1" applyBorder="1" applyAlignment="1">
      <alignment horizontal="justify" vertical="center" wrapText="1"/>
    </xf>
    <xf numFmtId="0" fontId="23" fillId="2" borderId="77" xfId="0" applyFont="1" applyFill="1" applyBorder="1" applyAlignment="1">
      <alignment horizontal="center" vertical="center" wrapText="1"/>
    </xf>
    <xf numFmtId="0" fontId="29" fillId="0" borderId="53" xfId="0" applyFont="1" applyBorder="1" applyAlignment="1">
      <alignment horizontal="center"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9" fillId="2" borderId="6" xfId="0" quotePrefix="1" applyFont="1" applyFill="1" applyBorder="1" applyAlignment="1">
      <alignment horizontal="center" vertical="center" wrapText="1"/>
    </xf>
    <xf numFmtId="0" fontId="23" fillId="2" borderId="5" xfId="0" quotePrefix="1" applyFont="1" applyFill="1" applyBorder="1" applyAlignment="1">
      <alignment horizontal="center" vertical="center" wrapText="1"/>
    </xf>
    <xf numFmtId="165" fontId="22" fillId="4" borderId="13" xfId="0" applyNumberFormat="1" applyFont="1" applyFill="1" applyBorder="1" applyAlignment="1">
      <alignment horizontal="center" vertical="center" wrapText="1"/>
    </xf>
    <xf numFmtId="165" fontId="22" fillId="4" borderId="14" xfId="0" applyNumberFormat="1" applyFont="1" applyFill="1" applyBorder="1" applyAlignment="1">
      <alignment horizontal="center" vertical="center" wrapText="1"/>
    </xf>
    <xf numFmtId="165" fontId="22" fillId="4" borderId="15" xfId="0" applyNumberFormat="1" applyFont="1" applyFill="1" applyBorder="1" applyAlignment="1">
      <alignment horizontal="center" vertical="center" wrapText="1"/>
    </xf>
    <xf numFmtId="14" fontId="14" fillId="2" borderId="2" xfId="0" applyNumberFormat="1" applyFont="1" applyFill="1" applyBorder="1" applyAlignment="1">
      <alignment horizontal="center" vertical="center" wrapText="1"/>
    </xf>
    <xf numFmtId="14" fontId="14"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14" fillId="2" borderId="2" xfId="0"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5" fontId="22" fillId="4" borderId="20" xfId="0" applyNumberFormat="1" applyFont="1" applyFill="1" applyBorder="1" applyAlignment="1">
      <alignment horizontal="center" vertical="center" wrapText="1"/>
    </xf>
    <xf numFmtId="165" fontId="22" fillId="4" borderId="21"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0" fontId="14" fillId="3" borderId="2" xfId="0" applyFont="1" applyFill="1" applyBorder="1" applyAlignment="1">
      <alignment horizontal="justify" vertical="center" wrapText="1"/>
    </xf>
    <xf numFmtId="165" fontId="22" fillId="4" borderId="9" xfId="0" applyNumberFormat="1" applyFont="1" applyFill="1" applyBorder="1" applyAlignment="1">
      <alignment horizontal="center" vertical="center" wrapText="1"/>
    </xf>
    <xf numFmtId="167" fontId="14" fillId="2" borderId="2" xfId="0" applyNumberFormat="1" applyFont="1" applyFill="1" applyBorder="1" applyAlignment="1">
      <alignment horizontal="justify" vertical="center" wrapText="1"/>
    </xf>
    <xf numFmtId="0" fontId="14" fillId="2" borderId="4"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165" fontId="17" fillId="4" borderId="13" xfId="0" applyNumberFormat="1" applyFont="1" applyFill="1" applyBorder="1" applyAlignment="1">
      <alignment horizontal="center" vertical="center" wrapText="1"/>
    </xf>
    <xf numFmtId="165" fontId="17" fillId="4" borderId="9" xfId="0" applyNumberFormat="1" applyFont="1" applyFill="1" applyBorder="1" applyAlignment="1">
      <alignment horizontal="center" vertical="center" wrapText="1"/>
    </xf>
    <xf numFmtId="165" fontId="17" fillId="4" borderId="14" xfId="0" applyNumberFormat="1" applyFont="1" applyFill="1" applyBorder="1" applyAlignment="1">
      <alignment horizontal="center" vertical="center" wrapText="1"/>
    </xf>
    <xf numFmtId="165" fontId="17" fillId="4" borderId="15" xfId="0" applyNumberFormat="1" applyFont="1" applyFill="1" applyBorder="1" applyAlignment="1">
      <alignment horizontal="center" vertical="center" wrapText="1"/>
    </xf>
    <xf numFmtId="165" fontId="17" fillId="4" borderId="20" xfId="0" applyNumberFormat="1" applyFont="1" applyFill="1" applyBorder="1" applyAlignment="1">
      <alignment horizontal="center" vertical="center" wrapText="1"/>
    </xf>
    <xf numFmtId="165" fontId="17" fillId="4" borderId="21" xfId="0" applyNumberFormat="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5" fillId="2" borderId="0" xfId="0" applyFont="1" applyFill="1" applyBorder="1" applyAlignment="1">
      <alignment horizontal="center" vertical="center" wrapText="1"/>
    </xf>
    <xf numFmtId="0" fontId="25" fillId="3" borderId="2" xfId="0" applyFont="1" applyFill="1" applyBorder="1" applyAlignment="1">
      <alignment horizontal="justify" vertical="center" wrapText="1"/>
    </xf>
    <xf numFmtId="14" fontId="24" fillId="2" borderId="2"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25" fillId="3" borderId="4" xfId="0" applyFont="1" applyFill="1" applyBorder="1" applyAlignment="1">
      <alignment horizontal="center" vertical="center" wrapText="1"/>
    </xf>
    <xf numFmtId="0" fontId="25" fillId="3" borderId="2" xfId="0" applyFont="1" applyFill="1" applyBorder="1" applyAlignment="1">
      <alignment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165" fontId="22" fillId="4" borderId="2" xfId="0" applyNumberFormat="1" applyFont="1" applyFill="1" applyBorder="1" applyAlignment="1">
      <alignment horizontal="center" vertical="center" wrapText="1"/>
    </xf>
    <xf numFmtId="165" fontId="22" fillId="4" borderId="26" xfId="0" applyNumberFormat="1" applyFont="1" applyFill="1" applyBorder="1" applyAlignment="1">
      <alignment horizontal="center" vertical="center" wrapText="1"/>
    </xf>
    <xf numFmtId="165" fontId="22" fillId="4" borderId="5" xfId="0" applyNumberFormat="1" applyFont="1" applyFill="1" applyBorder="1" applyAlignment="1">
      <alignment horizontal="center" vertical="center" wrapText="1"/>
    </xf>
    <xf numFmtId="165" fontId="22" fillId="4" borderId="18" xfId="0" applyNumberFormat="1" applyFont="1" applyFill="1" applyBorder="1" applyAlignment="1">
      <alignment horizontal="center" vertical="center" wrapText="1"/>
    </xf>
    <xf numFmtId="165" fontId="22" fillId="4" borderId="8"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2" fillId="4" borderId="8" xfId="0" applyFont="1" applyFill="1" applyBorder="1" applyAlignment="1">
      <alignment horizontal="center" vertical="center" wrapText="1"/>
    </xf>
    <xf numFmtId="165" fontId="22" fillId="4" borderId="23" xfId="0" applyNumberFormat="1" applyFont="1" applyFill="1" applyBorder="1" applyAlignment="1">
      <alignment horizontal="center" vertical="center" wrapText="1"/>
    </xf>
    <xf numFmtId="0" fontId="25" fillId="3" borderId="2" xfId="0" applyFont="1" applyFill="1" applyBorder="1" applyAlignment="1">
      <alignment horizontal="justify" vertical="center"/>
    </xf>
    <xf numFmtId="165" fontId="14" fillId="2" borderId="2" xfId="1" applyNumberFormat="1" applyFont="1" applyFill="1" applyBorder="1" applyAlignment="1" applyProtection="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14" fillId="0" borderId="2" xfId="0" applyFont="1" applyBorder="1" applyAlignment="1">
      <alignment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3" borderId="3" xfId="0"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14" fontId="14" fillId="3" borderId="2" xfId="0" applyNumberFormat="1" applyFont="1" applyFill="1" applyBorder="1" applyAlignment="1">
      <alignment horizontal="center" vertical="center" wrapText="1"/>
    </xf>
    <xf numFmtId="0" fontId="14" fillId="3" borderId="2" xfId="1" applyFont="1" applyFill="1" applyBorder="1" applyAlignment="1" applyProtection="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7" fillId="2" borderId="2" xfId="0" applyFont="1" applyFill="1" applyBorder="1" applyAlignment="1">
      <alignment horizontal="center"/>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38"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14" fontId="40"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0" fontId="36" fillId="6" borderId="13"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5" fontId="34" fillId="5" borderId="13" xfId="0" applyNumberFormat="1" applyFont="1" applyFill="1" applyBorder="1" applyAlignment="1">
      <alignment horizontal="center" vertical="center" wrapText="1"/>
    </xf>
    <xf numFmtId="165"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0" fontId="46" fillId="7" borderId="2" xfId="3" applyFont="1" applyFill="1" applyBorder="1" applyAlignment="1">
      <alignment horizontal="center" vertical="center" wrapText="1"/>
    </xf>
    <xf numFmtId="165" fontId="46" fillId="7" borderId="13" xfId="3" applyNumberFormat="1" applyFont="1" applyFill="1" applyBorder="1" applyAlignment="1">
      <alignment horizontal="center" vertical="center" wrapText="1"/>
    </xf>
    <xf numFmtId="165" fontId="46" fillId="7" borderId="2"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0" fontId="43" fillId="2" borderId="4" xfId="3" applyNumberFormat="1" applyFont="1" applyFill="1" applyBorder="1" applyAlignment="1">
      <alignment horizontal="center" vertical="center" wrapText="1"/>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0" fontId="43" fillId="2" borderId="4" xfId="3"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24" xfId="0" applyFont="1" applyFill="1" applyBorder="1" applyAlignment="1">
      <alignment horizontal="justify" vertical="center" wrapText="1"/>
    </xf>
    <xf numFmtId="14" fontId="56" fillId="2" borderId="11" xfId="0" applyNumberFormat="1"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44" fontId="10" fillId="2" borderId="11" xfId="0" applyNumberFormat="1" applyFont="1" applyFill="1" applyBorder="1" applyAlignment="1">
      <alignment horizontal="justify" vertical="center" wrapText="1"/>
    </xf>
    <xf numFmtId="44"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56" fillId="2" borderId="11"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14" fontId="56" fillId="2" borderId="24" xfId="0" applyNumberFormat="1" applyFont="1" applyFill="1" applyBorder="1" applyAlignment="1">
      <alignment horizontal="left"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65" fontId="34" fillId="8" borderId="32" xfId="0" applyNumberFormat="1" applyFont="1" applyFill="1" applyBorder="1" applyAlignment="1">
      <alignment horizontal="center" vertical="center" wrapText="1"/>
    </xf>
    <xf numFmtId="165" fontId="34" fillId="8" borderId="39" xfId="0" applyNumberFormat="1"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36" fillId="8" borderId="39" xfId="0"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61" fillId="0" borderId="0" xfId="0" applyFont="1" applyAlignment="1">
      <alignment horizontal="left" vertical="center"/>
    </xf>
    <xf numFmtId="0" fontId="17" fillId="9" borderId="13"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65" fontId="17" fillId="9" borderId="13" xfId="0" applyNumberFormat="1" applyFont="1" applyFill="1" applyBorder="1" applyAlignment="1">
      <alignment horizontal="center" vertical="center" wrapText="1"/>
    </xf>
    <xf numFmtId="165" fontId="17" fillId="9" borderId="2" xfId="0"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10" fillId="2" borderId="2"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2" xfId="0" applyFont="1" applyFill="1" applyBorder="1" applyAlignment="1">
      <alignment horizontal="center" vertical="center" wrapText="1"/>
    </xf>
    <xf numFmtId="14" fontId="10" fillId="2" borderId="2" xfId="0" applyNumberFormat="1" applyFont="1" applyFill="1" applyBorder="1" applyAlignment="1">
      <alignment horizontal="left"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42" fillId="2" borderId="2"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5" fontId="72" fillId="10" borderId="13" xfId="0" applyNumberFormat="1" applyFont="1" applyFill="1" applyBorder="1" applyAlignment="1">
      <alignment horizontal="center" vertical="center" wrapText="1"/>
    </xf>
    <xf numFmtId="165" fontId="72" fillId="10" borderId="2" xfId="0" applyNumberFormat="1"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165" fontId="34" fillId="10" borderId="18" xfId="0" applyNumberFormat="1" applyFont="1" applyFill="1" applyBorder="1" applyAlignment="1">
      <alignment horizontal="center" vertical="center" wrapText="1"/>
    </xf>
    <xf numFmtId="165" fontId="34" fillId="10"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14" fontId="75" fillId="2" borderId="11"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0" fillId="10" borderId="45" xfId="0" applyNumberFormat="1" applyFont="1" applyFill="1" applyBorder="1" applyAlignment="1">
      <alignment horizontal="center"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42" fillId="2" borderId="7" xfId="3" applyFont="1" applyFill="1" applyBorder="1" applyAlignment="1">
      <alignment horizont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0" fontId="42" fillId="2" borderId="54" xfId="3" applyFont="1" applyFill="1" applyBorder="1" applyAlignment="1">
      <alignment horizont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75" fillId="2" borderId="2" xfId="0" applyFont="1" applyFill="1" applyBorder="1" applyAlignment="1">
      <alignment horizontal="center"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170" fontId="75" fillId="2" borderId="11" xfId="0" applyNumberFormat="1" applyFont="1" applyFill="1" applyBorder="1" applyAlignment="1">
      <alignment horizontal="center" vertical="center" wrapText="1"/>
    </xf>
    <xf numFmtId="170" fontId="75" fillId="2"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165" fontId="72" fillId="10" borderId="13" xfId="3" applyNumberFormat="1" applyFont="1" applyFill="1" applyBorder="1" applyAlignment="1">
      <alignment horizontal="center" vertical="center" wrapText="1"/>
    </xf>
    <xf numFmtId="165" fontId="72" fillId="10" borderId="2" xfId="3" applyNumberFormat="1" applyFont="1" applyFill="1" applyBorder="1" applyAlignment="1">
      <alignment horizontal="center"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70" fontId="75" fillId="2" borderId="24"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6" xfId="0" applyNumberFormat="1"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0" fontId="88"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8"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0"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2"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165" fontId="70" fillId="10" borderId="13" xfId="0" applyNumberFormat="1" applyFont="1" applyFill="1" applyBorder="1" applyAlignment="1">
      <alignment horizontal="center" vertical="center" wrapText="1"/>
    </xf>
    <xf numFmtId="165" fontId="70" fillId="10" borderId="2" xfId="0" applyNumberFormat="1"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0" fontId="70" fillId="10" borderId="13" xfId="0" applyNumberFormat="1" applyFont="1" applyFill="1" applyBorder="1" applyAlignment="1">
      <alignment horizontal="center" vertical="center" wrapText="1"/>
    </xf>
    <xf numFmtId="170" fontId="70" fillId="10" borderId="2" xfId="0" applyNumberFormat="1"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24" xfId="0" applyFont="1" applyFill="1" applyBorder="1" applyAlignment="1">
      <alignment horizontal="justify"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42" fillId="2" borderId="63" xfId="3" applyFont="1" applyFill="1" applyBorder="1" applyAlignment="1">
      <alignment horizontal="center" vertical="center" wrapText="1"/>
    </xf>
    <xf numFmtId="165" fontId="70" fillId="10" borderId="62" xfId="3" applyNumberFormat="1" applyFont="1" applyFill="1" applyBorder="1" applyAlignment="1">
      <alignment horizontal="center" vertical="center" wrapText="1"/>
    </xf>
    <xf numFmtId="165" fontId="70" fillId="10" borderId="2" xfId="3" applyNumberFormat="1" applyFont="1" applyFill="1" applyBorder="1" applyAlignment="1">
      <alignment horizontal="center" vertical="center" wrapText="1"/>
    </xf>
    <xf numFmtId="170" fontId="70" fillId="10" borderId="62" xfId="3" applyNumberFormat="1" applyFont="1" applyFill="1" applyBorder="1" applyAlignment="1">
      <alignment horizontal="center" vertical="center" wrapText="1"/>
    </xf>
    <xf numFmtId="170" fontId="70" fillId="10" borderId="2" xfId="3" applyNumberFormat="1"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0" fontId="70" fillId="10" borderId="72"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42" fillId="2" borderId="78" xfId="0" applyFont="1" applyFill="1" applyBorder="1" applyAlignment="1">
      <alignment horizontal="center" vertical="center"/>
    </xf>
    <xf numFmtId="0" fontId="42" fillId="2" borderId="79"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1" xfId="3" applyFont="1" applyFill="1" applyBorder="1" applyAlignment="1">
      <alignment horizontal="center" vertical="center" wrapText="1"/>
    </xf>
    <xf numFmtId="0" fontId="70" fillId="10" borderId="82" xfId="3" applyFont="1" applyFill="1" applyBorder="1" applyAlignment="1">
      <alignment horizontal="center" vertical="center" wrapText="1"/>
    </xf>
    <xf numFmtId="0" fontId="70" fillId="10" borderId="83" xfId="0" applyFont="1" applyFill="1" applyBorder="1" applyAlignment="1">
      <alignment horizontal="center" vertical="center" wrapText="1"/>
    </xf>
    <xf numFmtId="0" fontId="70" fillId="10" borderId="84"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0" fontId="70" fillId="10" borderId="31" xfId="0" applyNumberFormat="1" applyFont="1" applyFill="1" applyBorder="1" applyAlignment="1">
      <alignment horizontal="center" vertical="center" wrapText="1"/>
    </xf>
    <xf numFmtId="170" fontId="70" fillId="10" borderId="38" xfId="0" applyNumberFormat="1" applyFont="1" applyFill="1" applyBorder="1" applyAlignment="1">
      <alignment horizontal="center" vertical="center" wrapText="1"/>
    </xf>
    <xf numFmtId="165" fontId="70" fillId="10" borderId="31" xfId="0" applyNumberFormat="1" applyFont="1" applyFill="1" applyBorder="1" applyAlignment="1">
      <alignment horizontal="center" vertical="center" wrapText="1"/>
    </xf>
    <xf numFmtId="165"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89" xfId="0" applyNumberFormat="1" applyFont="1" applyFill="1" applyBorder="1" applyAlignment="1">
      <alignment horizontal="center" vertical="center" wrapText="1"/>
    </xf>
    <xf numFmtId="0" fontId="70" fillId="10" borderId="7" xfId="0" applyNumberFormat="1" applyFont="1" applyFill="1" applyBorder="1" applyAlignment="1">
      <alignment horizontal="center" vertical="center" wrapText="1"/>
    </xf>
    <xf numFmtId="0" fontId="70" fillId="10" borderId="88" xfId="0" applyNumberFormat="1" applyFont="1" applyFill="1" applyBorder="1" applyAlignment="1">
      <alignment horizontal="center" vertical="center" wrapText="1"/>
    </xf>
    <xf numFmtId="165" fontId="70" fillId="10" borderId="87" xfId="3" applyNumberFormat="1" applyFont="1" applyFill="1" applyBorder="1" applyAlignment="1">
      <alignment horizontal="center" vertical="center" wrapText="1"/>
    </xf>
    <xf numFmtId="165" fontId="70" fillId="10" borderId="7" xfId="3" applyNumberFormat="1" applyFont="1" applyFill="1" applyBorder="1" applyAlignment="1">
      <alignment horizontal="center" vertical="center" wrapText="1"/>
    </xf>
    <xf numFmtId="165" fontId="70" fillId="10" borderId="90" xfId="3" applyNumberFormat="1" applyFont="1" applyFill="1" applyBorder="1" applyAlignment="1">
      <alignment horizontal="center" vertical="center" wrapText="1"/>
    </xf>
    <xf numFmtId="0" fontId="23" fillId="2" borderId="11" xfId="0" applyFont="1" applyFill="1" applyBorder="1" applyAlignment="1">
      <alignment horizontal="justify" vertical="center" wrapText="1"/>
    </xf>
    <xf numFmtId="0" fontId="23" fillId="2" borderId="8" xfId="0" applyFont="1" applyFill="1" applyBorder="1" applyAlignment="1">
      <alignment horizontal="justify" vertical="center" wrapText="1"/>
    </xf>
    <xf numFmtId="0" fontId="23" fillId="2" borderId="24" xfId="0" applyFont="1" applyFill="1" applyBorder="1" applyAlignment="1">
      <alignment horizontal="justify" vertical="center" wrapText="1"/>
    </xf>
    <xf numFmtId="0" fontId="23" fillId="2" borderId="1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8" xfId="0" applyFont="1" applyFill="1" applyBorder="1" applyAlignment="1">
      <alignment horizontal="center" vertical="center" wrapText="1"/>
    </xf>
    <xf numFmtId="170" fontId="89" fillId="2" borderId="2"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170"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5"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94" fillId="2" borderId="2" xfId="0" applyNumberFormat="1" applyFont="1" applyFill="1" applyBorder="1" applyAlignment="1">
      <alignment horizontal="center" vertical="center" wrapText="1"/>
    </xf>
    <xf numFmtId="0" fontId="95" fillId="2" borderId="2" xfId="0" applyFont="1" applyFill="1" applyBorder="1" applyAlignment="1">
      <alignment horizontal="justify" vertical="center" wrapText="1"/>
    </xf>
    <xf numFmtId="165" fontId="70" fillId="10" borderId="11" xfId="0" applyNumberFormat="1" applyFont="1" applyFill="1" applyBorder="1" applyAlignment="1">
      <alignment horizontal="center" vertical="center" wrapText="1"/>
    </xf>
    <xf numFmtId="0" fontId="97" fillId="2" borderId="2" xfId="0" applyFont="1" applyFill="1" applyBorder="1" applyAlignment="1">
      <alignment horizontal="center" vertical="center" wrapText="1"/>
    </xf>
    <xf numFmtId="165" fontId="75" fillId="2" borderId="2" xfId="0" applyNumberFormat="1" applyFont="1" applyFill="1" applyBorder="1" applyAlignment="1">
      <alignment horizontal="center" vertical="center"/>
    </xf>
    <xf numFmtId="0" fontId="100" fillId="2" borderId="7" xfId="3" applyNumberFormat="1" applyFont="1" applyFill="1" applyBorder="1" applyAlignment="1">
      <alignment horizontal="center" vertical="center" wrapText="1"/>
    </xf>
    <xf numFmtId="0" fontId="70" fillId="10" borderId="25" xfId="3" applyFont="1" applyFill="1" applyBorder="1" applyAlignment="1">
      <alignment horizontal="center" vertical="center" wrapText="1"/>
    </xf>
    <xf numFmtId="0" fontId="70" fillId="10" borderId="4" xfId="3" applyFont="1" applyFill="1" applyBorder="1" applyAlignment="1">
      <alignment horizontal="center" vertical="center" wrapText="1"/>
    </xf>
    <xf numFmtId="0" fontId="70" fillId="10" borderId="13" xfId="3" applyFont="1" applyFill="1" applyBorder="1" applyAlignment="1">
      <alignment horizontal="center" vertical="center" wrapText="1"/>
    </xf>
    <xf numFmtId="0" fontId="70" fillId="10" borderId="13" xfId="3" applyFont="1" applyFill="1" applyBorder="1" applyAlignment="1">
      <alignment horizontal="justify" vertical="center" wrapText="1"/>
    </xf>
    <xf numFmtId="0" fontId="70" fillId="10" borderId="2" xfId="3" applyFont="1" applyFill="1" applyBorder="1" applyAlignment="1">
      <alignment horizontal="justify" vertical="center" wrapText="1"/>
    </xf>
    <xf numFmtId="165" fontId="70" fillId="10" borderId="13" xfId="3" applyNumberFormat="1"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70" fillId="10" borderId="22" xfId="0" applyFont="1" applyFill="1" applyBorder="1" applyAlignment="1">
      <alignment horizontal="center" vertical="center" wrapText="1"/>
    </xf>
    <xf numFmtId="0" fontId="70" fillId="10" borderId="11" xfId="0" applyFont="1" applyFill="1" applyBorder="1" applyAlignment="1">
      <alignment horizontal="center" vertical="center" wrapText="1"/>
    </xf>
    <xf numFmtId="0" fontId="70" fillId="10" borderId="12" xfId="0" applyFont="1" applyFill="1" applyBorder="1" applyAlignment="1">
      <alignment horizontal="center" vertical="center" wrapText="1"/>
    </xf>
    <xf numFmtId="170" fontId="70" fillId="10" borderId="11" xfId="0" applyNumberFormat="1"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42" fillId="2" borderId="7" xfId="0" applyFont="1" applyFill="1" applyBorder="1" applyAlignment="1">
      <alignment horizontal="center" wrapText="1"/>
    </xf>
    <xf numFmtId="0" fontId="99" fillId="2" borderId="7" xfId="3" applyFont="1" applyFill="1" applyBorder="1" applyAlignment="1">
      <alignment horizontal="center" wrapText="1"/>
    </xf>
    <xf numFmtId="170" fontId="70" fillId="10" borderId="13" xfId="3" applyNumberFormat="1" applyFont="1" applyFill="1" applyBorder="1" applyAlignment="1">
      <alignment horizontal="center" vertical="center" wrapText="1"/>
    </xf>
    <xf numFmtId="0" fontId="70" fillId="10" borderId="85" xfId="3" applyFont="1" applyFill="1" applyBorder="1" applyAlignment="1">
      <alignment horizontal="center" vertical="center" wrapText="1"/>
    </xf>
    <xf numFmtId="0" fontId="70" fillId="10" borderId="52" xfId="3" applyFont="1" applyFill="1" applyBorder="1" applyAlignment="1">
      <alignment horizontal="center" vertical="center" wrapText="1"/>
    </xf>
    <xf numFmtId="0" fontId="76" fillId="2" borderId="2"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5" fillId="2" borderId="2" xfId="3" applyFont="1" applyFill="1" applyBorder="1" applyAlignment="1">
      <alignment horizontal="center"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1" xfId="3" applyFont="1" applyFill="1" applyBorder="1" applyAlignment="1">
      <alignment horizontal="justify" vertical="center" wrapText="1"/>
    </xf>
    <xf numFmtId="0" fontId="88" fillId="2" borderId="2" xfId="0" applyFont="1" applyFill="1" applyBorder="1" applyAlignment="1">
      <alignment horizontal="left" vertical="center" wrapText="1"/>
    </xf>
  </cellXfs>
  <cellStyles count="16">
    <cellStyle name="Hipervínculo" xfId="1" builtinId="8"/>
    <cellStyle name="Moneda 2" xfId="8"/>
    <cellStyle name="Moneda 3" xfId="10"/>
    <cellStyle name="Moneda 4" xfId="11"/>
    <cellStyle name="Moneda 5" xfId="13"/>
    <cellStyle name="Moneda 6" xfId="14"/>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 name="Porcentaje 7" xfId="15"/>
  </cellStyles>
  <dxfs count="887">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a:extLst>
            <a:ext uri="{FF2B5EF4-FFF2-40B4-BE49-F238E27FC236}">
              <a16:creationId xmlns:a16="http://schemas.microsoft.com/office/drawing/2014/main" id="{00000000-0008-0000-0000-00002C99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000-000005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a:extLst>
            <a:ext uri="{FF2B5EF4-FFF2-40B4-BE49-F238E27FC236}">
              <a16:creationId xmlns:a16="http://schemas.microsoft.com/office/drawing/2014/main" id="{00000000-0008-0000-0900-000002000000}"/>
            </a:ext>
          </a:extLst>
        </xdr:cNvPr>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223</xdr:row>
      <xdr:rowOff>0</xdr:rowOff>
    </xdr:from>
    <xdr:ext cx="184731" cy="264560"/>
    <xdr:sp macro="" textlink="">
      <xdr:nvSpPr>
        <xdr:cNvPr id="2" name="1 CuadroTexto">
          <a:extLst>
            <a:ext uri="{FF2B5EF4-FFF2-40B4-BE49-F238E27FC236}">
              <a16:creationId xmlns:a16="http://schemas.microsoft.com/office/drawing/2014/main" id="{00000000-0008-0000-0A00-000002000000}"/>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9</xdr:col>
      <xdr:colOff>1117120</xdr:colOff>
      <xdr:row>4</xdr:row>
      <xdr:rowOff>28575</xdr:rowOff>
    </xdr:to>
    <xdr:pic>
      <xdr:nvPicPr>
        <xdr:cNvPr id="3" name="Imagen 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a:extLst>
            <a:ext uri="{FF2B5EF4-FFF2-40B4-BE49-F238E27FC236}">
              <a16:creationId xmlns:a16="http://schemas.microsoft.com/office/drawing/2014/main" id="{00000000-0008-0000-0100-000030101D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100-00000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a:extLst>
            <a:ext uri="{FF2B5EF4-FFF2-40B4-BE49-F238E27FC236}">
              <a16:creationId xmlns:a16="http://schemas.microsoft.com/office/drawing/2014/main" id="{00000000-0008-0000-0100-00001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a:extLst>
            <a:ext uri="{FF2B5EF4-FFF2-40B4-BE49-F238E27FC236}">
              <a16:creationId xmlns:a16="http://schemas.microsoft.com/office/drawing/2014/main" id="{00000000-0008-0000-0100-00001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a:extLst>
            <a:ext uri="{FF2B5EF4-FFF2-40B4-BE49-F238E27FC236}">
              <a16:creationId xmlns:a16="http://schemas.microsoft.com/office/drawing/2014/main" id="{00000000-0008-0000-0100-00001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a:extLst>
            <a:ext uri="{FF2B5EF4-FFF2-40B4-BE49-F238E27FC236}">
              <a16:creationId xmlns:a16="http://schemas.microsoft.com/office/drawing/2014/main" id="{00000000-0008-0000-0100-00001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a:extLst>
            <a:ext uri="{FF2B5EF4-FFF2-40B4-BE49-F238E27FC236}">
              <a16:creationId xmlns:a16="http://schemas.microsoft.com/office/drawing/2014/main" id="{00000000-0008-0000-0100-00001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a:extLst>
            <a:ext uri="{FF2B5EF4-FFF2-40B4-BE49-F238E27FC236}">
              <a16:creationId xmlns:a16="http://schemas.microsoft.com/office/drawing/2014/main" id="{00000000-0008-0000-0100-00001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a:extLst>
            <a:ext uri="{FF2B5EF4-FFF2-40B4-BE49-F238E27FC236}">
              <a16:creationId xmlns:a16="http://schemas.microsoft.com/office/drawing/2014/main" id="{00000000-0008-0000-0100-00001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a:extLst>
            <a:ext uri="{FF2B5EF4-FFF2-40B4-BE49-F238E27FC236}">
              <a16:creationId xmlns:a16="http://schemas.microsoft.com/office/drawing/2014/main" id="{00000000-0008-0000-0100-00001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a:extLst>
            <a:ext uri="{FF2B5EF4-FFF2-40B4-BE49-F238E27FC236}">
              <a16:creationId xmlns:a16="http://schemas.microsoft.com/office/drawing/2014/main" id="{00000000-0008-0000-0100-00001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a:extLst>
            <a:ext uri="{FF2B5EF4-FFF2-40B4-BE49-F238E27FC236}">
              <a16:creationId xmlns:a16="http://schemas.microsoft.com/office/drawing/2014/main" id="{00000000-0008-0000-0100-00001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a:extLst>
            <a:ext uri="{FF2B5EF4-FFF2-40B4-BE49-F238E27FC236}">
              <a16:creationId xmlns:a16="http://schemas.microsoft.com/office/drawing/2014/main" id="{00000000-0008-0000-0100-00001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a:extLst>
            <a:ext uri="{FF2B5EF4-FFF2-40B4-BE49-F238E27FC236}">
              <a16:creationId xmlns:a16="http://schemas.microsoft.com/office/drawing/2014/main" id="{00000000-0008-0000-0100-00001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a:extLst>
            <a:ext uri="{FF2B5EF4-FFF2-40B4-BE49-F238E27FC236}">
              <a16:creationId xmlns:a16="http://schemas.microsoft.com/office/drawing/2014/main" id="{00000000-0008-0000-0100-00001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a:extLst>
            <a:ext uri="{FF2B5EF4-FFF2-40B4-BE49-F238E27FC236}">
              <a16:creationId xmlns:a16="http://schemas.microsoft.com/office/drawing/2014/main" id="{00000000-0008-0000-0100-00001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a:extLst>
            <a:ext uri="{FF2B5EF4-FFF2-40B4-BE49-F238E27FC236}">
              <a16:creationId xmlns:a16="http://schemas.microsoft.com/office/drawing/2014/main" id="{00000000-0008-0000-0100-00002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a:extLst>
            <a:ext uri="{FF2B5EF4-FFF2-40B4-BE49-F238E27FC236}">
              <a16:creationId xmlns:a16="http://schemas.microsoft.com/office/drawing/2014/main" id="{00000000-0008-0000-0100-00002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a:extLst>
            <a:ext uri="{FF2B5EF4-FFF2-40B4-BE49-F238E27FC236}">
              <a16:creationId xmlns:a16="http://schemas.microsoft.com/office/drawing/2014/main" id="{00000000-0008-0000-0100-00002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a:extLst>
            <a:ext uri="{FF2B5EF4-FFF2-40B4-BE49-F238E27FC236}">
              <a16:creationId xmlns:a16="http://schemas.microsoft.com/office/drawing/2014/main" id="{00000000-0008-0000-0100-00002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a:extLst>
            <a:ext uri="{FF2B5EF4-FFF2-40B4-BE49-F238E27FC236}">
              <a16:creationId xmlns:a16="http://schemas.microsoft.com/office/drawing/2014/main" id="{00000000-0008-0000-0100-00002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a:extLst>
            <a:ext uri="{FF2B5EF4-FFF2-40B4-BE49-F238E27FC236}">
              <a16:creationId xmlns:a16="http://schemas.microsoft.com/office/drawing/2014/main" id="{00000000-0008-0000-0100-00002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a:extLst>
            <a:ext uri="{FF2B5EF4-FFF2-40B4-BE49-F238E27FC236}">
              <a16:creationId xmlns:a16="http://schemas.microsoft.com/office/drawing/2014/main" id="{00000000-0008-0000-0100-00002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a:extLst>
            <a:ext uri="{FF2B5EF4-FFF2-40B4-BE49-F238E27FC236}">
              <a16:creationId xmlns:a16="http://schemas.microsoft.com/office/drawing/2014/main" id="{00000000-0008-0000-0100-00002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a:extLst>
            <a:ext uri="{FF2B5EF4-FFF2-40B4-BE49-F238E27FC236}">
              <a16:creationId xmlns:a16="http://schemas.microsoft.com/office/drawing/2014/main" id="{00000000-0008-0000-0100-00002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a:extLst>
            <a:ext uri="{FF2B5EF4-FFF2-40B4-BE49-F238E27FC236}">
              <a16:creationId xmlns:a16="http://schemas.microsoft.com/office/drawing/2014/main" id="{00000000-0008-0000-0100-00002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a:extLst>
            <a:ext uri="{FF2B5EF4-FFF2-40B4-BE49-F238E27FC236}">
              <a16:creationId xmlns:a16="http://schemas.microsoft.com/office/drawing/2014/main" id="{00000000-0008-0000-0100-00002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a:extLst>
            <a:ext uri="{FF2B5EF4-FFF2-40B4-BE49-F238E27FC236}">
              <a16:creationId xmlns:a16="http://schemas.microsoft.com/office/drawing/2014/main" id="{00000000-0008-0000-0100-00002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a:extLst>
            <a:ext uri="{FF2B5EF4-FFF2-40B4-BE49-F238E27FC236}">
              <a16:creationId xmlns:a16="http://schemas.microsoft.com/office/drawing/2014/main" id="{00000000-0008-0000-0100-00002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a:extLst>
            <a:ext uri="{FF2B5EF4-FFF2-40B4-BE49-F238E27FC236}">
              <a16:creationId xmlns:a16="http://schemas.microsoft.com/office/drawing/2014/main" id="{00000000-0008-0000-0100-00002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a:extLst>
            <a:ext uri="{FF2B5EF4-FFF2-40B4-BE49-F238E27FC236}">
              <a16:creationId xmlns:a16="http://schemas.microsoft.com/office/drawing/2014/main" id="{00000000-0008-0000-0100-00002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a:extLst>
            <a:ext uri="{FF2B5EF4-FFF2-40B4-BE49-F238E27FC236}">
              <a16:creationId xmlns:a16="http://schemas.microsoft.com/office/drawing/2014/main" id="{00000000-0008-0000-0100-00002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a:extLst>
            <a:ext uri="{FF2B5EF4-FFF2-40B4-BE49-F238E27FC236}">
              <a16:creationId xmlns:a16="http://schemas.microsoft.com/office/drawing/2014/main" id="{00000000-0008-0000-0100-00003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a:extLst>
            <a:ext uri="{FF2B5EF4-FFF2-40B4-BE49-F238E27FC236}">
              <a16:creationId xmlns:a16="http://schemas.microsoft.com/office/drawing/2014/main" id="{00000000-0008-0000-0100-00003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a:extLst>
            <a:ext uri="{FF2B5EF4-FFF2-40B4-BE49-F238E27FC236}">
              <a16:creationId xmlns:a16="http://schemas.microsoft.com/office/drawing/2014/main" id="{00000000-0008-0000-0100-00003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a:extLst>
            <a:ext uri="{FF2B5EF4-FFF2-40B4-BE49-F238E27FC236}">
              <a16:creationId xmlns:a16="http://schemas.microsoft.com/office/drawing/2014/main" id="{00000000-0008-0000-0100-00003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a:extLst>
            <a:ext uri="{FF2B5EF4-FFF2-40B4-BE49-F238E27FC236}">
              <a16:creationId xmlns:a16="http://schemas.microsoft.com/office/drawing/2014/main" id="{00000000-0008-0000-0100-00003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a:extLst>
            <a:ext uri="{FF2B5EF4-FFF2-40B4-BE49-F238E27FC236}">
              <a16:creationId xmlns:a16="http://schemas.microsoft.com/office/drawing/2014/main" id="{00000000-0008-0000-0100-00003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a:extLst>
            <a:ext uri="{FF2B5EF4-FFF2-40B4-BE49-F238E27FC236}">
              <a16:creationId xmlns:a16="http://schemas.microsoft.com/office/drawing/2014/main" id="{00000000-0008-0000-0100-00003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a:extLst>
            <a:ext uri="{FF2B5EF4-FFF2-40B4-BE49-F238E27FC236}">
              <a16:creationId xmlns:a16="http://schemas.microsoft.com/office/drawing/2014/main" id="{00000000-0008-0000-0100-00003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a:extLst>
            <a:ext uri="{FF2B5EF4-FFF2-40B4-BE49-F238E27FC236}">
              <a16:creationId xmlns:a16="http://schemas.microsoft.com/office/drawing/2014/main" id="{00000000-0008-0000-0100-00003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a:extLst>
            <a:ext uri="{FF2B5EF4-FFF2-40B4-BE49-F238E27FC236}">
              <a16:creationId xmlns:a16="http://schemas.microsoft.com/office/drawing/2014/main" id="{00000000-0008-0000-0100-00003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a:extLst>
            <a:ext uri="{FF2B5EF4-FFF2-40B4-BE49-F238E27FC236}">
              <a16:creationId xmlns:a16="http://schemas.microsoft.com/office/drawing/2014/main" id="{00000000-0008-0000-0100-00003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a:extLst>
            <a:ext uri="{FF2B5EF4-FFF2-40B4-BE49-F238E27FC236}">
              <a16:creationId xmlns:a16="http://schemas.microsoft.com/office/drawing/2014/main" id="{00000000-0008-0000-0100-00003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a:extLst>
            <a:ext uri="{FF2B5EF4-FFF2-40B4-BE49-F238E27FC236}">
              <a16:creationId xmlns:a16="http://schemas.microsoft.com/office/drawing/2014/main" id="{00000000-0008-0000-0100-00003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a:extLst>
            <a:ext uri="{FF2B5EF4-FFF2-40B4-BE49-F238E27FC236}">
              <a16:creationId xmlns:a16="http://schemas.microsoft.com/office/drawing/2014/main" id="{00000000-0008-0000-0100-00003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a:extLst>
            <a:ext uri="{FF2B5EF4-FFF2-40B4-BE49-F238E27FC236}">
              <a16:creationId xmlns:a16="http://schemas.microsoft.com/office/drawing/2014/main" id="{00000000-0008-0000-0100-00003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a:extLst>
            <a:ext uri="{FF2B5EF4-FFF2-40B4-BE49-F238E27FC236}">
              <a16:creationId xmlns:a16="http://schemas.microsoft.com/office/drawing/2014/main" id="{00000000-0008-0000-0100-00003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a:extLst>
            <a:ext uri="{FF2B5EF4-FFF2-40B4-BE49-F238E27FC236}">
              <a16:creationId xmlns:a16="http://schemas.microsoft.com/office/drawing/2014/main" id="{00000000-0008-0000-0100-00004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a:extLst>
            <a:ext uri="{FF2B5EF4-FFF2-40B4-BE49-F238E27FC236}">
              <a16:creationId xmlns:a16="http://schemas.microsoft.com/office/drawing/2014/main" id="{00000000-0008-0000-0100-00004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a:extLst>
            <a:ext uri="{FF2B5EF4-FFF2-40B4-BE49-F238E27FC236}">
              <a16:creationId xmlns:a16="http://schemas.microsoft.com/office/drawing/2014/main" id="{00000000-0008-0000-0100-00004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a:extLst>
            <a:ext uri="{FF2B5EF4-FFF2-40B4-BE49-F238E27FC236}">
              <a16:creationId xmlns:a16="http://schemas.microsoft.com/office/drawing/2014/main" id="{00000000-0008-0000-0100-00004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a:extLst>
            <a:ext uri="{FF2B5EF4-FFF2-40B4-BE49-F238E27FC236}">
              <a16:creationId xmlns:a16="http://schemas.microsoft.com/office/drawing/2014/main" id="{00000000-0008-0000-0100-00004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a:extLst>
            <a:ext uri="{FF2B5EF4-FFF2-40B4-BE49-F238E27FC236}">
              <a16:creationId xmlns:a16="http://schemas.microsoft.com/office/drawing/2014/main" id="{00000000-0008-0000-0100-00004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a:extLst>
            <a:ext uri="{FF2B5EF4-FFF2-40B4-BE49-F238E27FC236}">
              <a16:creationId xmlns:a16="http://schemas.microsoft.com/office/drawing/2014/main" id="{00000000-0008-0000-0100-00004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a:extLst>
            <a:ext uri="{FF2B5EF4-FFF2-40B4-BE49-F238E27FC236}">
              <a16:creationId xmlns:a16="http://schemas.microsoft.com/office/drawing/2014/main" id="{00000000-0008-0000-0100-00004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a:extLst>
            <a:ext uri="{FF2B5EF4-FFF2-40B4-BE49-F238E27FC236}">
              <a16:creationId xmlns:a16="http://schemas.microsoft.com/office/drawing/2014/main" id="{00000000-0008-0000-0100-00004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a:extLst>
            <a:ext uri="{FF2B5EF4-FFF2-40B4-BE49-F238E27FC236}">
              <a16:creationId xmlns:a16="http://schemas.microsoft.com/office/drawing/2014/main" id="{00000000-0008-0000-0100-00004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a:extLst>
            <a:ext uri="{FF2B5EF4-FFF2-40B4-BE49-F238E27FC236}">
              <a16:creationId xmlns:a16="http://schemas.microsoft.com/office/drawing/2014/main" id="{00000000-0008-0000-0100-00004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a:extLst>
            <a:ext uri="{FF2B5EF4-FFF2-40B4-BE49-F238E27FC236}">
              <a16:creationId xmlns:a16="http://schemas.microsoft.com/office/drawing/2014/main" id="{00000000-0008-0000-0100-00004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a:extLst>
            <a:ext uri="{FF2B5EF4-FFF2-40B4-BE49-F238E27FC236}">
              <a16:creationId xmlns:a16="http://schemas.microsoft.com/office/drawing/2014/main" id="{00000000-0008-0000-0100-00004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a:extLst>
            <a:ext uri="{FF2B5EF4-FFF2-40B4-BE49-F238E27FC236}">
              <a16:creationId xmlns:a16="http://schemas.microsoft.com/office/drawing/2014/main" id="{00000000-0008-0000-0100-00004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a:extLst>
            <a:ext uri="{FF2B5EF4-FFF2-40B4-BE49-F238E27FC236}">
              <a16:creationId xmlns:a16="http://schemas.microsoft.com/office/drawing/2014/main" id="{00000000-0008-0000-0100-00004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a:extLst>
            <a:ext uri="{FF2B5EF4-FFF2-40B4-BE49-F238E27FC236}">
              <a16:creationId xmlns:a16="http://schemas.microsoft.com/office/drawing/2014/main" id="{00000000-0008-0000-0100-00004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a:extLst>
            <a:ext uri="{FF2B5EF4-FFF2-40B4-BE49-F238E27FC236}">
              <a16:creationId xmlns:a16="http://schemas.microsoft.com/office/drawing/2014/main" id="{00000000-0008-0000-0100-00005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a:extLst>
            <a:ext uri="{FF2B5EF4-FFF2-40B4-BE49-F238E27FC236}">
              <a16:creationId xmlns:a16="http://schemas.microsoft.com/office/drawing/2014/main" id="{00000000-0008-0000-0100-00005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a:extLst>
            <a:ext uri="{FF2B5EF4-FFF2-40B4-BE49-F238E27FC236}">
              <a16:creationId xmlns:a16="http://schemas.microsoft.com/office/drawing/2014/main" id="{00000000-0008-0000-0100-00005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a:extLst>
            <a:ext uri="{FF2B5EF4-FFF2-40B4-BE49-F238E27FC236}">
              <a16:creationId xmlns:a16="http://schemas.microsoft.com/office/drawing/2014/main" id="{00000000-0008-0000-0100-00005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a:extLst>
            <a:ext uri="{FF2B5EF4-FFF2-40B4-BE49-F238E27FC236}">
              <a16:creationId xmlns:a16="http://schemas.microsoft.com/office/drawing/2014/main" id="{00000000-0008-0000-0100-00005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a:extLst>
            <a:ext uri="{FF2B5EF4-FFF2-40B4-BE49-F238E27FC236}">
              <a16:creationId xmlns:a16="http://schemas.microsoft.com/office/drawing/2014/main" id="{00000000-0008-0000-0100-00005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a:extLst>
            <a:ext uri="{FF2B5EF4-FFF2-40B4-BE49-F238E27FC236}">
              <a16:creationId xmlns:a16="http://schemas.microsoft.com/office/drawing/2014/main" id="{00000000-0008-0000-0100-00005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a:extLst>
            <a:ext uri="{FF2B5EF4-FFF2-40B4-BE49-F238E27FC236}">
              <a16:creationId xmlns:a16="http://schemas.microsoft.com/office/drawing/2014/main" id="{00000000-0008-0000-0100-00005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a:extLst>
            <a:ext uri="{FF2B5EF4-FFF2-40B4-BE49-F238E27FC236}">
              <a16:creationId xmlns:a16="http://schemas.microsoft.com/office/drawing/2014/main" id="{00000000-0008-0000-0100-00005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a:extLst>
            <a:ext uri="{FF2B5EF4-FFF2-40B4-BE49-F238E27FC236}">
              <a16:creationId xmlns:a16="http://schemas.microsoft.com/office/drawing/2014/main" id="{00000000-0008-0000-0100-00005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a:extLst>
            <a:ext uri="{FF2B5EF4-FFF2-40B4-BE49-F238E27FC236}">
              <a16:creationId xmlns:a16="http://schemas.microsoft.com/office/drawing/2014/main" id="{00000000-0008-0000-0100-00005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a:extLst>
            <a:ext uri="{FF2B5EF4-FFF2-40B4-BE49-F238E27FC236}">
              <a16:creationId xmlns:a16="http://schemas.microsoft.com/office/drawing/2014/main" id="{00000000-0008-0000-0100-00005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a:extLst>
            <a:ext uri="{FF2B5EF4-FFF2-40B4-BE49-F238E27FC236}">
              <a16:creationId xmlns:a16="http://schemas.microsoft.com/office/drawing/2014/main" id="{00000000-0008-0000-0100-00005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a:extLst>
            <a:ext uri="{FF2B5EF4-FFF2-40B4-BE49-F238E27FC236}">
              <a16:creationId xmlns:a16="http://schemas.microsoft.com/office/drawing/2014/main" id="{00000000-0008-0000-0100-00005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a:extLst>
            <a:ext uri="{FF2B5EF4-FFF2-40B4-BE49-F238E27FC236}">
              <a16:creationId xmlns:a16="http://schemas.microsoft.com/office/drawing/2014/main" id="{00000000-0008-0000-0100-00005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a:extLst>
            <a:ext uri="{FF2B5EF4-FFF2-40B4-BE49-F238E27FC236}">
              <a16:creationId xmlns:a16="http://schemas.microsoft.com/office/drawing/2014/main" id="{00000000-0008-0000-0100-00005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a:extLst>
            <a:ext uri="{FF2B5EF4-FFF2-40B4-BE49-F238E27FC236}">
              <a16:creationId xmlns:a16="http://schemas.microsoft.com/office/drawing/2014/main" id="{00000000-0008-0000-0100-00006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a:extLst>
            <a:ext uri="{FF2B5EF4-FFF2-40B4-BE49-F238E27FC236}">
              <a16:creationId xmlns:a16="http://schemas.microsoft.com/office/drawing/2014/main" id="{00000000-0008-0000-0100-00006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a:extLst>
            <a:ext uri="{FF2B5EF4-FFF2-40B4-BE49-F238E27FC236}">
              <a16:creationId xmlns:a16="http://schemas.microsoft.com/office/drawing/2014/main" id="{00000000-0008-0000-0100-00006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a:extLst>
            <a:ext uri="{FF2B5EF4-FFF2-40B4-BE49-F238E27FC236}">
              <a16:creationId xmlns:a16="http://schemas.microsoft.com/office/drawing/2014/main" id="{00000000-0008-0000-0100-00006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a:extLst>
            <a:ext uri="{FF2B5EF4-FFF2-40B4-BE49-F238E27FC236}">
              <a16:creationId xmlns:a16="http://schemas.microsoft.com/office/drawing/2014/main" id="{00000000-0008-0000-0100-00006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a:extLst>
            <a:ext uri="{FF2B5EF4-FFF2-40B4-BE49-F238E27FC236}">
              <a16:creationId xmlns:a16="http://schemas.microsoft.com/office/drawing/2014/main" id="{00000000-0008-0000-0100-00006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a:extLst>
            <a:ext uri="{FF2B5EF4-FFF2-40B4-BE49-F238E27FC236}">
              <a16:creationId xmlns:a16="http://schemas.microsoft.com/office/drawing/2014/main" id="{00000000-0008-0000-0100-00006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a:extLst>
            <a:ext uri="{FF2B5EF4-FFF2-40B4-BE49-F238E27FC236}">
              <a16:creationId xmlns:a16="http://schemas.microsoft.com/office/drawing/2014/main" id="{00000000-0008-0000-0100-00006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a:extLst>
            <a:ext uri="{FF2B5EF4-FFF2-40B4-BE49-F238E27FC236}">
              <a16:creationId xmlns:a16="http://schemas.microsoft.com/office/drawing/2014/main" id="{00000000-0008-0000-0100-00006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a:extLst>
            <a:ext uri="{FF2B5EF4-FFF2-40B4-BE49-F238E27FC236}">
              <a16:creationId xmlns:a16="http://schemas.microsoft.com/office/drawing/2014/main" id="{00000000-0008-0000-0100-00006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a:extLst>
            <a:ext uri="{FF2B5EF4-FFF2-40B4-BE49-F238E27FC236}">
              <a16:creationId xmlns:a16="http://schemas.microsoft.com/office/drawing/2014/main" id="{00000000-0008-0000-0100-00006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a:extLst>
            <a:ext uri="{FF2B5EF4-FFF2-40B4-BE49-F238E27FC236}">
              <a16:creationId xmlns:a16="http://schemas.microsoft.com/office/drawing/2014/main" id="{00000000-0008-0000-0100-00006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a:extLst>
            <a:ext uri="{FF2B5EF4-FFF2-40B4-BE49-F238E27FC236}">
              <a16:creationId xmlns:a16="http://schemas.microsoft.com/office/drawing/2014/main" id="{00000000-0008-0000-0100-00006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a:extLst>
            <a:ext uri="{FF2B5EF4-FFF2-40B4-BE49-F238E27FC236}">
              <a16:creationId xmlns:a16="http://schemas.microsoft.com/office/drawing/2014/main" id="{00000000-0008-0000-0100-00006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a:extLst>
            <a:ext uri="{FF2B5EF4-FFF2-40B4-BE49-F238E27FC236}">
              <a16:creationId xmlns:a16="http://schemas.microsoft.com/office/drawing/2014/main" id="{00000000-0008-0000-0100-00006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a:extLst>
            <a:ext uri="{FF2B5EF4-FFF2-40B4-BE49-F238E27FC236}">
              <a16:creationId xmlns:a16="http://schemas.microsoft.com/office/drawing/2014/main" id="{00000000-0008-0000-0100-00006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a:extLst>
            <a:ext uri="{FF2B5EF4-FFF2-40B4-BE49-F238E27FC236}">
              <a16:creationId xmlns:a16="http://schemas.microsoft.com/office/drawing/2014/main" id="{00000000-0008-0000-0100-00007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a:extLst>
            <a:ext uri="{FF2B5EF4-FFF2-40B4-BE49-F238E27FC236}">
              <a16:creationId xmlns:a16="http://schemas.microsoft.com/office/drawing/2014/main" id="{00000000-0008-0000-0100-00007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a:extLst>
            <a:ext uri="{FF2B5EF4-FFF2-40B4-BE49-F238E27FC236}">
              <a16:creationId xmlns:a16="http://schemas.microsoft.com/office/drawing/2014/main" id="{00000000-0008-0000-0100-00007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a:extLst>
            <a:ext uri="{FF2B5EF4-FFF2-40B4-BE49-F238E27FC236}">
              <a16:creationId xmlns:a16="http://schemas.microsoft.com/office/drawing/2014/main" id="{00000000-0008-0000-0100-00007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a:extLst>
            <a:ext uri="{FF2B5EF4-FFF2-40B4-BE49-F238E27FC236}">
              <a16:creationId xmlns:a16="http://schemas.microsoft.com/office/drawing/2014/main" id="{00000000-0008-0000-0100-00007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a:extLst>
            <a:ext uri="{FF2B5EF4-FFF2-40B4-BE49-F238E27FC236}">
              <a16:creationId xmlns:a16="http://schemas.microsoft.com/office/drawing/2014/main" id="{00000000-0008-0000-0100-00007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a:extLst>
            <a:ext uri="{FF2B5EF4-FFF2-40B4-BE49-F238E27FC236}">
              <a16:creationId xmlns:a16="http://schemas.microsoft.com/office/drawing/2014/main" id="{00000000-0008-0000-0100-00007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a:extLst>
            <a:ext uri="{FF2B5EF4-FFF2-40B4-BE49-F238E27FC236}">
              <a16:creationId xmlns:a16="http://schemas.microsoft.com/office/drawing/2014/main" id="{00000000-0008-0000-0100-00007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a:extLst>
            <a:ext uri="{FF2B5EF4-FFF2-40B4-BE49-F238E27FC236}">
              <a16:creationId xmlns:a16="http://schemas.microsoft.com/office/drawing/2014/main" id="{00000000-0008-0000-0100-00007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a:extLst>
            <a:ext uri="{FF2B5EF4-FFF2-40B4-BE49-F238E27FC236}">
              <a16:creationId xmlns:a16="http://schemas.microsoft.com/office/drawing/2014/main" id="{00000000-0008-0000-0100-00007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a:extLst>
            <a:ext uri="{FF2B5EF4-FFF2-40B4-BE49-F238E27FC236}">
              <a16:creationId xmlns:a16="http://schemas.microsoft.com/office/drawing/2014/main" id="{00000000-0008-0000-0100-00007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a:extLst>
            <a:ext uri="{FF2B5EF4-FFF2-40B4-BE49-F238E27FC236}">
              <a16:creationId xmlns:a16="http://schemas.microsoft.com/office/drawing/2014/main" id="{00000000-0008-0000-0100-00007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a:extLst>
            <a:ext uri="{FF2B5EF4-FFF2-40B4-BE49-F238E27FC236}">
              <a16:creationId xmlns:a16="http://schemas.microsoft.com/office/drawing/2014/main" id="{00000000-0008-0000-0100-00007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a:extLst>
            <a:ext uri="{FF2B5EF4-FFF2-40B4-BE49-F238E27FC236}">
              <a16:creationId xmlns:a16="http://schemas.microsoft.com/office/drawing/2014/main" id="{00000000-0008-0000-0100-00007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a:extLst>
            <a:ext uri="{FF2B5EF4-FFF2-40B4-BE49-F238E27FC236}">
              <a16:creationId xmlns:a16="http://schemas.microsoft.com/office/drawing/2014/main" id="{00000000-0008-0000-0100-00007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a:extLst>
            <a:ext uri="{FF2B5EF4-FFF2-40B4-BE49-F238E27FC236}">
              <a16:creationId xmlns:a16="http://schemas.microsoft.com/office/drawing/2014/main" id="{00000000-0008-0000-0100-00007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a:extLst>
            <a:ext uri="{FF2B5EF4-FFF2-40B4-BE49-F238E27FC236}">
              <a16:creationId xmlns:a16="http://schemas.microsoft.com/office/drawing/2014/main" id="{00000000-0008-0000-0100-00008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a:extLst>
            <a:ext uri="{FF2B5EF4-FFF2-40B4-BE49-F238E27FC236}">
              <a16:creationId xmlns:a16="http://schemas.microsoft.com/office/drawing/2014/main" id="{00000000-0008-0000-0100-00008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a:extLst>
            <a:ext uri="{FF2B5EF4-FFF2-40B4-BE49-F238E27FC236}">
              <a16:creationId xmlns:a16="http://schemas.microsoft.com/office/drawing/2014/main" id="{00000000-0008-0000-0100-00008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a:extLst>
            <a:ext uri="{FF2B5EF4-FFF2-40B4-BE49-F238E27FC236}">
              <a16:creationId xmlns:a16="http://schemas.microsoft.com/office/drawing/2014/main" id="{00000000-0008-0000-0100-00008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a:extLst>
            <a:ext uri="{FF2B5EF4-FFF2-40B4-BE49-F238E27FC236}">
              <a16:creationId xmlns:a16="http://schemas.microsoft.com/office/drawing/2014/main" id="{00000000-0008-0000-0100-00008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a:extLst>
            <a:ext uri="{FF2B5EF4-FFF2-40B4-BE49-F238E27FC236}">
              <a16:creationId xmlns:a16="http://schemas.microsoft.com/office/drawing/2014/main" id="{00000000-0008-0000-0100-00008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a:extLst>
            <a:ext uri="{FF2B5EF4-FFF2-40B4-BE49-F238E27FC236}">
              <a16:creationId xmlns:a16="http://schemas.microsoft.com/office/drawing/2014/main" id="{00000000-0008-0000-0100-00008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a:extLst>
            <a:ext uri="{FF2B5EF4-FFF2-40B4-BE49-F238E27FC236}">
              <a16:creationId xmlns:a16="http://schemas.microsoft.com/office/drawing/2014/main" id="{00000000-0008-0000-0100-00008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a:extLst>
            <a:ext uri="{FF2B5EF4-FFF2-40B4-BE49-F238E27FC236}">
              <a16:creationId xmlns:a16="http://schemas.microsoft.com/office/drawing/2014/main" id="{00000000-0008-0000-0100-00008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a:extLst>
            <a:ext uri="{FF2B5EF4-FFF2-40B4-BE49-F238E27FC236}">
              <a16:creationId xmlns:a16="http://schemas.microsoft.com/office/drawing/2014/main" id="{00000000-0008-0000-0100-00008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a:extLst>
            <a:ext uri="{FF2B5EF4-FFF2-40B4-BE49-F238E27FC236}">
              <a16:creationId xmlns:a16="http://schemas.microsoft.com/office/drawing/2014/main" id="{00000000-0008-0000-0100-00008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a:extLst>
            <a:ext uri="{FF2B5EF4-FFF2-40B4-BE49-F238E27FC236}">
              <a16:creationId xmlns:a16="http://schemas.microsoft.com/office/drawing/2014/main" id="{00000000-0008-0000-0100-00008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a:extLst>
            <a:ext uri="{FF2B5EF4-FFF2-40B4-BE49-F238E27FC236}">
              <a16:creationId xmlns:a16="http://schemas.microsoft.com/office/drawing/2014/main" id="{00000000-0008-0000-0100-00008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a:extLst>
            <a:ext uri="{FF2B5EF4-FFF2-40B4-BE49-F238E27FC236}">
              <a16:creationId xmlns:a16="http://schemas.microsoft.com/office/drawing/2014/main" id="{00000000-0008-0000-0100-00008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a:extLst>
            <a:ext uri="{FF2B5EF4-FFF2-40B4-BE49-F238E27FC236}">
              <a16:creationId xmlns:a16="http://schemas.microsoft.com/office/drawing/2014/main" id="{00000000-0008-0000-0100-00008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a:extLst>
            <a:ext uri="{FF2B5EF4-FFF2-40B4-BE49-F238E27FC236}">
              <a16:creationId xmlns:a16="http://schemas.microsoft.com/office/drawing/2014/main" id="{00000000-0008-0000-0100-00008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a:extLst>
            <a:ext uri="{FF2B5EF4-FFF2-40B4-BE49-F238E27FC236}">
              <a16:creationId xmlns:a16="http://schemas.microsoft.com/office/drawing/2014/main" id="{00000000-0008-0000-0100-00009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a:extLst>
            <a:ext uri="{FF2B5EF4-FFF2-40B4-BE49-F238E27FC236}">
              <a16:creationId xmlns:a16="http://schemas.microsoft.com/office/drawing/2014/main" id="{00000000-0008-0000-0100-00009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a:extLst>
            <a:ext uri="{FF2B5EF4-FFF2-40B4-BE49-F238E27FC236}">
              <a16:creationId xmlns:a16="http://schemas.microsoft.com/office/drawing/2014/main" id="{00000000-0008-0000-0100-00009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a:extLst>
            <a:ext uri="{FF2B5EF4-FFF2-40B4-BE49-F238E27FC236}">
              <a16:creationId xmlns:a16="http://schemas.microsoft.com/office/drawing/2014/main" id="{00000000-0008-0000-0100-00009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a:extLst>
            <a:ext uri="{FF2B5EF4-FFF2-40B4-BE49-F238E27FC236}">
              <a16:creationId xmlns:a16="http://schemas.microsoft.com/office/drawing/2014/main" id="{00000000-0008-0000-0100-00009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a:extLst>
            <a:ext uri="{FF2B5EF4-FFF2-40B4-BE49-F238E27FC236}">
              <a16:creationId xmlns:a16="http://schemas.microsoft.com/office/drawing/2014/main" id="{00000000-0008-0000-0100-00009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a:extLst>
            <a:ext uri="{FF2B5EF4-FFF2-40B4-BE49-F238E27FC236}">
              <a16:creationId xmlns:a16="http://schemas.microsoft.com/office/drawing/2014/main" id="{00000000-0008-0000-0100-00009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a:extLst>
            <a:ext uri="{FF2B5EF4-FFF2-40B4-BE49-F238E27FC236}">
              <a16:creationId xmlns:a16="http://schemas.microsoft.com/office/drawing/2014/main" id="{00000000-0008-0000-0100-00009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a:extLst>
            <a:ext uri="{FF2B5EF4-FFF2-40B4-BE49-F238E27FC236}">
              <a16:creationId xmlns:a16="http://schemas.microsoft.com/office/drawing/2014/main" id="{00000000-0008-0000-0100-00009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a:extLst>
            <a:ext uri="{FF2B5EF4-FFF2-40B4-BE49-F238E27FC236}">
              <a16:creationId xmlns:a16="http://schemas.microsoft.com/office/drawing/2014/main" id="{00000000-0008-0000-0100-00009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a:extLst>
            <a:ext uri="{FF2B5EF4-FFF2-40B4-BE49-F238E27FC236}">
              <a16:creationId xmlns:a16="http://schemas.microsoft.com/office/drawing/2014/main" id="{00000000-0008-0000-0100-00009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a:extLst>
            <a:ext uri="{FF2B5EF4-FFF2-40B4-BE49-F238E27FC236}">
              <a16:creationId xmlns:a16="http://schemas.microsoft.com/office/drawing/2014/main" id="{00000000-0008-0000-0100-00009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a:extLst>
            <a:ext uri="{FF2B5EF4-FFF2-40B4-BE49-F238E27FC236}">
              <a16:creationId xmlns:a16="http://schemas.microsoft.com/office/drawing/2014/main" id="{00000000-0008-0000-0100-00009C00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a:extLst>
            <a:ext uri="{FF2B5EF4-FFF2-40B4-BE49-F238E27FC236}">
              <a16:creationId xmlns:a16="http://schemas.microsoft.com/office/drawing/2014/main" id="{00000000-0008-0000-0100-00009D00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a:extLst>
            <a:ext uri="{FF2B5EF4-FFF2-40B4-BE49-F238E27FC236}">
              <a16:creationId xmlns:a16="http://schemas.microsoft.com/office/drawing/2014/main" id="{00000000-0008-0000-0100-00009E00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a:extLst>
            <a:ext uri="{FF2B5EF4-FFF2-40B4-BE49-F238E27FC236}">
              <a16:creationId xmlns:a16="http://schemas.microsoft.com/office/drawing/2014/main" id="{00000000-0008-0000-0100-00009F00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a:extLst>
            <a:ext uri="{FF2B5EF4-FFF2-40B4-BE49-F238E27FC236}">
              <a16:creationId xmlns:a16="http://schemas.microsoft.com/office/drawing/2014/main" id="{00000000-0008-0000-0100-0000A000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a:extLst>
            <a:ext uri="{FF2B5EF4-FFF2-40B4-BE49-F238E27FC236}">
              <a16:creationId xmlns:a16="http://schemas.microsoft.com/office/drawing/2014/main" id="{00000000-0008-0000-0100-0000A100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a:extLst>
            <a:ext uri="{FF2B5EF4-FFF2-40B4-BE49-F238E27FC236}">
              <a16:creationId xmlns:a16="http://schemas.microsoft.com/office/drawing/2014/main" id="{00000000-0008-0000-0100-0000A200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a:extLst>
            <a:ext uri="{FF2B5EF4-FFF2-40B4-BE49-F238E27FC236}">
              <a16:creationId xmlns:a16="http://schemas.microsoft.com/office/drawing/2014/main" id="{00000000-0008-0000-0100-0000A300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a:extLst>
            <a:ext uri="{FF2B5EF4-FFF2-40B4-BE49-F238E27FC236}">
              <a16:creationId xmlns:a16="http://schemas.microsoft.com/office/drawing/2014/main" id="{00000000-0008-0000-0100-0000A400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a:extLst>
            <a:ext uri="{FF2B5EF4-FFF2-40B4-BE49-F238E27FC236}">
              <a16:creationId xmlns:a16="http://schemas.microsoft.com/office/drawing/2014/main" id="{00000000-0008-0000-0100-0000A500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a:extLst>
            <a:ext uri="{FF2B5EF4-FFF2-40B4-BE49-F238E27FC236}">
              <a16:creationId xmlns:a16="http://schemas.microsoft.com/office/drawing/2014/main" id="{00000000-0008-0000-0100-0000A600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a:extLst>
            <a:ext uri="{FF2B5EF4-FFF2-40B4-BE49-F238E27FC236}">
              <a16:creationId xmlns:a16="http://schemas.microsoft.com/office/drawing/2014/main" id="{00000000-0008-0000-0100-0000A700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a:extLst>
            <a:ext uri="{FF2B5EF4-FFF2-40B4-BE49-F238E27FC236}">
              <a16:creationId xmlns:a16="http://schemas.microsoft.com/office/drawing/2014/main" id="{00000000-0008-0000-0100-0000A800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a:extLst>
            <a:ext uri="{FF2B5EF4-FFF2-40B4-BE49-F238E27FC236}">
              <a16:creationId xmlns:a16="http://schemas.microsoft.com/office/drawing/2014/main" id="{00000000-0008-0000-0100-0000A900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a:extLst>
            <a:ext uri="{FF2B5EF4-FFF2-40B4-BE49-F238E27FC236}">
              <a16:creationId xmlns:a16="http://schemas.microsoft.com/office/drawing/2014/main" id="{00000000-0008-0000-0100-0000AA00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a:extLst>
            <a:ext uri="{FF2B5EF4-FFF2-40B4-BE49-F238E27FC236}">
              <a16:creationId xmlns:a16="http://schemas.microsoft.com/office/drawing/2014/main" id="{00000000-0008-0000-0100-0000AB00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a:extLst>
            <a:ext uri="{FF2B5EF4-FFF2-40B4-BE49-F238E27FC236}">
              <a16:creationId xmlns:a16="http://schemas.microsoft.com/office/drawing/2014/main" id="{00000000-0008-0000-0100-0000AC00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a:extLst>
            <a:ext uri="{FF2B5EF4-FFF2-40B4-BE49-F238E27FC236}">
              <a16:creationId xmlns:a16="http://schemas.microsoft.com/office/drawing/2014/main" id="{00000000-0008-0000-0100-0000AD00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a:extLst>
            <a:ext uri="{FF2B5EF4-FFF2-40B4-BE49-F238E27FC236}">
              <a16:creationId xmlns:a16="http://schemas.microsoft.com/office/drawing/2014/main" id="{00000000-0008-0000-0100-0000AE00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a:extLst>
            <a:ext uri="{FF2B5EF4-FFF2-40B4-BE49-F238E27FC236}">
              <a16:creationId xmlns:a16="http://schemas.microsoft.com/office/drawing/2014/main" id="{00000000-0008-0000-0100-0000AF00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a:extLst>
            <a:ext uri="{FF2B5EF4-FFF2-40B4-BE49-F238E27FC236}">
              <a16:creationId xmlns:a16="http://schemas.microsoft.com/office/drawing/2014/main" id="{00000000-0008-0000-0100-0000B000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a:extLst>
            <a:ext uri="{FF2B5EF4-FFF2-40B4-BE49-F238E27FC236}">
              <a16:creationId xmlns:a16="http://schemas.microsoft.com/office/drawing/2014/main" id="{00000000-0008-0000-0100-0000B100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a:extLst>
            <a:ext uri="{FF2B5EF4-FFF2-40B4-BE49-F238E27FC236}">
              <a16:creationId xmlns:a16="http://schemas.microsoft.com/office/drawing/2014/main" id="{00000000-0008-0000-0100-0000B200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a:extLst>
            <a:ext uri="{FF2B5EF4-FFF2-40B4-BE49-F238E27FC236}">
              <a16:creationId xmlns:a16="http://schemas.microsoft.com/office/drawing/2014/main" id="{00000000-0008-0000-0100-0000B300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a:extLst>
            <a:ext uri="{FF2B5EF4-FFF2-40B4-BE49-F238E27FC236}">
              <a16:creationId xmlns:a16="http://schemas.microsoft.com/office/drawing/2014/main" id="{00000000-0008-0000-0100-0000B400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a:extLst>
            <a:ext uri="{FF2B5EF4-FFF2-40B4-BE49-F238E27FC236}">
              <a16:creationId xmlns:a16="http://schemas.microsoft.com/office/drawing/2014/main" id="{00000000-0008-0000-0100-0000B500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a:extLst>
            <a:ext uri="{FF2B5EF4-FFF2-40B4-BE49-F238E27FC236}">
              <a16:creationId xmlns:a16="http://schemas.microsoft.com/office/drawing/2014/main" id="{00000000-0008-0000-0100-0000B600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a:extLst>
            <a:ext uri="{FF2B5EF4-FFF2-40B4-BE49-F238E27FC236}">
              <a16:creationId xmlns:a16="http://schemas.microsoft.com/office/drawing/2014/main" id="{00000000-0008-0000-0100-0000B700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a:extLst>
            <a:ext uri="{FF2B5EF4-FFF2-40B4-BE49-F238E27FC236}">
              <a16:creationId xmlns:a16="http://schemas.microsoft.com/office/drawing/2014/main" id="{00000000-0008-0000-0100-0000B800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a:extLst>
            <a:ext uri="{FF2B5EF4-FFF2-40B4-BE49-F238E27FC236}">
              <a16:creationId xmlns:a16="http://schemas.microsoft.com/office/drawing/2014/main" id="{00000000-0008-0000-0100-0000B900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a:extLst>
            <a:ext uri="{FF2B5EF4-FFF2-40B4-BE49-F238E27FC236}">
              <a16:creationId xmlns:a16="http://schemas.microsoft.com/office/drawing/2014/main" id="{00000000-0008-0000-0100-0000BA00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a:extLst>
            <a:ext uri="{FF2B5EF4-FFF2-40B4-BE49-F238E27FC236}">
              <a16:creationId xmlns:a16="http://schemas.microsoft.com/office/drawing/2014/main" id="{00000000-0008-0000-0100-0000BB00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a:extLst>
            <a:ext uri="{FF2B5EF4-FFF2-40B4-BE49-F238E27FC236}">
              <a16:creationId xmlns:a16="http://schemas.microsoft.com/office/drawing/2014/main" id="{00000000-0008-0000-0100-0000BC00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a:extLst>
            <a:ext uri="{FF2B5EF4-FFF2-40B4-BE49-F238E27FC236}">
              <a16:creationId xmlns:a16="http://schemas.microsoft.com/office/drawing/2014/main" id="{00000000-0008-0000-0100-0000BD00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a:extLst>
            <a:ext uri="{FF2B5EF4-FFF2-40B4-BE49-F238E27FC236}">
              <a16:creationId xmlns:a16="http://schemas.microsoft.com/office/drawing/2014/main" id="{00000000-0008-0000-0100-0000BE00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a:extLst>
            <a:ext uri="{FF2B5EF4-FFF2-40B4-BE49-F238E27FC236}">
              <a16:creationId xmlns:a16="http://schemas.microsoft.com/office/drawing/2014/main" id="{00000000-0008-0000-0100-0000BF00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a:extLst>
            <a:ext uri="{FF2B5EF4-FFF2-40B4-BE49-F238E27FC236}">
              <a16:creationId xmlns:a16="http://schemas.microsoft.com/office/drawing/2014/main" id="{00000000-0008-0000-0100-0000C000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a:extLst>
            <a:ext uri="{FF2B5EF4-FFF2-40B4-BE49-F238E27FC236}">
              <a16:creationId xmlns:a16="http://schemas.microsoft.com/office/drawing/2014/main" id="{00000000-0008-0000-0100-0000C100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a:extLst>
            <a:ext uri="{FF2B5EF4-FFF2-40B4-BE49-F238E27FC236}">
              <a16:creationId xmlns:a16="http://schemas.microsoft.com/office/drawing/2014/main" id="{00000000-0008-0000-0100-0000C200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a:extLst>
            <a:ext uri="{FF2B5EF4-FFF2-40B4-BE49-F238E27FC236}">
              <a16:creationId xmlns:a16="http://schemas.microsoft.com/office/drawing/2014/main" id="{00000000-0008-0000-0100-0000C300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a:extLst>
            <a:ext uri="{FF2B5EF4-FFF2-40B4-BE49-F238E27FC236}">
              <a16:creationId xmlns:a16="http://schemas.microsoft.com/office/drawing/2014/main" id="{00000000-0008-0000-0100-0000C400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a:extLst>
            <a:ext uri="{FF2B5EF4-FFF2-40B4-BE49-F238E27FC236}">
              <a16:creationId xmlns:a16="http://schemas.microsoft.com/office/drawing/2014/main" id="{00000000-0008-0000-0100-0000C500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a:extLst>
            <a:ext uri="{FF2B5EF4-FFF2-40B4-BE49-F238E27FC236}">
              <a16:creationId xmlns:a16="http://schemas.microsoft.com/office/drawing/2014/main" id="{00000000-0008-0000-0100-0000C600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a:extLst>
            <a:ext uri="{FF2B5EF4-FFF2-40B4-BE49-F238E27FC236}">
              <a16:creationId xmlns:a16="http://schemas.microsoft.com/office/drawing/2014/main" id="{00000000-0008-0000-0100-0000C700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a:extLst>
            <a:ext uri="{FF2B5EF4-FFF2-40B4-BE49-F238E27FC236}">
              <a16:creationId xmlns:a16="http://schemas.microsoft.com/office/drawing/2014/main" id="{00000000-0008-0000-0100-0000C800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a:extLst>
            <a:ext uri="{FF2B5EF4-FFF2-40B4-BE49-F238E27FC236}">
              <a16:creationId xmlns:a16="http://schemas.microsoft.com/office/drawing/2014/main" id="{00000000-0008-0000-0100-0000C900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a:extLst>
            <a:ext uri="{FF2B5EF4-FFF2-40B4-BE49-F238E27FC236}">
              <a16:creationId xmlns:a16="http://schemas.microsoft.com/office/drawing/2014/main" id="{00000000-0008-0000-0100-0000CA00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a:extLst>
            <a:ext uri="{FF2B5EF4-FFF2-40B4-BE49-F238E27FC236}">
              <a16:creationId xmlns:a16="http://schemas.microsoft.com/office/drawing/2014/main" id="{00000000-0008-0000-0100-0000CB00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a:extLst>
            <a:ext uri="{FF2B5EF4-FFF2-40B4-BE49-F238E27FC236}">
              <a16:creationId xmlns:a16="http://schemas.microsoft.com/office/drawing/2014/main" id="{00000000-0008-0000-0100-0000CC00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a:extLst>
            <a:ext uri="{FF2B5EF4-FFF2-40B4-BE49-F238E27FC236}">
              <a16:creationId xmlns:a16="http://schemas.microsoft.com/office/drawing/2014/main" id="{00000000-0008-0000-0100-0000CD00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a:extLst>
            <a:ext uri="{FF2B5EF4-FFF2-40B4-BE49-F238E27FC236}">
              <a16:creationId xmlns:a16="http://schemas.microsoft.com/office/drawing/2014/main" id="{00000000-0008-0000-0100-0000CE00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a:extLst>
            <a:ext uri="{FF2B5EF4-FFF2-40B4-BE49-F238E27FC236}">
              <a16:creationId xmlns:a16="http://schemas.microsoft.com/office/drawing/2014/main" id="{00000000-0008-0000-0100-0000CF00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a:extLst>
            <a:ext uri="{FF2B5EF4-FFF2-40B4-BE49-F238E27FC236}">
              <a16:creationId xmlns:a16="http://schemas.microsoft.com/office/drawing/2014/main" id="{00000000-0008-0000-0100-0000D000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a:extLst>
            <a:ext uri="{FF2B5EF4-FFF2-40B4-BE49-F238E27FC236}">
              <a16:creationId xmlns:a16="http://schemas.microsoft.com/office/drawing/2014/main" id="{00000000-0008-0000-0100-0000D100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a:extLst>
            <a:ext uri="{FF2B5EF4-FFF2-40B4-BE49-F238E27FC236}">
              <a16:creationId xmlns:a16="http://schemas.microsoft.com/office/drawing/2014/main" id="{00000000-0008-0000-0100-0000D200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a:extLst>
            <a:ext uri="{FF2B5EF4-FFF2-40B4-BE49-F238E27FC236}">
              <a16:creationId xmlns:a16="http://schemas.microsoft.com/office/drawing/2014/main" id="{00000000-0008-0000-0100-0000D300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a:extLst>
            <a:ext uri="{FF2B5EF4-FFF2-40B4-BE49-F238E27FC236}">
              <a16:creationId xmlns:a16="http://schemas.microsoft.com/office/drawing/2014/main" id="{00000000-0008-0000-0100-0000D400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a:extLst>
            <a:ext uri="{FF2B5EF4-FFF2-40B4-BE49-F238E27FC236}">
              <a16:creationId xmlns:a16="http://schemas.microsoft.com/office/drawing/2014/main" id="{00000000-0008-0000-0100-0000D500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a:extLst>
            <a:ext uri="{FF2B5EF4-FFF2-40B4-BE49-F238E27FC236}">
              <a16:creationId xmlns:a16="http://schemas.microsoft.com/office/drawing/2014/main" id="{00000000-0008-0000-0100-0000D600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a:extLst>
            <a:ext uri="{FF2B5EF4-FFF2-40B4-BE49-F238E27FC236}">
              <a16:creationId xmlns:a16="http://schemas.microsoft.com/office/drawing/2014/main" id="{00000000-0008-0000-0100-0000D700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a:extLst>
            <a:ext uri="{FF2B5EF4-FFF2-40B4-BE49-F238E27FC236}">
              <a16:creationId xmlns:a16="http://schemas.microsoft.com/office/drawing/2014/main" id="{00000000-0008-0000-0100-0000D800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a:extLst>
            <a:ext uri="{FF2B5EF4-FFF2-40B4-BE49-F238E27FC236}">
              <a16:creationId xmlns:a16="http://schemas.microsoft.com/office/drawing/2014/main" id="{00000000-0008-0000-0100-0000D900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a:extLst>
            <a:ext uri="{FF2B5EF4-FFF2-40B4-BE49-F238E27FC236}">
              <a16:creationId xmlns:a16="http://schemas.microsoft.com/office/drawing/2014/main" id="{00000000-0008-0000-0100-0000DA00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a:extLst>
            <a:ext uri="{FF2B5EF4-FFF2-40B4-BE49-F238E27FC236}">
              <a16:creationId xmlns:a16="http://schemas.microsoft.com/office/drawing/2014/main" id="{00000000-0008-0000-0100-0000DB00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a:extLst>
            <a:ext uri="{FF2B5EF4-FFF2-40B4-BE49-F238E27FC236}">
              <a16:creationId xmlns:a16="http://schemas.microsoft.com/office/drawing/2014/main" id="{00000000-0008-0000-0100-0000DC00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a:extLst>
            <a:ext uri="{FF2B5EF4-FFF2-40B4-BE49-F238E27FC236}">
              <a16:creationId xmlns:a16="http://schemas.microsoft.com/office/drawing/2014/main" id="{00000000-0008-0000-0100-0000DD00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a:extLst>
            <a:ext uri="{FF2B5EF4-FFF2-40B4-BE49-F238E27FC236}">
              <a16:creationId xmlns:a16="http://schemas.microsoft.com/office/drawing/2014/main" id="{00000000-0008-0000-0100-0000DE00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a:extLst>
            <a:ext uri="{FF2B5EF4-FFF2-40B4-BE49-F238E27FC236}">
              <a16:creationId xmlns:a16="http://schemas.microsoft.com/office/drawing/2014/main" id="{00000000-0008-0000-0100-0000DF00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a:extLst>
            <a:ext uri="{FF2B5EF4-FFF2-40B4-BE49-F238E27FC236}">
              <a16:creationId xmlns:a16="http://schemas.microsoft.com/office/drawing/2014/main" id="{00000000-0008-0000-0100-0000E000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a:extLst>
            <a:ext uri="{FF2B5EF4-FFF2-40B4-BE49-F238E27FC236}">
              <a16:creationId xmlns:a16="http://schemas.microsoft.com/office/drawing/2014/main" id="{00000000-0008-0000-0100-0000E100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a:extLst>
            <a:ext uri="{FF2B5EF4-FFF2-40B4-BE49-F238E27FC236}">
              <a16:creationId xmlns:a16="http://schemas.microsoft.com/office/drawing/2014/main" id="{00000000-0008-0000-0100-0000E200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a:extLst>
            <a:ext uri="{FF2B5EF4-FFF2-40B4-BE49-F238E27FC236}">
              <a16:creationId xmlns:a16="http://schemas.microsoft.com/office/drawing/2014/main" id="{00000000-0008-0000-0100-0000E300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a:extLst>
            <a:ext uri="{FF2B5EF4-FFF2-40B4-BE49-F238E27FC236}">
              <a16:creationId xmlns:a16="http://schemas.microsoft.com/office/drawing/2014/main" id="{00000000-0008-0000-0100-0000E400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a:extLst>
            <a:ext uri="{FF2B5EF4-FFF2-40B4-BE49-F238E27FC236}">
              <a16:creationId xmlns:a16="http://schemas.microsoft.com/office/drawing/2014/main" id="{00000000-0008-0000-0100-0000E500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a:extLst>
            <a:ext uri="{FF2B5EF4-FFF2-40B4-BE49-F238E27FC236}">
              <a16:creationId xmlns:a16="http://schemas.microsoft.com/office/drawing/2014/main" id="{00000000-0008-0000-0100-0000E600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a:extLst>
            <a:ext uri="{FF2B5EF4-FFF2-40B4-BE49-F238E27FC236}">
              <a16:creationId xmlns:a16="http://schemas.microsoft.com/office/drawing/2014/main" id="{00000000-0008-0000-0100-0000E700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a:extLst>
            <a:ext uri="{FF2B5EF4-FFF2-40B4-BE49-F238E27FC236}">
              <a16:creationId xmlns:a16="http://schemas.microsoft.com/office/drawing/2014/main" id="{00000000-0008-0000-0100-0000E800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a:extLst>
            <a:ext uri="{FF2B5EF4-FFF2-40B4-BE49-F238E27FC236}">
              <a16:creationId xmlns:a16="http://schemas.microsoft.com/office/drawing/2014/main" id="{00000000-0008-0000-0100-0000E900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a:extLst>
            <a:ext uri="{FF2B5EF4-FFF2-40B4-BE49-F238E27FC236}">
              <a16:creationId xmlns:a16="http://schemas.microsoft.com/office/drawing/2014/main" id="{00000000-0008-0000-0100-0000EA00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a:extLst>
            <a:ext uri="{FF2B5EF4-FFF2-40B4-BE49-F238E27FC236}">
              <a16:creationId xmlns:a16="http://schemas.microsoft.com/office/drawing/2014/main" id="{00000000-0008-0000-0100-0000EB00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a:extLst>
            <a:ext uri="{FF2B5EF4-FFF2-40B4-BE49-F238E27FC236}">
              <a16:creationId xmlns:a16="http://schemas.microsoft.com/office/drawing/2014/main" id="{00000000-0008-0000-0100-0000EC00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a:extLst>
            <a:ext uri="{FF2B5EF4-FFF2-40B4-BE49-F238E27FC236}">
              <a16:creationId xmlns:a16="http://schemas.microsoft.com/office/drawing/2014/main" id="{00000000-0008-0000-0100-0000ED00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a:extLst>
            <a:ext uri="{FF2B5EF4-FFF2-40B4-BE49-F238E27FC236}">
              <a16:creationId xmlns:a16="http://schemas.microsoft.com/office/drawing/2014/main" id="{00000000-0008-0000-0100-0000EE00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a:extLst>
            <a:ext uri="{FF2B5EF4-FFF2-40B4-BE49-F238E27FC236}">
              <a16:creationId xmlns:a16="http://schemas.microsoft.com/office/drawing/2014/main" id="{00000000-0008-0000-0100-0000EF00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a:extLst>
            <a:ext uri="{FF2B5EF4-FFF2-40B4-BE49-F238E27FC236}">
              <a16:creationId xmlns:a16="http://schemas.microsoft.com/office/drawing/2014/main" id="{00000000-0008-0000-0100-0000F000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a:extLst>
            <a:ext uri="{FF2B5EF4-FFF2-40B4-BE49-F238E27FC236}">
              <a16:creationId xmlns:a16="http://schemas.microsoft.com/office/drawing/2014/main" id="{00000000-0008-0000-0100-0000F100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a:extLst>
            <a:ext uri="{FF2B5EF4-FFF2-40B4-BE49-F238E27FC236}">
              <a16:creationId xmlns:a16="http://schemas.microsoft.com/office/drawing/2014/main" id="{00000000-0008-0000-0100-0000F200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a:extLst>
            <a:ext uri="{FF2B5EF4-FFF2-40B4-BE49-F238E27FC236}">
              <a16:creationId xmlns:a16="http://schemas.microsoft.com/office/drawing/2014/main" id="{00000000-0008-0000-0100-0000F300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a:extLst>
            <a:ext uri="{FF2B5EF4-FFF2-40B4-BE49-F238E27FC236}">
              <a16:creationId xmlns:a16="http://schemas.microsoft.com/office/drawing/2014/main" id="{00000000-0008-0000-0100-0000F400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a:extLst>
            <a:ext uri="{FF2B5EF4-FFF2-40B4-BE49-F238E27FC236}">
              <a16:creationId xmlns:a16="http://schemas.microsoft.com/office/drawing/2014/main" id="{00000000-0008-0000-0100-0000F500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a:extLst>
            <a:ext uri="{FF2B5EF4-FFF2-40B4-BE49-F238E27FC236}">
              <a16:creationId xmlns:a16="http://schemas.microsoft.com/office/drawing/2014/main" id="{00000000-0008-0000-0100-0000F600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a:extLst>
            <a:ext uri="{FF2B5EF4-FFF2-40B4-BE49-F238E27FC236}">
              <a16:creationId xmlns:a16="http://schemas.microsoft.com/office/drawing/2014/main" id="{00000000-0008-0000-0100-0000F700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a:extLst>
            <a:ext uri="{FF2B5EF4-FFF2-40B4-BE49-F238E27FC236}">
              <a16:creationId xmlns:a16="http://schemas.microsoft.com/office/drawing/2014/main" id="{00000000-0008-0000-0100-0000F800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a:extLst>
            <a:ext uri="{FF2B5EF4-FFF2-40B4-BE49-F238E27FC236}">
              <a16:creationId xmlns:a16="http://schemas.microsoft.com/office/drawing/2014/main" id="{00000000-0008-0000-0100-0000F900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a:extLst>
            <a:ext uri="{FF2B5EF4-FFF2-40B4-BE49-F238E27FC236}">
              <a16:creationId xmlns:a16="http://schemas.microsoft.com/office/drawing/2014/main" id="{00000000-0008-0000-0100-0000FA00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a:extLst>
            <a:ext uri="{FF2B5EF4-FFF2-40B4-BE49-F238E27FC236}">
              <a16:creationId xmlns:a16="http://schemas.microsoft.com/office/drawing/2014/main" id="{00000000-0008-0000-0100-0000FB00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a:extLst>
            <a:ext uri="{FF2B5EF4-FFF2-40B4-BE49-F238E27FC236}">
              <a16:creationId xmlns:a16="http://schemas.microsoft.com/office/drawing/2014/main" id="{00000000-0008-0000-0100-0000FC00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a:extLst>
            <a:ext uri="{FF2B5EF4-FFF2-40B4-BE49-F238E27FC236}">
              <a16:creationId xmlns:a16="http://schemas.microsoft.com/office/drawing/2014/main" id="{00000000-0008-0000-0100-0000FD00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a:extLst>
            <a:ext uri="{FF2B5EF4-FFF2-40B4-BE49-F238E27FC236}">
              <a16:creationId xmlns:a16="http://schemas.microsoft.com/office/drawing/2014/main" id="{00000000-0008-0000-0100-0000FE00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a:extLst>
            <a:ext uri="{FF2B5EF4-FFF2-40B4-BE49-F238E27FC236}">
              <a16:creationId xmlns:a16="http://schemas.microsoft.com/office/drawing/2014/main" id="{00000000-0008-0000-0100-0000FF00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a:extLst>
            <a:ext uri="{FF2B5EF4-FFF2-40B4-BE49-F238E27FC236}">
              <a16:creationId xmlns:a16="http://schemas.microsoft.com/office/drawing/2014/main" id="{00000000-0008-0000-0100-000000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a:extLst>
            <a:ext uri="{FF2B5EF4-FFF2-40B4-BE49-F238E27FC236}">
              <a16:creationId xmlns:a16="http://schemas.microsoft.com/office/drawing/2014/main" id="{00000000-0008-0000-0100-000001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a:extLst>
            <a:ext uri="{FF2B5EF4-FFF2-40B4-BE49-F238E27FC236}">
              <a16:creationId xmlns:a16="http://schemas.microsoft.com/office/drawing/2014/main" id="{00000000-0008-0000-0100-000002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a:extLst>
            <a:ext uri="{FF2B5EF4-FFF2-40B4-BE49-F238E27FC236}">
              <a16:creationId xmlns:a16="http://schemas.microsoft.com/office/drawing/2014/main" id="{00000000-0008-0000-0100-000003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a:extLst>
            <a:ext uri="{FF2B5EF4-FFF2-40B4-BE49-F238E27FC236}">
              <a16:creationId xmlns:a16="http://schemas.microsoft.com/office/drawing/2014/main" id="{00000000-0008-0000-0100-000004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a:extLst>
            <a:ext uri="{FF2B5EF4-FFF2-40B4-BE49-F238E27FC236}">
              <a16:creationId xmlns:a16="http://schemas.microsoft.com/office/drawing/2014/main" id="{00000000-0008-0000-0100-000005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a:extLst>
            <a:ext uri="{FF2B5EF4-FFF2-40B4-BE49-F238E27FC236}">
              <a16:creationId xmlns:a16="http://schemas.microsoft.com/office/drawing/2014/main" id="{00000000-0008-0000-0100-000006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a:extLst>
            <a:ext uri="{FF2B5EF4-FFF2-40B4-BE49-F238E27FC236}">
              <a16:creationId xmlns:a16="http://schemas.microsoft.com/office/drawing/2014/main" id="{00000000-0008-0000-0100-000007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a:extLst>
            <a:ext uri="{FF2B5EF4-FFF2-40B4-BE49-F238E27FC236}">
              <a16:creationId xmlns:a16="http://schemas.microsoft.com/office/drawing/2014/main" id="{00000000-0008-0000-0100-000008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a:extLst>
            <a:ext uri="{FF2B5EF4-FFF2-40B4-BE49-F238E27FC236}">
              <a16:creationId xmlns:a16="http://schemas.microsoft.com/office/drawing/2014/main" id="{00000000-0008-0000-0100-000009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a:extLst>
            <a:ext uri="{FF2B5EF4-FFF2-40B4-BE49-F238E27FC236}">
              <a16:creationId xmlns:a16="http://schemas.microsoft.com/office/drawing/2014/main" id="{00000000-0008-0000-0100-00000A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a:extLst>
            <a:ext uri="{FF2B5EF4-FFF2-40B4-BE49-F238E27FC236}">
              <a16:creationId xmlns:a16="http://schemas.microsoft.com/office/drawing/2014/main" id="{00000000-0008-0000-0100-00000B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a:extLst>
            <a:ext uri="{FF2B5EF4-FFF2-40B4-BE49-F238E27FC236}">
              <a16:creationId xmlns:a16="http://schemas.microsoft.com/office/drawing/2014/main" id="{00000000-0008-0000-0100-00000C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a:extLst>
            <a:ext uri="{FF2B5EF4-FFF2-40B4-BE49-F238E27FC236}">
              <a16:creationId xmlns:a16="http://schemas.microsoft.com/office/drawing/2014/main" id="{00000000-0008-0000-0100-00000D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a:extLst>
            <a:ext uri="{FF2B5EF4-FFF2-40B4-BE49-F238E27FC236}">
              <a16:creationId xmlns:a16="http://schemas.microsoft.com/office/drawing/2014/main" id="{00000000-0008-0000-0100-00000E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a:extLst>
            <a:ext uri="{FF2B5EF4-FFF2-40B4-BE49-F238E27FC236}">
              <a16:creationId xmlns:a16="http://schemas.microsoft.com/office/drawing/2014/main" id="{00000000-0008-0000-0100-00000F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a:extLst>
            <a:ext uri="{FF2B5EF4-FFF2-40B4-BE49-F238E27FC236}">
              <a16:creationId xmlns:a16="http://schemas.microsoft.com/office/drawing/2014/main" id="{00000000-0008-0000-0100-000010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a:extLst>
            <a:ext uri="{FF2B5EF4-FFF2-40B4-BE49-F238E27FC236}">
              <a16:creationId xmlns:a16="http://schemas.microsoft.com/office/drawing/2014/main" id="{00000000-0008-0000-0100-000011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a:extLst>
            <a:ext uri="{FF2B5EF4-FFF2-40B4-BE49-F238E27FC236}">
              <a16:creationId xmlns:a16="http://schemas.microsoft.com/office/drawing/2014/main" id="{00000000-0008-0000-0100-000012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a:extLst>
            <a:ext uri="{FF2B5EF4-FFF2-40B4-BE49-F238E27FC236}">
              <a16:creationId xmlns:a16="http://schemas.microsoft.com/office/drawing/2014/main" id="{00000000-0008-0000-0100-000013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a:extLst>
            <a:ext uri="{FF2B5EF4-FFF2-40B4-BE49-F238E27FC236}">
              <a16:creationId xmlns:a16="http://schemas.microsoft.com/office/drawing/2014/main" id="{00000000-0008-0000-0100-000014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a:extLst>
            <a:ext uri="{FF2B5EF4-FFF2-40B4-BE49-F238E27FC236}">
              <a16:creationId xmlns:a16="http://schemas.microsoft.com/office/drawing/2014/main" id="{00000000-0008-0000-0100-000015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a:extLst>
            <a:ext uri="{FF2B5EF4-FFF2-40B4-BE49-F238E27FC236}">
              <a16:creationId xmlns:a16="http://schemas.microsoft.com/office/drawing/2014/main" id="{00000000-0008-0000-0100-000016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a:extLst>
            <a:ext uri="{FF2B5EF4-FFF2-40B4-BE49-F238E27FC236}">
              <a16:creationId xmlns:a16="http://schemas.microsoft.com/office/drawing/2014/main" id="{00000000-0008-0000-0100-000017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a:extLst>
            <a:ext uri="{FF2B5EF4-FFF2-40B4-BE49-F238E27FC236}">
              <a16:creationId xmlns:a16="http://schemas.microsoft.com/office/drawing/2014/main" id="{00000000-0008-0000-0100-000018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a:extLst>
            <a:ext uri="{FF2B5EF4-FFF2-40B4-BE49-F238E27FC236}">
              <a16:creationId xmlns:a16="http://schemas.microsoft.com/office/drawing/2014/main" id="{00000000-0008-0000-0100-000019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a:extLst>
            <a:ext uri="{FF2B5EF4-FFF2-40B4-BE49-F238E27FC236}">
              <a16:creationId xmlns:a16="http://schemas.microsoft.com/office/drawing/2014/main" id="{00000000-0008-0000-0100-00001A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a:extLst>
            <a:ext uri="{FF2B5EF4-FFF2-40B4-BE49-F238E27FC236}">
              <a16:creationId xmlns:a16="http://schemas.microsoft.com/office/drawing/2014/main" id="{00000000-0008-0000-0100-00001B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a:extLst>
            <a:ext uri="{FF2B5EF4-FFF2-40B4-BE49-F238E27FC236}">
              <a16:creationId xmlns:a16="http://schemas.microsoft.com/office/drawing/2014/main" id="{00000000-0008-0000-0100-00001C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a:extLst>
            <a:ext uri="{FF2B5EF4-FFF2-40B4-BE49-F238E27FC236}">
              <a16:creationId xmlns:a16="http://schemas.microsoft.com/office/drawing/2014/main" id="{00000000-0008-0000-0100-00001D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a:extLst>
            <a:ext uri="{FF2B5EF4-FFF2-40B4-BE49-F238E27FC236}">
              <a16:creationId xmlns:a16="http://schemas.microsoft.com/office/drawing/2014/main" id="{00000000-0008-0000-0100-00001E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a:extLst>
            <a:ext uri="{FF2B5EF4-FFF2-40B4-BE49-F238E27FC236}">
              <a16:creationId xmlns:a16="http://schemas.microsoft.com/office/drawing/2014/main" id="{00000000-0008-0000-0100-00001F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a:extLst>
            <a:ext uri="{FF2B5EF4-FFF2-40B4-BE49-F238E27FC236}">
              <a16:creationId xmlns:a16="http://schemas.microsoft.com/office/drawing/2014/main" id="{00000000-0008-0000-0100-000020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a:extLst>
            <a:ext uri="{FF2B5EF4-FFF2-40B4-BE49-F238E27FC236}">
              <a16:creationId xmlns:a16="http://schemas.microsoft.com/office/drawing/2014/main" id="{00000000-0008-0000-0100-000021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a:extLst>
            <a:ext uri="{FF2B5EF4-FFF2-40B4-BE49-F238E27FC236}">
              <a16:creationId xmlns:a16="http://schemas.microsoft.com/office/drawing/2014/main" id="{00000000-0008-0000-0100-000022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a:extLst>
            <a:ext uri="{FF2B5EF4-FFF2-40B4-BE49-F238E27FC236}">
              <a16:creationId xmlns:a16="http://schemas.microsoft.com/office/drawing/2014/main" id="{00000000-0008-0000-0100-000023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a:extLst>
            <a:ext uri="{FF2B5EF4-FFF2-40B4-BE49-F238E27FC236}">
              <a16:creationId xmlns:a16="http://schemas.microsoft.com/office/drawing/2014/main" id="{00000000-0008-0000-0100-000024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a:extLst>
            <a:ext uri="{FF2B5EF4-FFF2-40B4-BE49-F238E27FC236}">
              <a16:creationId xmlns:a16="http://schemas.microsoft.com/office/drawing/2014/main" id="{00000000-0008-0000-0100-000025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a:extLst>
            <a:ext uri="{FF2B5EF4-FFF2-40B4-BE49-F238E27FC236}">
              <a16:creationId xmlns:a16="http://schemas.microsoft.com/office/drawing/2014/main" id="{00000000-0008-0000-0100-000026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a:extLst>
            <a:ext uri="{FF2B5EF4-FFF2-40B4-BE49-F238E27FC236}">
              <a16:creationId xmlns:a16="http://schemas.microsoft.com/office/drawing/2014/main" id="{00000000-0008-0000-0100-000027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a:extLst>
            <a:ext uri="{FF2B5EF4-FFF2-40B4-BE49-F238E27FC236}">
              <a16:creationId xmlns:a16="http://schemas.microsoft.com/office/drawing/2014/main" id="{00000000-0008-0000-0100-000028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a:extLst>
            <a:ext uri="{FF2B5EF4-FFF2-40B4-BE49-F238E27FC236}">
              <a16:creationId xmlns:a16="http://schemas.microsoft.com/office/drawing/2014/main" id="{00000000-0008-0000-0100-000029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a:extLst>
            <a:ext uri="{FF2B5EF4-FFF2-40B4-BE49-F238E27FC236}">
              <a16:creationId xmlns:a16="http://schemas.microsoft.com/office/drawing/2014/main" id="{00000000-0008-0000-0100-00002A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a:extLst>
            <a:ext uri="{FF2B5EF4-FFF2-40B4-BE49-F238E27FC236}">
              <a16:creationId xmlns:a16="http://schemas.microsoft.com/office/drawing/2014/main" id="{00000000-0008-0000-0100-00002B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a:extLst>
            <a:ext uri="{FF2B5EF4-FFF2-40B4-BE49-F238E27FC236}">
              <a16:creationId xmlns:a16="http://schemas.microsoft.com/office/drawing/2014/main" id="{00000000-0008-0000-0100-00002C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a:extLst>
            <a:ext uri="{FF2B5EF4-FFF2-40B4-BE49-F238E27FC236}">
              <a16:creationId xmlns:a16="http://schemas.microsoft.com/office/drawing/2014/main" id="{00000000-0008-0000-0100-00002D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a:extLst>
            <a:ext uri="{FF2B5EF4-FFF2-40B4-BE49-F238E27FC236}">
              <a16:creationId xmlns:a16="http://schemas.microsoft.com/office/drawing/2014/main" id="{00000000-0008-0000-0100-00002E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a:extLst>
            <a:ext uri="{FF2B5EF4-FFF2-40B4-BE49-F238E27FC236}">
              <a16:creationId xmlns:a16="http://schemas.microsoft.com/office/drawing/2014/main" id="{00000000-0008-0000-0100-00002F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a:extLst>
            <a:ext uri="{FF2B5EF4-FFF2-40B4-BE49-F238E27FC236}">
              <a16:creationId xmlns:a16="http://schemas.microsoft.com/office/drawing/2014/main" id="{00000000-0008-0000-0100-000030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a:extLst>
            <a:ext uri="{FF2B5EF4-FFF2-40B4-BE49-F238E27FC236}">
              <a16:creationId xmlns:a16="http://schemas.microsoft.com/office/drawing/2014/main" id="{00000000-0008-0000-0100-000031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a:extLst>
            <a:ext uri="{FF2B5EF4-FFF2-40B4-BE49-F238E27FC236}">
              <a16:creationId xmlns:a16="http://schemas.microsoft.com/office/drawing/2014/main" id="{00000000-0008-0000-0100-000032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a:extLst>
            <a:ext uri="{FF2B5EF4-FFF2-40B4-BE49-F238E27FC236}">
              <a16:creationId xmlns:a16="http://schemas.microsoft.com/office/drawing/2014/main" id="{00000000-0008-0000-0100-000033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a:extLst>
            <a:ext uri="{FF2B5EF4-FFF2-40B4-BE49-F238E27FC236}">
              <a16:creationId xmlns:a16="http://schemas.microsoft.com/office/drawing/2014/main" id="{00000000-0008-0000-0100-000034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a:extLst>
            <a:ext uri="{FF2B5EF4-FFF2-40B4-BE49-F238E27FC236}">
              <a16:creationId xmlns:a16="http://schemas.microsoft.com/office/drawing/2014/main" id="{00000000-0008-0000-0100-000035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a:extLst>
            <a:ext uri="{FF2B5EF4-FFF2-40B4-BE49-F238E27FC236}">
              <a16:creationId xmlns:a16="http://schemas.microsoft.com/office/drawing/2014/main" id="{00000000-0008-0000-0100-000036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a:extLst>
            <a:ext uri="{FF2B5EF4-FFF2-40B4-BE49-F238E27FC236}">
              <a16:creationId xmlns:a16="http://schemas.microsoft.com/office/drawing/2014/main" id="{00000000-0008-0000-0100-000037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a:extLst>
            <a:ext uri="{FF2B5EF4-FFF2-40B4-BE49-F238E27FC236}">
              <a16:creationId xmlns:a16="http://schemas.microsoft.com/office/drawing/2014/main" id="{00000000-0008-0000-0100-000038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a:extLst>
            <a:ext uri="{FF2B5EF4-FFF2-40B4-BE49-F238E27FC236}">
              <a16:creationId xmlns:a16="http://schemas.microsoft.com/office/drawing/2014/main" id="{00000000-0008-0000-0100-000039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a:extLst>
            <a:ext uri="{FF2B5EF4-FFF2-40B4-BE49-F238E27FC236}">
              <a16:creationId xmlns:a16="http://schemas.microsoft.com/office/drawing/2014/main" id="{00000000-0008-0000-0100-00003A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a:extLst>
            <a:ext uri="{FF2B5EF4-FFF2-40B4-BE49-F238E27FC236}">
              <a16:creationId xmlns:a16="http://schemas.microsoft.com/office/drawing/2014/main" id="{00000000-0008-0000-0100-00003B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a:extLst>
            <a:ext uri="{FF2B5EF4-FFF2-40B4-BE49-F238E27FC236}">
              <a16:creationId xmlns:a16="http://schemas.microsoft.com/office/drawing/2014/main" id="{00000000-0008-0000-0100-00003C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a:extLst>
            <a:ext uri="{FF2B5EF4-FFF2-40B4-BE49-F238E27FC236}">
              <a16:creationId xmlns:a16="http://schemas.microsoft.com/office/drawing/2014/main" id="{00000000-0008-0000-0100-00003D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a:extLst>
            <a:ext uri="{FF2B5EF4-FFF2-40B4-BE49-F238E27FC236}">
              <a16:creationId xmlns:a16="http://schemas.microsoft.com/office/drawing/2014/main" id="{00000000-0008-0000-0100-00003E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a:extLst>
            <a:ext uri="{FF2B5EF4-FFF2-40B4-BE49-F238E27FC236}">
              <a16:creationId xmlns:a16="http://schemas.microsoft.com/office/drawing/2014/main" id="{00000000-0008-0000-0100-00003F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a:extLst>
            <a:ext uri="{FF2B5EF4-FFF2-40B4-BE49-F238E27FC236}">
              <a16:creationId xmlns:a16="http://schemas.microsoft.com/office/drawing/2014/main" id="{00000000-0008-0000-0100-000040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a:extLst>
            <a:ext uri="{FF2B5EF4-FFF2-40B4-BE49-F238E27FC236}">
              <a16:creationId xmlns:a16="http://schemas.microsoft.com/office/drawing/2014/main" id="{00000000-0008-0000-0100-000041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a:extLst>
            <a:ext uri="{FF2B5EF4-FFF2-40B4-BE49-F238E27FC236}">
              <a16:creationId xmlns:a16="http://schemas.microsoft.com/office/drawing/2014/main" id="{00000000-0008-0000-0100-000042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a:extLst>
            <a:ext uri="{FF2B5EF4-FFF2-40B4-BE49-F238E27FC236}">
              <a16:creationId xmlns:a16="http://schemas.microsoft.com/office/drawing/2014/main" id="{00000000-0008-0000-0100-000043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a:extLst>
            <a:ext uri="{FF2B5EF4-FFF2-40B4-BE49-F238E27FC236}">
              <a16:creationId xmlns:a16="http://schemas.microsoft.com/office/drawing/2014/main" id="{00000000-0008-0000-0100-000044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a:extLst>
            <a:ext uri="{FF2B5EF4-FFF2-40B4-BE49-F238E27FC236}">
              <a16:creationId xmlns:a16="http://schemas.microsoft.com/office/drawing/2014/main" id="{00000000-0008-0000-0100-000045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a:extLst>
            <a:ext uri="{FF2B5EF4-FFF2-40B4-BE49-F238E27FC236}">
              <a16:creationId xmlns:a16="http://schemas.microsoft.com/office/drawing/2014/main" id="{00000000-0008-0000-0100-000046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a:extLst>
            <a:ext uri="{FF2B5EF4-FFF2-40B4-BE49-F238E27FC236}">
              <a16:creationId xmlns:a16="http://schemas.microsoft.com/office/drawing/2014/main" id="{00000000-0008-0000-0100-000047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a:extLst>
            <a:ext uri="{FF2B5EF4-FFF2-40B4-BE49-F238E27FC236}">
              <a16:creationId xmlns:a16="http://schemas.microsoft.com/office/drawing/2014/main" id="{00000000-0008-0000-0100-000048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a:extLst>
            <a:ext uri="{FF2B5EF4-FFF2-40B4-BE49-F238E27FC236}">
              <a16:creationId xmlns:a16="http://schemas.microsoft.com/office/drawing/2014/main" id="{00000000-0008-0000-0100-000049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a:extLst>
            <a:ext uri="{FF2B5EF4-FFF2-40B4-BE49-F238E27FC236}">
              <a16:creationId xmlns:a16="http://schemas.microsoft.com/office/drawing/2014/main" id="{00000000-0008-0000-0100-00004A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a:extLst>
            <a:ext uri="{FF2B5EF4-FFF2-40B4-BE49-F238E27FC236}">
              <a16:creationId xmlns:a16="http://schemas.microsoft.com/office/drawing/2014/main" id="{00000000-0008-0000-0100-00004B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a:extLst>
            <a:ext uri="{FF2B5EF4-FFF2-40B4-BE49-F238E27FC236}">
              <a16:creationId xmlns:a16="http://schemas.microsoft.com/office/drawing/2014/main" id="{00000000-0008-0000-0100-00004C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a:extLst>
            <a:ext uri="{FF2B5EF4-FFF2-40B4-BE49-F238E27FC236}">
              <a16:creationId xmlns:a16="http://schemas.microsoft.com/office/drawing/2014/main" id="{00000000-0008-0000-0100-00004D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a:extLst>
            <a:ext uri="{FF2B5EF4-FFF2-40B4-BE49-F238E27FC236}">
              <a16:creationId xmlns:a16="http://schemas.microsoft.com/office/drawing/2014/main" id="{00000000-0008-0000-0100-00004E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a:extLst>
            <a:ext uri="{FF2B5EF4-FFF2-40B4-BE49-F238E27FC236}">
              <a16:creationId xmlns:a16="http://schemas.microsoft.com/office/drawing/2014/main" id="{00000000-0008-0000-0100-00004F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a:extLst>
            <a:ext uri="{FF2B5EF4-FFF2-40B4-BE49-F238E27FC236}">
              <a16:creationId xmlns:a16="http://schemas.microsoft.com/office/drawing/2014/main" id="{00000000-0008-0000-0100-000050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a:extLst>
            <a:ext uri="{FF2B5EF4-FFF2-40B4-BE49-F238E27FC236}">
              <a16:creationId xmlns:a16="http://schemas.microsoft.com/office/drawing/2014/main" id="{00000000-0008-0000-0100-000051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a:extLst>
            <a:ext uri="{FF2B5EF4-FFF2-40B4-BE49-F238E27FC236}">
              <a16:creationId xmlns:a16="http://schemas.microsoft.com/office/drawing/2014/main" id="{00000000-0008-0000-0100-000052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a:extLst>
            <a:ext uri="{FF2B5EF4-FFF2-40B4-BE49-F238E27FC236}">
              <a16:creationId xmlns:a16="http://schemas.microsoft.com/office/drawing/2014/main" id="{00000000-0008-0000-0100-000053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a:extLst>
            <a:ext uri="{FF2B5EF4-FFF2-40B4-BE49-F238E27FC236}">
              <a16:creationId xmlns:a16="http://schemas.microsoft.com/office/drawing/2014/main" id="{00000000-0008-0000-0100-000054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a:extLst>
            <a:ext uri="{FF2B5EF4-FFF2-40B4-BE49-F238E27FC236}">
              <a16:creationId xmlns:a16="http://schemas.microsoft.com/office/drawing/2014/main" id="{00000000-0008-0000-0100-000055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a:extLst>
            <a:ext uri="{FF2B5EF4-FFF2-40B4-BE49-F238E27FC236}">
              <a16:creationId xmlns:a16="http://schemas.microsoft.com/office/drawing/2014/main" id="{00000000-0008-0000-0100-000056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a:extLst>
            <a:ext uri="{FF2B5EF4-FFF2-40B4-BE49-F238E27FC236}">
              <a16:creationId xmlns:a16="http://schemas.microsoft.com/office/drawing/2014/main" id="{00000000-0008-0000-0100-000057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a:extLst>
            <a:ext uri="{FF2B5EF4-FFF2-40B4-BE49-F238E27FC236}">
              <a16:creationId xmlns:a16="http://schemas.microsoft.com/office/drawing/2014/main" id="{00000000-0008-0000-0100-000058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a:extLst>
            <a:ext uri="{FF2B5EF4-FFF2-40B4-BE49-F238E27FC236}">
              <a16:creationId xmlns:a16="http://schemas.microsoft.com/office/drawing/2014/main" id="{00000000-0008-0000-0100-000059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a:extLst>
            <a:ext uri="{FF2B5EF4-FFF2-40B4-BE49-F238E27FC236}">
              <a16:creationId xmlns:a16="http://schemas.microsoft.com/office/drawing/2014/main" id="{00000000-0008-0000-0100-00005A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a:extLst>
            <a:ext uri="{FF2B5EF4-FFF2-40B4-BE49-F238E27FC236}">
              <a16:creationId xmlns:a16="http://schemas.microsoft.com/office/drawing/2014/main" id="{00000000-0008-0000-0100-00005B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a:extLst>
            <a:ext uri="{FF2B5EF4-FFF2-40B4-BE49-F238E27FC236}">
              <a16:creationId xmlns:a16="http://schemas.microsoft.com/office/drawing/2014/main" id="{00000000-0008-0000-0100-00005C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a:extLst>
            <a:ext uri="{FF2B5EF4-FFF2-40B4-BE49-F238E27FC236}">
              <a16:creationId xmlns:a16="http://schemas.microsoft.com/office/drawing/2014/main" id="{00000000-0008-0000-0100-00005D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a:extLst>
            <a:ext uri="{FF2B5EF4-FFF2-40B4-BE49-F238E27FC236}">
              <a16:creationId xmlns:a16="http://schemas.microsoft.com/office/drawing/2014/main" id="{00000000-0008-0000-0100-00005E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a:extLst>
            <a:ext uri="{FF2B5EF4-FFF2-40B4-BE49-F238E27FC236}">
              <a16:creationId xmlns:a16="http://schemas.microsoft.com/office/drawing/2014/main" id="{00000000-0008-0000-0100-00005F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a:extLst>
            <a:ext uri="{FF2B5EF4-FFF2-40B4-BE49-F238E27FC236}">
              <a16:creationId xmlns:a16="http://schemas.microsoft.com/office/drawing/2014/main" id="{00000000-0008-0000-0100-000060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a:extLst>
            <a:ext uri="{FF2B5EF4-FFF2-40B4-BE49-F238E27FC236}">
              <a16:creationId xmlns:a16="http://schemas.microsoft.com/office/drawing/2014/main" id="{00000000-0008-0000-0100-000061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a:extLst>
            <a:ext uri="{FF2B5EF4-FFF2-40B4-BE49-F238E27FC236}">
              <a16:creationId xmlns:a16="http://schemas.microsoft.com/office/drawing/2014/main" id="{00000000-0008-0000-0100-000062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a:extLst>
            <a:ext uri="{FF2B5EF4-FFF2-40B4-BE49-F238E27FC236}">
              <a16:creationId xmlns:a16="http://schemas.microsoft.com/office/drawing/2014/main" id="{00000000-0008-0000-0100-000063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a:extLst>
            <a:ext uri="{FF2B5EF4-FFF2-40B4-BE49-F238E27FC236}">
              <a16:creationId xmlns:a16="http://schemas.microsoft.com/office/drawing/2014/main" id="{00000000-0008-0000-0100-000064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a:extLst>
            <a:ext uri="{FF2B5EF4-FFF2-40B4-BE49-F238E27FC236}">
              <a16:creationId xmlns:a16="http://schemas.microsoft.com/office/drawing/2014/main" id="{00000000-0008-0000-0100-000065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a:extLst>
            <a:ext uri="{FF2B5EF4-FFF2-40B4-BE49-F238E27FC236}">
              <a16:creationId xmlns:a16="http://schemas.microsoft.com/office/drawing/2014/main" id="{00000000-0008-0000-0100-000066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a:extLst>
            <a:ext uri="{FF2B5EF4-FFF2-40B4-BE49-F238E27FC236}">
              <a16:creationId xmlns:a16="http://schemas.microsoft.com/office/drawing/2014/main" id="{00000000-0008-0000-0100-000067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a:extLst>
            <a:ext uri="{FF2B5EF4-FFF2-40B4-BE49-F238E27FC236}">
              <a16:creationId xmlns:a16="http://schemas.microsoft.com/office/drawing/2014/main" id="{00000000-0008-0000-0100-000068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a:extLst>
            <a:ext uri="{FF2B5EF4-FFF2-40B4-BE49-F238E27FC236}">
              <a16:creationId xmlns:a16="http://schemas.microsoft.com/office/drawing/2014/main" id="{00000000-0008-0000-0100-00006901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a:extLst>
            <a:ext uri="{FF2B5EF4-FFF2-40B4-BE49-F238E27FC236}">
              <a16:creationId xmlns:a16="http://schemas.microsoft.com/office/drawing/2014/main" id="{00000000-0008-0000-0100-00006A01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a:extLst>
            <a:ext uri="{FF2B5EF4-FFF2-40B4-BE49-F238E27FC236}">
              <a16:creationId xmlns:a16="http://schemas.microsoft.com/office/drawing/2014/main" id="{00000000-0008-0000-0100-00006B01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a:extLst>
            <a:ext uri="{FF2B5EF4-FFF2-40B4-BE49-F238E27FC236}">
              <a16:creationId xmlns:a16="http://schemas.microsoft.com/office/drawing/2014/main" id="{00000000-0008-0000-0100-00006C01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a:extLst>
            <a:ext uri="{FF2B5EF4-FFF2-40B4-BE49-F238E27FC236}">
              <a16:creationId xmlns:a16="http://schemas.microsoft.com/office/drawing/2014/main" id="{00000000-0008-0000-0100-00006D01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a:extLst>
            <a:ext uri="{FF2B5EF4-FFF2-40B4-BE49-F238E27FC236}">
              <a16:creationId xmlns:a16="http://schemas.microsoft.com/office/drawing/2014/main" id="{00000000-0008-0000-0100-00006E01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a:extLst>
            <a:ext uri="{FF2B5EF4-FFF2-40B4-BE49-F238E27FC236}">
              <a16:creationId xmlns:a16="http://schemas.microsoft.com/office/drawing/2014/main" id="{00000000-0008-0000-0100-00006F01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a:extLst>
            <a:ext uri="{FF2B5EF4-FFF2-40B4-BE49-F238E27FC236}">
              <a16:creationId xmlns:a16="http://schemas.microsoft.com/office/drawing/2014/main" id="{00000000-0008-0000-0100-00007001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a:extLst>
            <a:ext uri="{FF2B5EF4-FFF2-40B4-BE49-F238E27FC236}">
              <a16:creationId xmlns:a16="http://schemas.microsoft.com/office/drawing/2014/main" id="{00000000-0008-0000-0100-00007101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a:extLst>
            <a:ext uri="{FF2B5EF4-FFF2-40B4-BE49-F238E27FC236}">
              <a16:creationId xmlns:a16="http://schemas.microsoft.com/office/drawing/2014/main" id="{00000000-0008-0000-0100-00007201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a:extLst>
            <a:ext uri="{FF2B5EF4-FFF2-40B4-BE49-F238E27FC236}">
              <a16:creationId xmlns:a16="http://schemas.microsoft.com/office/drawing/2014/main" id="{00000000-0008-0000-0100-00007401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a:extLst>
            <a:ext uri="{FF2B5EF4-FFF2-40B4-BE49-F238E27FC236}">
              <a16:creationId xmlns:a16="http://schemas.microsoft.com/office/drawing/2014/main" id="{00000000-0008-0000-0100-00007501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a:extLst>
            <a:ext uri="{FF2B5EF4-FFF2-40B4-BE49-F238E27FC236}">
              <a16:creationId xmlns:a16="http://schemas.microsoft.com/office/drawing/2014/main" id="{00000000-0008-0000-0100-00007601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a:extLst>
            <a:ext uri="{FF2B5EF4-FFF2-40B4-BE49-F238E27FC236}">
              <a16:creationId xmlns:a16="http://schemas.microsoft.com/office/drawing/2014/main" id="{00000000-0008-0000-0100-00007701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a:extLst>
            <a:ext uri="{FF2B5EF4-FFF2-40B4-BE49-F238E27FC236}">
              <a16:creationId xmlns:a16="http://schemas.microsoft.com/office/drawing/2014/main" id="{00000000-0008-0000-0100-00007801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a:extLst>
            <a:ext uri="{FF2B5EF4-FFF2-40B4-BE49-F238E27FC236}">
              <a16:creationId xmlns:a16="http://schemas.microsoft.com/office/drawing/2014/main" id="{00000000-0008-0000-0100-00007901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a:extLst>
            <a:ext uri="{FF2B5EF4-FFF2-40B4-BE49-F238E27FC236}">
              <a16:creationId xmlns:a16="http://schemas.microsoft.com/office/drawing/2014/main" id="{00000000-0008-0000-0100-00007A01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a:extLst>
            <a:ext uri="{FF2B5EF4-FFF2-40B4-BE49-F238E27FC236}">
              <a16:creationId xmlns:a16="http://schemas.microsoft.com/office/drawing/2014/main" id="{00000000-0008-0000-0100-00007B01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a:extLst>
            <a:ext uri="{FF2B5EF4-FFF2-40B4-BE49-F238E27FC236}">
              <a16:creationId xmlns:a16="http://schemas.microsoft.com/office/drawing/2014/main" id="{00000000-0008-0000-0100-00007C01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a:extLst>
            <a:ext uri="{FF2B5EF4-FFF2-40B4-BE49-F238E27FC236}">
              <a16:creationId xmlns:a16="http://schemas.microsoft.com/office/drawing/2014/main" id="{00000000-0008-0000-0100-00007D01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a:extLst>
            <a:ext uri="{FF2B5EF4-FFF2-40B4-BE49-F238E27FC236}">
              <a16:creationId xmlns:a16="http://schemas.microsoft.com/office/drawing/2014/main" id="{00000000-0008-0000-0100-00007E01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a:extLst>
            <a:ext uri="{FF2B5EF4-FFF2-40B4-BE49-F238E27FC236}">
              <a16:creationId xmlns:a16="http://schemas.microsoft.com/office/drawing/2014/main" id="{00000000-0008-0000-0100-00007F01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a:extLst>
            <a:ext uri="{FF2B5EF4-FFF2-40B4-BE49-F238E27FC236}">
              <a16:creationId xmlns:a16="http://schemas.microsoft.com/office/drawing/2014/main" id="{00000000-0008-0000-0100-00008001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a:extLst>
            <a:ext uri="{FF2B5EF4-FFF2-40B4-BE49-F238E27FC236}">
              <a16:creationId xmlns:a16="http://schemas.microsoft.com/office/drawing/2014/main" id="{00000000-0008-0000-0100-00008101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a:extLst>
            <a:ext uri="{FF2B5EF4-FFF2-40B4-BE49-F238E27FC236}">
              <a16:creationId xmlns:a16="http://schemas.microsoft.com/office/drawing/2014/main" id="{00000000-0008-0000-0100-00008201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a:extLst>
            <a:ext uri="{FF2B5EF4-FFF2-40B4-BE49-F238E27FC236}">
              <a16:creationId xmlns:a16="http://schemas.microsoft.com/office/drawing/2014/main" id="{00000000-0008-0000-0100-00008301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a:extLst>
            <a:ext uri="{FF2B5EF4-FFF2-40B4-BE49-F238E27FC236}">
              <a16:creationId xmlns:a16="http://schemas.microsoft.com/office/drawing/2014/main" id="{00000000-0008-0000-0100-00008401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a:extLst>
            <a:ext uri="{FF2B5EF4-FFF2-40B4-BE49-F238E27FC236}">
              <a16:creationId xmlns:a16="http://schemas.microsoft.com/office/drawing/2014/main" id="{00000000-0008-0000-0100-00008501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a:extLst>
            <a:ext uri="{FF2B5EF4-FFF2-40B4-BE49-F238E27FC236}">
              <a16:creationId xmlns:a16="http://schemas.microsoft.com/office/drawing/2014/main" id="{00000000-0008-0000-0100-00008601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a:extLst>
            <a:ext uri="{FF2B5EF4-FFF2-40B4-BE49-F238E27FC236}">
              <a16:creationId xmlns:a16="http://schemas.microsoft.com/office/drawing/2014/main" id="{00000000-0008-0000-0100-00008701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a:extLst>
            <a:ext uri="{FF2B5EF4-FFF2-40B4-BE49-F238E27FC236}">
              <a16:creationId xmlns:a16="http://schemas.microsoft.com/office/drawing/2014/main" id="{00000000-0008-0000-0100-00008801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a:extLst>
            <a:ext uri="{FF2B5EF4-FFF2-40B4-BE49-F238E27FC236}">
              <a16:creationId xmlns:a16="http://schemas.microsoft.com/office/drawing/2014/main" id="{00000000-0008-0000-0100-00008901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a:extLst>
            <a:ext uri="{FF2B5EF4-FFF2-40B4-BE49-F238E27FC236}">
              <a16:creationId xmlns:a16="http://schemas.microsoft.com/office/drawing/2014/main" id="{00000000-0008-0000-0100-00008A01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a:extLst>
            <a:ext uri="{FF2B5EF4-FFF2-40B4-BE49-F238E27FC236}">
              <a16:creationId xmlns:a16="http://schemas.microsoft.com/office/drawing/2014/main" id="{00000000-0008-0000-0100-00008B01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a:extLst>
            <a:ext uri="{FF2B5EF4-FFF2-40B4-BE49-F238E27FC236}">
              <a16:creationId xmlns:a16="http://schemas.microsoft.com/office/drawing/2014/main" id="{00000000-0008-0000-0100-00008C01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a:extLst>
            <a:ext uri="{FF2B5EF4-FFF2-40B4-BE49-F238E27FC236}">
              <a16:creationId xmlns:a16="http://schemas.microsoft.com/office/drawing/2014/main" id="{00000000-0008-0000-0100-00008D01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a:extLst>
            <a:ext uri="{FF2B5EF4-FFF2-40B4-BE49-F238E27FC236}">
              <a16:creationId xmlns:a16="http://schemas.microsoft.com/office/drawing/2014/main" id="{00000000-0008-0000-0100-00008E01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a:extLst>
            <a:ext uri="{FF2B5EF4-FFF2-40B4-BE49-F238E27FC236}">
              <a16:creationId xmlns:a16="http://schemas.microsoft.com/office/drawing/2014/main" id="{00000000-0008-0000-0100-00008F01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a:extLst>
            <a:ext uri="{FF2B5EF4-FFF2-40B4-BE49-F238E27FC236}">
              <a16:creationId xmlns:a16="http://schemas.microsoft.com/office/drawing/2014/main" id="{00000000-0008-0000-0100-00009001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a:extLst>
            <a:ext uri="{FF2B5EF4-FFF2-40B4-BE49-F238E27FC236}">
              <a16:creationId xmlns:a16="http://schemas.microsoft.com/office/drawing/2014/main" id="{00000000-0008-0000-0100-00009101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a:extLst>
            <a:ext uri="{FF2B5EF4-FFF2-40B4-BE49-F238E27FC236}">
              <a16:creationId xmlns:a16="http://schemas.microsoft.com/office/drawing/2014/main" id="{00000000-0008-0000-0100-00009201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a:extLst>
            <a:ext uri="{FF2B5EF4-FFF2-40B4-BE49-F238E27FC236}">
              <a16:creationId xmlns:a16="http://schemas.microsoft.com/office/drawing/2014/main" id="{00000000-0008-0000-0100-00009301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a:extLst>
            <a:ext uri="{FF2B5EF4-FFF2-40B4-BE49-F238E27FC236}">
              <a16:creationId xmlns:a16="http://schemas.microsoft.com/office/drawing/2014/main" id="{00000000-0008-0000-0100-00009401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a:extLst>
            <a:ext uri="{FF2B5EF4-FFF2-40B4-BE49-F238E27FC236}">
              <a16:creationId xmlns:a16="http://schemas.microsoft.com/office/drawing/2014/main" id="{00000000-0008-0000-0100-00009501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a:extLst>
            <a:ext uri="{FF2B5EF4-FFF2-40B4-BE49-F238E27FC236}">
              <a16:creationId xmlns:a16="http://schemas.microsoft.com/office/drawing/2014/main" id="{00000000-0008-0000-0100-00009601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a:extLst>
            <a:ext uri="{FF2B5EF4-FFF2-40B4-BE49-F238E27FC236}">
              <a16:creationId xmlns:a16="http://schemas.microsoft.com/office/drawing/2014/main" id="{00000000-0008-0000-0100-000097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a:extLst>
            <a:ext uri="{FF2B5EF4-FFF2-40B4-BE49-F238E27FC236}">
              <a16:creationId xmlns:a16="http://schemas.microsoft.com/office/drawing/2014/main" id="{00000000-0008-0000-0100-000098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a:extLst>
            <a:ext uri="{FF2B5EF4-FFF2-40B4-BE49-F238E27FC236}">
              <a16:creationId xmlns:a16="http://schemas.microsoft.com/office/drawing/2014/main" id="{00000000-0008-0000-0100-000099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a:extLst>
            <a:ext uri="{FF2B5EF4-FFF2-40B4-BE49-F238E27FC236}">
              <a16:creationId xmlns:a16="http://schemas.microsoft.com/office/drawing/2014/main" id="{00000000-0008-0000-0100-00009A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a:extLst>
            <a:ext uri="{FF2B5EF4-FFF2-40B4-BE49-F238E27FC236}">
              <a16:creationId xmlns:a16="http://schemas.microsoft.com/office/drawing/2014/main" id="{00000000-0008-0000-0100-00009B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a:extLst>
            <a:ext uri="{FF2B5EF4-FFF2-40B4-BE49-F238E27FC236}">
              <a16:creationId xmlns:a16="http://schemas.microsoft.com/office/drawing/2014/main" id="{00000000-0008-0000-0100-00009C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a:extLst>
            <a:ext uri="{FF2B5EF4-FFF2-40B4-BE49-F238E27FC236}">
              <a16:creationId xmlns:a16="http://schemas.microsoft.com/office/drawing/2014/main" id="{00000000-0008-0000-0100-00009D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a:extLst>
            <a:ext uri="{FF2B5EF4-FFF2-40B4-BE49-F238E27FC236}">
              <a16:creationId xmlns:a16="http://schemas.microsoft.com/office/drawing/2014/main" id="{00000000-0008-0000-0100-00009E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a:extLst>
            <a:ext uri="{FF2B5EF4-FFF2-40B4-BE49-F238E27FC236}">
              <a16:creationId xmlns:a16="http://schemas.microsoft.com/office/drawing/2014/main" id="{00000000-0008-0000-0100-00009F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a:extLst>
            <a:ext uri="{FF2B5EF4-FFF2-40B4-BE49-F238E27FC236}">
              <a16:creationId xmlns:a16="http://schemas.microsoft.com/office/drawing/2014/main" id="{00000000-0008-0000-0100-0000A0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a:extLst>
            <a:ext uri="{FF2B5EF4-FFF2-40B4-BE49-F238E27FC236}">
              <a16:creationId xmlns:a16="http://schemas.microsoft.com/office/drawing/2014/main" id="{00000000-0008-0000-0100-0000A1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a:extLst>
            <a:ext uri="{FF2B5EF4-FFF2-40B4-BE49-F238E27FC236}">
              <a16:creationId xmlns:a16="http://schemas.microsoft.com/office/drawing/2014/main" id="{00000000-0008-0000-0100-0000A2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a:extLst>
            <a:ext uri="{FF2B5EF4-FFF2-40B4-BE49-F238E27FC236}">
              <a16:creationId xmlns:a16="http://schemas.microsoft.com/office/drawing/2014/main" id="{00000000-0008-0000-0100-0000A3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a:extLst>
            <a:ext uri="{FF2B5EF4-FFF2-40B4-BE49-F238E27FC236}">
              <a16:creationId xmlns:a16="http://schemas.microsoft.com/office/drawing/2014/main" id="{00000000-0008-0000-0100-0000A4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a:extLst>
            <a:ext uri="{FF2B5EF4-FFF2-40B4-BE49-F238E27FC236}">
              <a16:creationId xmlns:a16="http://schemas.microsoft.com/office/drawing/2014/main" id="{00000000-0008-0000-0100-0000A5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a:extLst>
            <a:ext uri="{FF2B5EF4-FFF2-40B4-BE49-F238E27FC236}">
              <a16:creationId xmlns:a16="http://schemas.microsoft.com/office/drawing/2014/main" id="{00000000-0008-0000-0100-0000A6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a:extLst>
            <a:ext uri="{FF2B5EF4-FFF2-40B4-BE49-F238E27FC236}">
              <a16:creationId xmlns:a16="http://schemas.microsoft.com/office/drawing/2014/main" id="{00000000-0008-0000-0100-0000A7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a:extLst>
            <a:ext uri="{FF2B5EF4-FFF2-40B4-BE49-F238E27FC236}">
              <a16:creationId xmlns:a16="http://schemas.microsoft.com/office/drawing/2014/main" id="{00000000-0008-0000-0100-0000A8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a:extLst>
            <a:ext uri="{FF2B5EF4-FFF2-40B4-BE49-F238E27FC236}">
              <a16:creationId xmlns:a16="http://schemas.microsoft.com/office/drawing/2014/main" id="{00000000-0008-0000-0100-0000A9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a:extLst>
            <a:ext uri="{FF2B5EF4-FFF2-40B4-BE49-F238E27FC236}">
              <a16:creationId xmlns:a16="http://schemas.microsoft.com/office/drawing/2014/main" id="{00000000-0008-0000-0100-0000AA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a:extLst>
            <a:ext uri="{FF2B5EF4-FFF2-40B4-BE49-F238E27FC236}">
              <a16:creationId xmlns:a16="http://schemas.microsoft.com/office/drawing/2014/main" id="{00000000-0008-0000-0100-0000AB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a:extLst>
            <a:ext uri="{FF2B5EF4-FFF2-40B4-BE49-F238E27FC236}">
              <a16:creationId xmlns:a16="http://schemas.microsoft.com/office/drawing/2014/main" id="{00000000-0008-0000-0100-0000AC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a:extLst>
            <a:ext uri="{FF2B5EF4-FFF2-40B4-BE49-F238E27FC236}">
              <a16:creationId xmlns:a16="http://schemas.microsoft.com/office/drawing/2014/main" id="{00000000-0008-0000-0100-0000AD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a:extLst>
            <a:ext uri="{FF2B5EF4-FFF2-40B4-BE49-F238E27FC236}">
              <a16:creationId xmlns:a16="http://schemas.microsoft.com/office/drawing/2014/main" id="{00000000-0008-0000-0100-0000AE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a:extLst>
            <a:ext uri="{FF2B5EF4-FFF2-40B4-BE49-F238E27FC236}">
              <a16:creationId xmlns:a16="http://schemas.microsoft.com/office/drawing/2014/main" id="{00000000-0008-0000-0100-0000AF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a:extLst>
            <a:ext uri="{FF2B5EF4-FFF2-40B4-BE49-F238E27FC236}">
              <a16:creationId xmlns:a16="http://schemas.microsoft.com/office/drawing/2014/main" id="{00000000-0008-0000-0100-0000B0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a:extLst>
            <a:ext uri="{FF2B5EF4-FFF2-40B4-BE49-F238E27FC236}">
              <a16:creationId xmlns:a16="http://schemas.microsoft.com/office/drawing/2014/main" id="{00000000-0008-0000-0100-0000B1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a:extLst>
            <a:ext uri="{FF2B5EF4-FFF2-40B4-BE49-F238E27FC236}">
              <a16:creationId xmlns:a16="http://schemas.microsoft.com/office/drawing/2014/main" id="{00000000-0008-0000-0100-0000B2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a:extLst>
            <a:ext uri="{FF2B5EF4-FFF2-40B4-BE49-F238E27FC236}">
              <a16:creationId xmlns:a16="http://schemas.microsoft.com/office/drawing/2014/main" id="{00000000-0008-0000-0100-0000B3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a:extLst>
            <a:ext uri="{FF2B5EF4-FFF2-40B4-BE49-F238E27FC236}">
              <a16:creationId xmlns:a16="http://schemas.microsoft.com/office/drawing/2014/main" id="{00000000-0008-0000-0100-0000B4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a:extLst>
            <a:ext uri="{FF2B5EF4-FFF2-40B4-BE49-F238E27FC236}">
              <a16:creationId xmlns:a16="http://schemas.microsoft.com/office/drawing/2014/main" id="{00000000-0008-0000-0100-0000B5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a:extLst>
            <a:ext uri="{FF2B5EF4-FFF2-40B4-BE49-F238E27FC236}">
              <a16:creationId xmlns:a16="http://schemas.microsoft.com/office/drawing/2014/main" id="{00000000-0008-0000-0100-0000B6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a:extLst>
            <a:ext uri="{FF2B5EF4-FFF2-40B4-BE49-F238E27FC236}">
              <a16:creationId xmlns:a16="http://schemas.microsoft.com/office/drawing/2014/main" id="{00000000-0008-0000-0100-0000B8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a:extLst>
            <a:ext uri="{FF2B5EF4-FFF2-40B4-BE49-F238E27FC236}">
              <a16:creationId xmlns:a16="http://schemas.microsoft.com/office/drawing/2014/main" id="{00000000-0008-0000-0100-0000B9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a:extLst>
            <a:ext uri="{FF2B5EF4-FFF2-40B4-BE49-F238E27FC236}">
              <a16:creationId xmlns:a16="http://schemas.microsoft.com/office/drawing/2014/main" id="{00000000-0008-0000-0100-0000BA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a:extLst>
            <a:ext uri="{FF2B5EF4-FFF2-40B4-BE49-F238E27FC236}">
              <a16:creationId xmlns:a16="http://schemas.microsoft.com/office/drawing/2014/main" id="{00000000-0008-0000-0100-0000BB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a:extLst>
            <a:ext uri="{FF2B5EF4-FFF2-40B4-BE49-F238E27FC236}">
              <a16:creationId xmlns:a16="http://schemas.microsoft.com/office/drawing/2014/main" id="{00000000-0008-0000-0100-0000BC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a:extLst>
            <a:ext uri="{FF2B5EF4-FFF2-40B4-BE49-F238E27FC236}">
              <a16:creationId xmlns:a16="http://schemas.microsoft.com/office/drawing/2014/main" id="{00000000-0008-0000-0100-0000BD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a:extLst>
            <a:ext uri="{FF2B5EF4-FFF2-40B4-BE49-F238E27FC236}">
              <a16:creationId xmlns:a16="http://schemas.microsoft.com/office/drawing/2014/main" id="{00000000-0008-0000-0100-0000BE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a:extLst>
            <a:ext uri="{FF2B5EF4-FFF2-40B4-BE49-F238E27FC236}">
              <a16:creationId xmlns:a16="http://schemas.microsoft.com/office/drawing/2014/main" id="{00000000-0008-0000-0100-0000BF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a:extLst>
            <a:ext uri="{FF2B5EF4-FFF2-40B4-BE49-F238E27FC236}">
              <a16:creationId xmlns:a16="http://schemas.microsoft.com/office/drawing/2014/main" id="{00000000-0008-0000-0100-0000C0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a:extLst>
            <a:ext uri="{FF2B5EF4-FFF2-40B4-BE49-F238E27FC236}">
              <a16:creationId xmlns:a16="http://schemas.microsoft.com/office/drawing/2014/main" id="{00000000-0008-0000-0100-0000C1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a:extLst>
            <a:ext uri="{FF2B5EF4-FFF2-40B4-BE49-F238E27FC236}">
              <a16:creationId xmlns:a16="http://schemas.microsoft.com/office/drawing/2014/main" id="{00000000-0008-0000-0100-0000C2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a:extLst>
            <a:ext uri="{FF2B5EF4-FFF2-40B4-BE49-F238E27FC236}">
              <a16:creationId xmlns:a16="http://schemas.microsoft.com/office/drawing/2014/main" id="{00000000-0008-0000-0100-0000C3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a:extLst>
            <a:ext uri="{FF2B5EF4-FFF2-40B4-BE49-F238E27FC236}">
              <a16:creationId xmlns:a16="http://schemas.microsoft.com/office/drawing/2014/main" id="{00000000-0008-0000-0100-0000C4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a:extLst>
            <a:ext uri="{FF2B5EF4-FFF2-40B4-BE49-F238E27FC236}">
              <a16:creationId xmlns:a16="http://schemas.microsoft.com/office/drawing/2014/main" id="{00000000-0008-0000-0100-0000C5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a:extLst>
            <a:ext uri="{FF2B5EF4-FFF2-40B4-BE49-F238E27FC236}">
              <a16:creationId xmlns:a16="http://schemas.microsoft.com/office/drawing/2014/main" id="{00000000-0008-0000-0100-0000C6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a:extLst>
            <a:ext uri="{FF2B5EF4-FFF2-40B4-BE49-F238E27FC236}">
              <a16:creationId xmlns:a16="http://schemas.microsoft.com/office/drawing/2014/main" id="{00000000-0008-0000-0100-0000C7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a:extLst>
            <a:ext uri="{FF2B5EF4-FFF2-40B4-BE49-F238E27FC236}">
              <a16:creationId xmlns:a16="http://schemas.microsoft.com/office/drawing/2014/main" id="{00000000-0008-0000-0100-0000C8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a:extLst>
            <a:ext uri="{FF2B5EF4-FFF2-40B4-BE49-F238E27FC236}">
              <a16:creationId xmlns:a16="http://schemas.microsoft.com/office/drawing/2014/main" id="{00000000-0008-0000-0100-0000C9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a:extLst>
            <a:ext uri="{FF2B5EF4-FFF2-40B4-BE49-F238E27FC236}">
              <a16:creationId xmlns:a16="http://schemas.microsoft.com/office/drawing/2014/main" id="{00000000-0008-0000-0100-0000CA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a:extLst>
            <a:ext uri="{FF2B5EF4-FFF2-40B4-BE49-F238E27FC236}">
              <a16:creationId xmlns:a16="http://schemas.microsoft.com/office/drawing/2014/main" id="{00000000-0008-0000-0100-0000CB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a:extLst>
            <a:ext uri="{FF2B5EF4-FFF2-40B4-BE49-F238E27FC236}">
              <a16:creationId xmlns:a16="http://schemas.microsoft.com/office/drawing/2014/main" id="{00000000-0008-0000-0100-0000CC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a:extLst>
            <a:ext uri="{FF2B5EF4-FFF2-40B4-BE49-F238E27FC236}">
              <a16:creationId xmlns:a16="http://schemas.microsoft.com/office/drawing/2014/main" id="{00000000-0008-0000-0100-0000CD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a:extLst>
            <a:ext uri="{FF2B5EF4-FFF2-40B4-BE49-F238E27FC236}">
              <a16:creationId xmlns:a16="http://schemas.microsoft.com/office/drawing/2014/main" id="{00000000-0008-0000-0100-0000CE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a:extLst>
            <a:ext uri="{FF2B5EF4-FFF2-40B4-BE49-F238E27FC236}">
              <a16:creationId xmlns:a16="http://schemas.microsoft.com/office/drawing/2014/main" id="{00000000-0008-0000-0100-0000CF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a:extLst>
            <a:ext uri="{FF2B5EF4-FFF2-40B4-BE49-F238E27FC236}">
              <a16:creationId xmlns:a16="http://schemas.microsoft.com/office/drawing/2014/main" id="{00000000-0008-0000-0100-0000D0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a:extLst>
            <a:ext uri="{FF2B5EF4-FFF2-40B4-BE49-F238E27FC236}">
              <a16:creationId xmlns:a16="http://schemas.microsoft.com/office/drawing/2014/main" id="{00000000-0008-0000-0100-0000D1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a:extLst>
            <a:ext uri="{FF2B5EF4-FFF2-40B4-BE49-F238E27FC236}">
              <a16:creationId xmlns:a16="http://schemas.microsoft.com/office/drawing/2014/main" id="{00000000-0008-0000-0100-0000D2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a:extLst>
            <a:ext uri="{FF2B5EF4-FFF2-40B4-BE49-F238E27FC236}">
              <a16:creationId xmlns:a16="http://schemas.microsoft.com/office/drawing/2014/main" id="{00000000-0008-0000-0100-0000D3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a:extLst>
            <a:ext uri="{FF2B5EF4-FFF2-40B4-BE49-F238E27FC236}">
              <a16:creationId xmlns:a16="http://schemas.microsoft.com/office/drawing/2014/main" id="{00000000-0008-0000-0100-0000D4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a:extLst>
            <a:ext uri="{FF2B5EF4-FFF2-40B4-BE49-F238E27FC236}">
              <a16:creationId xmlns:a16="http://schemas.microsoft.com/office/drawing/2014/main" id="{00000000-0008-0000-0100-0000D5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a:extLst>
            <a:ext uri="{FF2B5EF4-FFF2-40B4-BE49-F238E27FC236}">
              <a16:creationId xmlns:a16="http://schemas.microsoft.com/office/drawing/2014/main" id="{00000000-0008-0000-0100-0000D6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a:extLst>
            <a:ext uri="{FF2B5EF4-FFF2-40B4-BE49-F238E27FC236}">
              <a16:creationId xmlns:a16="http://schemas.microsoft.com/office/drawing/2014/main" id="{00000000-0008-0000-0100-0000D7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a:extLst>
            <a:ext uri="{FF2B5EF4-FFF2-40B4-BE49-F238E27FC236}">
              <a16:creationId xmlns:a16="http://schemas.microsoft.com/office/drawing/2014/main" id="{00000000-0008-0000-0100-0000D8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a:extLst>
            <a:ext uri="{FF2B5EF4-FFF2-40B4-BE49-F238E27FC236}">
              <a16:creationId xmlns:a16="http://schemas.microsoft.com/office/drawing/2014/main" id="{00000000-0008-0000-0100-0000D9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a:extLst>
            <a:ext uri="{FF2B5EF4-FFF2-40B4-BE49-F238E27FC236}">
              <a16:creationId xmlns:a16="http://schemas.microsoft.com/office/drawing/2014/main" id="{00000000-0008-0000-0100-0000DA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a:extLst>
            <a:ext uri="{FF2B5EF4-FFF2-40B4-BE49-F238E27FC236}">
              <a16:creationId xmlns:a16="http://schemas.microsoft.com/office/drawing/2014/main" id="{00000000-0008-0000-0100-0000DB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a:extLst>
            <a:ext uri="{FF2B5EF4-FFF2-40B4-BE49-F238E27FC236}">
              <a16:creationId xmlns:a16="http://schemas.microsoft.com/office/drawing/2014/main" id="{00000000-0008-0000-0100-0000DC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a:extLst>
            <a:ext uri="{FF2B5EF4-FFF2-40B4-BE49-F238E27FC236}">
              <a16:creationId xmlns:a16="http://schemas.microsoft.com/office/drawing/2014/main" id="{00000000-0008-0000-0100-0000DD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a:extLst>
            <a:ext uri="{FF2B5EF4-FFF2-40B4-BE49-F238E27FC236}">
              <a16:creationId xmlns:a16="http://schemas.microsoft.com/office/drawing/2014/main" id="{00000000-0008-0000-0100-0000DE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a:extLst>
            <a:ext uri="{FF2B5EF4-FFF2-40B4-BE49-F238E27FC236}">
              <a16:creationId xmlns:a16="http://schemas.microsoft.com/office/drawing/2014/main" id="{00000000-0008-0000-0100-0000DF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a:extLst>
            <a:ext uri="{FF2B5EF4-FFF2-40B4-BE49-F238E27FC236}">
              <a16:creationId xmlns:a16="http://schemas.microsoft.com/office/drawing/2014/main" id="{00000000-0008-0000-0100-0000E0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a:extLst>
            <a:ext uri="{FF2B5EF4-FFF2-40B4-BE49-F238E27FC236}">
              <a16:creationId xmlns:a16="http://schemas.microsoft.com/office/drawing/2014/main" id="{00000000-0008-0000-0100-0000E1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a:extLst>
            <a:ext uri="{FF2B5EF4-FFF2-40B4-BE49-F238E27FC236}">
              <a16:creationId xmlns:a16="http://schemas.microsoft.com/office/drawing/2014/main" id="{00000000-0008-0000-0100-0000E2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a:extLst>
            <a:ext uri="{FF2B5EF4-FFF2-40B4-BE49-F238E27FC236}">
              <a16:creationId xmlns:a16="http://schemas.microsoft.com/office/drawing/2014/main" id="{00000000-0008-0000-0100-0000E3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a:extLst>
            <a:ext uri="{FF2B5EF4-FFF2-40B4-BE49-F238E27FC236}">
              <a16:creationId xmlns:a16="http://schemas.microsoft.com/office/drawing/2014/main" id="{00000000-0008-0000-0100-0000E5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a:extLst>
            <a:ext uri="{FF2B5EF4-FFF2-40B4-BE49-F238E27FC236}">
              <a16:creationId xmlns:a16="http://schemas.microsoft.com/office/drawing/2014/main" id="{00000000-0008-0000-0100-0000E6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a:extLst>
            <a:ext uri="{FF2B5EF4-FFF2-40B4-BE49-F238E27FC236}">
              <a16:creationId xmlns:a16="http://schemas.microsoft.com/office/drawing/2014/main" id="{00000000-0008-0000-0100-0000E7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a:extLst>
            <a:ext uri="{FF2B5EF4-FFF2-40B4-BE49-F238E27FC236}">
              <a16:creationId xmlns:a16="http://schemas.microsoft.com/office/drawing/2014/main" id="{00000000-0008-0000-0100-0000E8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a:extLst>
            <a:ext uri="{FF2B5EF4-FFF2-40B4-BE49-F238E27FC236}">
              <a16:creationId xmlns:a16="http://schemas.microsoft.com/office/drawing/2014/main" id="{00000000-0008-0000-0100-0000E9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a:extLst>
            <a:ext uri="{FF2B5EF4-FFF2-40B4-BE49-F238E27FC236}">
              <a16:creationId xmlns:a16="http://schemas.microsoft.com/office/drawing/2014/main" id="{00000000-0008-0000-0100-0000EA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a:extLst>
            <a:ext uri="{FF2B5EF4-FFF2-40B4-BE49-F238E27FC236}">
              <a16:creationId xmlns:a16="http://schemas.microsoft.com/office/drawing/2014/main" id="{00000000-0008-0000-0100-0000EB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a:extLst>
            <a:ext uri="{FF2B5EF4-FFF2-40B4-BE49-F238E27FC236}">
              <a16:creationId xmlns:a16="http://schemas.microsoft.com/office/drawing/2014/main" id="{00000000-0008-0000-0100-0000EC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a:extLst>
            <a:ext uri="{FF2B5EF4-FFF2-40B4-BE49-F238E27FC236}">
              <a16:creationId xmlns:a16="http://schemas.microsoft.com/office/drawing/2014/main" id="{00000000-0008-0000-0100-0000ED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a:extLst>
            <a:ext uri="{FF2B5EF4-FFF2-40B4-BE49-F238E27FC236}">
              <a16:creationId xmlns:a16="http://schemas.microsoft.com/office/drawing/2014/main" id="{00000000-0008-0000-0100-0000EE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a:extLst>
            <a:ext uri="{FF2B5EF4-FFF2-40B4-BE49-F238E27FC236}">
              <a16:creationId xmlns:a16="http://schemas.microsoft.com/office/drawing/2014/main" id="{00000000-0008-0000-0100-0000EF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a:extLst>
            <a:ext uri="{FF2B5EF4-FFF2-40B4-BE49-F238E27FC236}">
              <a16:creationId xmlns:a16="http://schemas.microsoft.com/office/drawing/2014/main" id="{00000000-0008-0000-0100-0000F0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a:extLst>
            <a:ext uri="{FF2B5EF4-FFF2-40B4-BE49-F238E27FC236}">
              <a16:creationId xmlns:a16="http://schemas.microsoft.com/office/drawing/2014/main" id="{00000000-0008-0000-0100-0000F1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a:extLst>
            <a:ext uri="{FF2B5EF4-FFF2-40B4-BE49-F238E27FC236}">
              <a16:creationId xmlns:a16="http://schemas.microsoft.com/office/drawing/2014/main" id="{00000000-0008-0000-0100-0000F2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a:extLst>
            <a:ext uri="{FF2B5EF4-FFF2-40B4-BE49-F238E27FC236}">
              <a16:creationId xmlns:a16="http://schemas.microsoft.com/office/drawing/2014/main" id="{00000000-0008-0000-0100-0000F3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a:extLst>
            <a:ext uri="{FF2B5EF4-FFF2-40B4-BE49-F238E27FC236}">
              <a16:creationId xmlns:a16="http://schemas.microsoft.com/office/drawing/2014/main" id="{00000000-0008-0000-0100-0000F4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a:extLst>
            <a:ext uri="{FF2B5EF4-FFF2-40B4-BE49-F238E27FC236}">
              <a16:creationId xmlns:a16="http://schemas.microsoft.com/office/drawing/2014/main" id="{00000000-0008-0000-0100-0000F5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a:extLst>
            <a:ext uri="{FF2B5EF4-FFF2-40B4-BE49-F238E27FC236}">
              <a16:creationId xmlns:a16="http://schemas.microsoft.com/office/drawing/2014/main" id="{00000000-0008-0000-0100-0000F6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a:extLst>
            <a:ext uri="{FF2B5EF4-FFF2-40B4-BE49-F238E27FC236}">
              <a16:creationId xmlns:a16="http://schemas.microsoft.com/office/drawing/2014/main" id="{00000000-0008-0000-0100-0000F7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a:extLst>
            <a:ext uri="{FF2B5EF4-FFF2-40B4-BE49-F238E27FC236}">
              <a16:creationId xmlns:a16="http://schemas.microsoft.com/office/drawing/2014/main" id="{00000000-0008-0000-0100-0000F8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a:extLst>
            <a:ext uri="{FF2B5EF4-FFF2-40B4-BE49-F238E27FC236}">
              <a16:creationId xmlns:a16="http://schemas.microsoft.com/office/drawing/2014/main" id="{00000000-0008-0000-0100-0000F9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a:extLst>
            <a:ext uri="{FF2B5EF4-FFF2-40B4-BE49-F238E27FC236}">
              <a16:creationId xmlns:a16="http://schemas.microsoft.com/office/drawing/2014/main" id="{00000000-0008-0000-0100-0000FA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a:extLst>
            <a:ext uri="{FF2B5EF4-FFF2-40B4-BE49-F238E27FC236}">
              <a16:creationId xmlns:a16="http://schemas.microsoft.com/office/drawing/2014/main" id="{00000000-0008-0000-0100-0000FB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a:extLst>
            <a:ext uri="{FF2B5EF4-FFF2-40B4-BE49-F238E27FC236}">
              <a16:creationId xmlns:a16="http://schemas.microsoft.com/office/drawing/2014/main" id="{00000000-0008-0000-0100-0000FC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a:extLst>
            <a:ext uri="{FF2B5EF4-FFF2-40B4-BE49-F238E27FC236}">
              <a16:creationId xmlns:a16="http://schemas.microsoft.com/office/drawing/2014/main" id="{00000000-0008-0000-0100-0000FD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a:extLst>
            <a:ext uri="{FF2B5EF4-FFF2-40B4-BE49-F238E27FC236}">
              <a16:creationId xmlns:a16="http://schemas.microsoft.com/office/drawing/2014/main" id="{00000000-0008-0000-0100-0000FE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a:extLst>
            <a:ext uri="{FF2B5EF4-FFF2-40B4-BE49-F238E27FC236}">
              <a16:creationId xmlns:a16="http://schemas.microsoft.com/office/drawing/2014/main" id="{00000000-0008-0000-0100-0000FF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a:extLst>
            <a:ext uri="{FF2B5EF4-FFF2-40B4-BE49-F238E27FC236}">
              <a16:creationId xmlns:a16="http://schemas.microsoft.com/office/drawing/2014/main" id="{00000000-0008-0000-0100-00000002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a:extLst>
            <a:ext uri="{FF2B5EF4-FFF2-40B4-BE49-F238E27FC236}">
              <a16:creationId xmlns:a16="http://schemas.microsoft.com/office/drawing/2014/main" id="{00000000-0008-0000-0100-00000102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a:extLst>
            <a:ext uri="{FF2B5EF4-FFF2-40B4-BE49-F238E27FC236}">
              <a16:creationId xmlns:a16="http://schemas.microsoft.com/office/drawing/2014/main" id="{00000000-0008-0000-0100-00000202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a:extLst>
            <a:ext uri="{FF2B5EF4-FFF2-40B4-BE49-F238E27FC236}">
              <a16:creationId xmlns:a16="http://schemas.microsoft.com/office/drawing/2014/main" id="{00000000-0008-0000-0100-00000302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a:extLst>
            <a:ext uri="{FF2B5EF4-FFF2-40B4-BE49-F238E27FC236}">
              <a16:creationId xmlns:a16="http://schemas.microsoft.com/office/drawing/2014/main" id="{00000000-0008-0000-0100-00000402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a:extLst>
            <a:ext uri="{FF2B5EF4-FFF2-40B4-BE49-F238E27FC236}">
              <a16:creationId xmlns:a16="http://schemas.microsoft.com/office/drawing/2014/main" id="{00000000-0008-0000-0100-00000602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a:extLst>
            <a:ext uri="{FF2B5EF4-FFF2-40B4-BE49-F238E27FC236}">
              <a16:creationId xmlns:a16="http://schemas.microsoft.com/office/drawing/2014/main" id="{00000000-0008-0000-0100-00000702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a:extLst>
            <a:ext uri="{FF2B5EF4-FFF2-40B4-BE49-F238E27FC236}">
              <a16:creationId xmlns:a16="http://schemas.microsoft.com/office/drawing/2014/main" id="{00000000-0008-0000-0100-00000802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a:extLst>
            <a:ext uri="{FF2B5EF4-FFF2-40B4-BE49-F238E27FC236}">
              <a16:creationId xmlns:a16="http://schemas.microsoft.com/office/drawing/2014/main" id="{00000000-0008-0000-0100-00000902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a:extLst>
            <a:ext uri="{FF2B5EF4-FFF2-40B4-BE49-F238E27FC236}">
              <a16:creationId xmlns:a16="http://schemas.microsoft.com/office/drawing/2014/main" id="{00000000-0008-0000-0100-00000A02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a:extLst>
            <a:ext uri="{FF2B5EF4-FFF2-40B4-BE49-F238E27FC236}">
              <a16:creationId xmlns:a16="http://schemas.microsoft.com/office/drawing/2014/main" id="{00000000-0008-0000-0100-00000B02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a:extLst>
            <a:ext uri="{FF2B5EF4-FFF2-40B4-BE49-F238E27FC236}">
              <a16:creationId xmlns:a16="http://schemas.microsoft.com/office/drawing/2014/main" id="{00000000-0008-0000-0100-00000C02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a:extLst>
            <a:ext uri="{FF2B5EF4-FFF2-40B4-BE49-F238E27FC236}">
              <a16:creationId xmlns:a16="http://schemas.microsoft.com/office/drawing/2014/main" id="{00000000-0008-0000-0100-00000D02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a:extLst>
            <a:ext uri="{FF2B5EF4-FFF2-40B4-BE49-F238E27FC236}">
              <a16:creationId xmlns:a16="http://schemas.microsoft.com/office/drawing/2014/main" id="{00000000-0008-0000-0100-00000E02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a:extLst>
            <a:ext uri="{FF2B5EF4-FFF2-40B4-BE49-F238E27FC236}">
              <a16:creationId xmlns:a16="http://schemas.microsoft.com/office/drawing/2014/main" id="{00000000-0008-0000-0100-00000F02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a:extLst>
            <a:ext uri="{FF2B5EF4-FFF2-40B4-BE49-F238E27FC236}">
              <a16:creationId xmlns:a16="http://schemas.microsoft.com/office/drawing/2014/main" id="{00000000-0008-0000-0100-00001002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a:extLst>
            <a:ext uri="{FF2B5EF4-FFF2-40B4-BE49-F238E27FC236}">
              <a16:creationId xmlns:a16="http://schemas.microsoft.com/office/drawing/2014/main" id="{00000000-0008-0000-0100-00001102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a:extLst>
            <a:ext uri="{FF2B5EF4-FFF2-40B4-BE49-F238E27FC236}">
              <a16:creationId xmlns:a16="http://schemas.microsoft.com/office/drawing/2014/main" id="{00000000-0008-0000-0100-00001202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a:extLst>
            <a:ext uri="{FF2B5EF4-FFF2-40B4-BE49-F238E27FC236}">
              <a16:creationId xmlns:a16="http://schemas.microsoft.com/office/drawing/2014/main" id="{00000000-0008-0000-0100-00001302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a:extLst>
            <a:ext uri="{FF2B5EF4-FFF2-40B4-BE49-F238E27FC236}">
              <a16:creationId xmlns:a16="http://schemas.microsoft.com/office/drawing/2014/main" id="{00000000-0008-0000-0100-00001402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a:extLst>
            <a:ext uri="{FF2B5EF4-FFF2-40B4-BE49-F238E27FC236}">
              <a16:creationId xmlns:a16="http://schemas.microsoft.com/office/drawing/2014/main" id="{00000000-0008-0000-0100-00001502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a:extLst>
            <a:ext uri="{FF2B5EF4-FFF2-40B4-BE49-F238E27FC236}">
              <a16:creationId xmlns:a16="http://schemas.microsoft.com/office/drawing/2014/main" id="{00000000-0008-0000-0100-00001602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a:extLst>
            <a:ext uri="{FF2B5EF4-FFF2-40B4-BE49-F238E27FC236}">
              <a16:creationId xmlns:a16="http://schemas.microsoft.com/office/drawing/2014/main" id="{00000000-0008-0000-0100-00001702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a:extLst>
            <a:ext uri="{FF2B5EF4-FFF2-40B4-BE49-F238E27FC236}">
              <a16:creationId xmlns:a16="http://schemas.microsoft.com/office/drawing/2014/main" id="{00000000-0008-0000-0100-00001802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a:extLst>
            <a:ext uri="{FF2B5EF4-FFF2-40B4-BE49-F238E27FC236}">
              <a16:creationId xmlns:a16="http://schemas.microsoft.com/office/drawing/2014/main" id="{00000000-0008-0000-0100-00001902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a:extLst>
            <a:ext uri="{FF2B5EF4-FFF2-40B4-BE49-F238E27FC236}">
              <a16:creationId xmlns:a16="http://schemas.microsoft.com/office/drawing/2014/main" id="{00000000-0008-0000-0100-00001A02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a:extLst>
            <a:ext uri="{FF2B5EF4-FFF2-40B4-BE49-F238E27FC236}">
              <a16:creationId xmlns:a16="http://schemas.microsoft.com/office/drawing/2014/main" id="{00000000-0008-0000-0100-00001B02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a:extLst>
            <a:ext uri="{FF2B5EF4-FFF2-40B4-BE49-F238E27FC236}">
              <a16:creationId xmlns:a16="http://schemas.microsoft.com/office/drawing/2014/main" id="{00000000-0008-0000-0100-00001C02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a:extLst>
            <a:ext uri="{FF2B5EF4-FFF2-40B4-BE49-F238E27FC236}">
              <a16:creationId xmlns:a16="http://schemas.microsoft.com/office/drawing/2014/main" id="{00000000-0008-0000-0100-00001D02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a:extLst>
            <a:ext uri="{FF2B5EF4-FFF2-40B4-BE49-F238E27FC236}">
              <a16:creationId xmlns:a16="http://schemas.microsoft.com/office/drawing/2014/main" id="{00000000-0008-0000-0100-00001E02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a:extLst>
            <a:ext uri="{FF2B5EF4-FFF2-40B4-BE49-F238E27FC236}">
              <a16:creationId xmlns:a16="http://schemas.microsoft.com/office/drawing/2014/main" id="{00000000-0008-0000-0100-00001F02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a:extLst>
            <a:ext uri="{FF2B5EF4-FFF2-40B4-BE49-F238E27FC236}">
              <a16:creationId xmlns:a16="http://schemas.microsoft.com/office/drawing/2014/main" id="{00000000-0008-0000-0100-00002002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a:extLst>
            <a:ext uri="{FF2B5EF4-FFF2-40B4-BE49-F238E27FC236}">
              <a16:creationId xmlns:a16="http://schemas.microsoft.com/office/drawing/2014/main" id="{00000000-0008-0000-0100-00002102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a:extLst>
            <a:ext uri="{FF2B5EF4-FFF2-40B4-BE49-F238E27FC236}">
              <a16:creationId xmlns:a16="http://schemas.microsoft.com/office/drawing/2014/main" id="{00000000-0008-0000-0100-00002202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a:extLst>
            <a:ext uri="{FF2B5EF4-FFF2-40B4-BE49-F238E27FC236}">
              <a16:creationId xmlns:a16="http://schemas.microsoft.com/office/drawing/2014/main" id="{00000000-0008-0000-0100-00002302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a:extLst>
            <a:ext uri="{FF2B5EF4-FFF2-40B4-BE49-F238E27FC236}">
              <a16:creationId xmlns:a16="http://schemas.microsoft.com/office/drawing/2014/main" id="{00000000-0008-0000-0100-00002402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a:extLst>
            <a:ext uri="{FF2B5EF4-FFF2-40B4-BE49-F238E27FC236}">
              <a16:creationId xmlns:a16="http://schemas.microsoft.com/office/drawing/2014/main" id="{00000000-0008-0000-0100-00002502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a:extLst>
            <a:ext uri="{FF2B5EF4-FFF2-40B4-BE49-F238E27FC236}">
              <a16:creationId xmlns:a16="http://schemas.microsoft.com/office/drawing/2014/main" id="{00000000-0008-0000-0100-00002702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a:extLst>
            <a:ext uri="{FF2B5EF4-FFF2-40B4-BE49-F238E27FC236}">
              <a16:creationId xmlns:a16="http://schemas.microsoft.com/office/drawing/2014/main" id="{00000000-0008-0000-0100-00002802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a:extLst>
            <a:ext uri="{FF2B5EF4-FFF2-40B4-BE49-F238E27FC236}">
              <a16:creationId xmlns:a16="http://schemas.microsoft.com/office/drawing/2014/main" id="{00000000-0008-0000-0100-00002902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a:extLst>
            <a:ext uri="{FF2B5EF4-FFF2-40B4-BE49-F238E27FC236}">
              <a16:creationId xmlns:a16="http://schemas.microsoft.com/office/drawing/2014/main" id="{00000000-0008-0000-0100-00002A02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a:extLst>
            <a:ext uri="{FF2B5EF4-FFF2-40B4-BE49-F238E27FC236}">
              <a16:creationId xmlns:a16="http://schemas.microsoft.com/office/drawing/2014/main" id="{00000000-0008-0000-0100-00002B02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a:extLst>
            <a:ext uri="{FF2B5EF4-FFF2-40B4-BE49-F238E27FC236}">
              <a16:creationId xmlns:a16="http://schemas.microsoft.com/office/drawing/2014/main" id="{00000000-0008-0000-0100-00002C02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a:extLst>
            <a:ext uri="{FF2B5EF4-FFF2-40B4-BE49-F238E27FC236}">
              <a16:creationId xmlns:a16="http://schemas.microsoft.com/office/drawing/2014/main" id="{00000000-0008-0000-0100-00002D02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a:extLst>
            <a:ext uri="{FF2B5EF4-FFF2-40B4-BE49-F238E27FC236}">
              <a16:creationId xmlns:a16="http://schemas.microsoft.com/office/drawing/2014/main" id="{00000000-0008-0000-0100-00002E02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a:extLst>
            <a:ext uri="{FF2B5EF4-FFF2-40B4-BE49-F238E27FC236}">
              <a16:creationId xmlns:a16="http://schemas.microsoft.com/office/drawing/2014/main" id="{00000000-0008-0000-0100-00002F02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a:extLst>
            <a:ext uri="{FF2B5EF4-FFF2-40B4-BE49-F238E27FC236}">
              <a16:creationId xmlns:a16="http://schemas.microsoft.com/office/drawing/2014/main" id="{00000000-0008-0000-0100-00003002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a:extLst>
            <a:ext uri="{FF2B5EF4-FFF2-40B4-BE49-F238E27FC236}">
              <a16:creationId xmlns:a16="http://schemas.microsoft.com/office/drawing/2014/main" id="{00000000-0008-0000-0100-00003102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a:extLst>
            <a:ext uri="{FF2B5EF4-FFF2-40B4-BE49-F238E27FC236}">
              <a16:creationId xmlns:a16="http://schemas.microsoft.com/office/drawing/2014/main" id="{00000000-0008-0000-0100-00003202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a:extLst>
            <a:ext uri="{FF2B5EF4-FFF2-40B4-BE49-F238E27FC236}">
              <a16:creationId xmlns:a16="http://schemas.microsoft.com/office/drawing/2014/main" id="{00000000-0008-0000-0100-00003302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a:extLst>
            <a:ext uri="{FF2B5EF4-FFF2-40B4-BE49-F238E27FC236}">
              <a16:creationId xmlns:a16="http://schemas.microsoft.com/office/drawing/2014/main" id="{00000000-0008-0000-0100-00003402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a:extLst>
            <a:ext uri="{FF2B5EF4-FFF2-40B4-BE49-F238E27FC236}">
              <a16:creationId xmlns:a16="http://schemas.microsoft.com/office/drawing/2014/main" id="{00000000-0008-0000-0100-00003502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a:extLst>
            <a:ext uri="{FF2B5EF4-FFF2-40B4-BE49-F238E27FC236}">
              <a16:creationId xmlns:a16="http://schemas.microsoft.com/office/drawing/2014/main" id="{00000000-0008-0000-0100-00003602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a:extLst>
            <a:ext uri="{FF2B5EF4-FFF2-40B4-BE49-F238E27FC236}">
              <a16:creationId xmlns:a16="http://schemas.microsoft.com/office/drawing/2014/main" id="{00000000-0008-0000-0100-00003702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a:extLst>
            <a:ext uri="{FF2B5EF4-FFF2-40B4-BE49-F238E27FC236}">
              <a16:creationId xmlns:a16="http://schemas.microsoft.com/office/drawing/2014/main" id="{00000000-0008-0000-0100-00003802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a:extLst>
            <a:ext uri="{FF2B5EF4-FFF2-40B4-BE49-F238E27FC236}">
              <a16:creationId xmlns:a16="http://schemas.microsoft.com/office/drawing/2014/main" id="{00000000-0008-0000-0100-00003902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a:extLst>
            <a:ext uri="{FF2B5EF4-FFF2-40B4-BE49-F238E27FC236}">
              <a16:creationId xmlns:a16="http://schemas.microsoft.com/office/drawing/2014/main" id="{00000000-0008-0000-0100-00003A02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a:extLst>
            <a:ext uri="{FF2B5EF4-FFF2-40B4-BE49-F238E27FC236}">
              <a16:creationId xmlns:a16="http://schemas.microsoft.com/office/drawing/2014/main" id="{00000000-0008-0000-0100-00003B02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a:extLst>
            <a:ext uri="{FF2B5EF4-FFF2-40B4-BE49-F238E27FC236}">
              <a16:creationId xmlns:a16="http://schemas.microsoft.com/office/drawing/2014/main" id="{00000000-0008-0000-0100-00003C02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a:extLst>
            <a:ext uri="{FF2B5EF4-FFF2-40B4-BE49-F238E27FC236}">
              <a16:creationId xmlns:a16="http://schemas.microsoft.com/office/drawing/2014/main" id="{00000000-0008-0000-0100-00003D02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a:extLst>
            <a:ext uri="{FF2B5EF4-FFF2-40B4-BE49-F238E27FC236}">
              <a16:creationId xmlns:a16="http://schemas.microsoft.com/office/drawing/2014/main" id="{00000000-0008-0000-0100-00003E02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a:extLst>
            <a:ext uri="{FF2B5EF4-FFF2-40B4-BE49-F238E27FC236}">
              <a16:creationId xmlns:a16="http://schemas.microsoft.com/office/drawing/2014/main" id="{00000000-0008-0000-0100-00003F02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a:extLst>
            <a:ext uri="{FF2B5EF4-FFF2-40B4-BE49-F238E27FC236}">
              <a16:creationId xmlns:a16="http://schemas.microsoft.com/office/drawing/2014/main" id="{00000000-0008-0000-0100-00004002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a:extLst>
            <a:ext uri="{FF2B5EF4-FFF2-40B4-BE49-F238E27FC236}">
              <a16:creationId xmlns:a16="http://schemas.microsoft.com/office/drawing/2014/main" id="{00000000-0008-0000-0100-00004102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a:extLst>
            <a:ext uri="{FF2B5EF4-FFF2-40B4-BE49-F238E27FC236}">
              <a16:creationId xmlns:a16="http://schemas.microsoft.com/office/drawing/2014/main" id="{00000000-0008-0000-0100-00004202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a:extLst>
            <a:ext uri="{FF2B5EF4-FFF2-40B4-BE49-F238E27FC236}">
              <a16:creationId xmlns:a16="http://schemas.microsoft.com/office/drawing/2014/main" id="{00000000-0008-0000-0100-00004302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a:extLst>
            <a:ext uri="{FF2B5EF4-FFF2-40B4-BE49-F238E27FC236}">
              <a16:creationId xmlns:a16="http://schemas.microsoft.com/office/drawing/2014/main" id="{00000000-0008-0000-0100-00004402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a:extLst>
            <a:ext uri="{FF2B5EF4-FFF2-40B4-BE49-F238E27FC236}">
              <a16:creationId xmlns:a16="http://schemas.microsoft.com/office/drawing/2014/main" id="{00000000-0008-0000-0100-00004502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a:extLst>
            <a:ext uri="{FF2B5EF4-FFF2-40B4-BE49-F238E27FC236}">
              <a16:creationId xmlns:a16="http://schemas.microsoft.com/office/drawing/2014/main" id="{00000000-0008-0000-0100-00004602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a:extLst>
            <a:ext uri="{FF2B5EF4-FFF2-40B4-BE49-F238E27FC236}">
              <a16:creationId xmlns:a16="http://schemas.microsoft.com/office/drawing/2014/main" id="{00000000-0008-0000-0100-00004802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a:extLst>
            <a:ext uri="{FF2B5EF4-FFF2-40B4-BE49-F238E27FC236}">
              <a16:creationId xmlns:a16="http://schemas.microsoft.com/office/drawing/2014/main" id="{00000000-0008-0000-0100-00004902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a:extLst>
            <a:ext uri="{FF2B5EF4-FFF2-40B4-BE49-F238E27FC236}">
              <a16:creationId xmlns:a16="http://schemas.microsoft.com/office/drawing/2014/main" id="{00000000-0008-0000-0100-00004A02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a:extLst>
            <a:ext uri="{FF2B5EF4-FFF2-40B4-BE49-F238E27FC236}">
              <a16:creationId xmlns:a16="http://schemas.microsoft.com/office/drawing/2014/main" id="{00000000-0008-0000-0100-00004B02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a:extLst>
            <a:ext uri="{FF2B5EF4-FFF2-40B4-BE49-F238E27FC236}">
              <a16:creationId xmlns:a16="http://schemas.microsoft.com/office/drawing/2014/main" id="{00000000-0008-0000-0100-00004C02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a:extLst>
            <a:ext uri="{FF2B5EF4-FFF2-40B4-BE49-F238E27FC236}">
              <a16:creationId xmlns:a16="http://schemas.microsoft.com/office/drawing/2014/main" id="{00000000-0008-0000-0100-00004D02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a:extLst>
            <a:ext uri="{FF2B5EF4-FFF2-40B4-BE49-F238E27FC236}">
              <a16:creationId xmlns:a16="http://schemas.microsoft.com/office/drawing/2014/main" id="{00000000-0008-0000-0100-00004E02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a:extLst>
            <a:ext uri="{FF2B5EF4-FFF2-40B4-BE49-F238E27FC236}">
              <a16:creationId xmlns:a16="http://schemas.microsoft.com/office/drawing/2014/main" id="{00000000-0008-0000-0100-00004F02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a:extLst>
            <a:ext uri="{FF2B5EF4-FFF2-40B4-BE49-F238E27FC236}">
              <a16:creationId xmlns:a16="http://schemas.microsoft.com/office/drawing/2014/main" id="{00000000-0008-0000-0100-00005002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a:extLst>
            <a:ext uri="{FF2B5EF4-FFF2-40B4-BE49-F238E27FC236}">
              <a16:creationId xmlns:a16="http://schemas.microsoft.com/office/drawing/2014/main" id="{00000000-0008-0000-0100-00005102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a:extLst>
            <a:ext uri="{FF2B5EF4-FFF2-40B4-BE49-F238E27FC236}">
              <a16:creationId xmlns:a16="http://schemas.microsoft.com/office/drawing/2014/main" id="{00000000-0008-0000-0100-00005202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a:extLst>
            <a:ext uri="{FF2B5EF4-FFF2-40B4-BE49-F238E27FC236}">
              <a16:creationId xmlns:a16="http://schemas.microsoft.com/office/drawing/2014/main" id="{00000000-0008-0000-0100-00005302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a:extLst>
            <a:ext uri="{FF2B5EF4-FFF2-40B4-BE49-F238E27FC236}">
              <a16:creationId xmlns:a16="http://schemas.microsoft.com/office/drawing/2014/main" id="{00000000-0008-0000-0100-00005402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a:extLst>
            <a:ext uri="{FF2B5EF4-FFF2-40B4-BE49-F238E27FC236}">
              <a16:creationId xmlns:a16="http://schemas.microsoft.com/office/drawing/2014/main" id="{00000000-0008-0000-0100-00005502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a:extLst>
            <a:ext uri="{FF2B5EF4-FFF2-40B4-BE49-F238E27FC236}">
              <a16:creationId xmlns:a16="http://schemas.microsoft.com/office/drawing/2014/main" id="{00000000-0008-0000-0100-00005602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a:extLst>
            <a:ext uri="{FF2B5EF4-FFF2-40B4-BE49-F238E27FC236}">
              <a16:creationId xmlns:a16="http://schemas.microsoft.com/office/drawing/2014/main" id="{00000000-0008-0000-0100-00005702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a:extLst>
            <a:ext uri="{FF2B5EF4-FFF2-40B4-BE49-F238E27FC236}">
              <a16:creationId xmlns:a16="http://schemas.microsoft.com/office/drawing/2014/main" id="{00000000-0008-0000-0100-00005802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a:extLst>
            <a:ext uri="{FF2B5EF4-FFF2-40B4-BE49-F238E27FC236}">
              <a16:creationId xmlns:a16="http://schemas.microsoft.com/office/drawing/2014/main" id="{00000000-0008-0000-0100-00005902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a:extLst>
            <a:ext uri="{FF2B5EF4-FFF2-40B4-BE49-F238E27FC236}">
              <a16:creationId xmlns:a16="http://schemas.microsoft.com/office/drawing/2014/main" id="{00000000-0008-0000-0100-00005A02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a:extLst>
            <a:ext uri="{FF2B5EF4-FFF2-40B4-BE49-F238E27FC236}">
              <a16:creationId xmlns:a16="http://schemas.microsoft.com/office/drawing/2014/main" id="{00000000-0008-0000-0100-00005B02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a:extLst>
            <a:ext uri="{FF2B5EF4-FFF2-40B4-BE49-F238E27FC236}">
              <a16:creationId xmlns:a16="http://schemas.microsoft.com/office/drawing/2014/main" id="{00000000-0008-0000-0100-00005C02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a:extLst>
            <a:ext uri="{FF2B5EF4-FFF2-40B4-BE49-F238E27FC236}">
              <a16:creationId xmlns:a16="http://schemas.microsoft.com/office/drawing/2014/main" id="{00000000-0008-0000-0100-00005D02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a:extLst>
            <a:ext uri="{FF2B5EF4-FFF2-40B4-BE49-F238E27FC236}">
              <a16:creationId xmlns:a16="http://schemas.microsoft.com/office/drawing/2014/main" id="{00000000-0008-0000-0100-00005E02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a:extLst>
            <a:ext uri="{FF2B5EF4-FFF2-40B4-BE49-F238E27FC236}">
              <a16:creationId xmlns:a16="http://schemas.microsoft.com/office/drawing/2014/main" id="{00000000-0008-0000-0100-00005F02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a:extLst>
            <a:ext uri="{FF2B5EF4-FFF2-40B4-BE49-F238E27FC236}">
              <a16:creationId xmlns:a16="http://schemas.microsoft.com/office/drawing/2014/main" id="{00000000-0008-0000-0100-000060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a:extLst>
            <a:ext uri="{FF2B5EF4-FFF2-40B4-BE49-F238E27FC236}">
              <a16:creationId xmlns:a16="http://schemas.microsoft.com/office/drawing/2014/main" id="{00000000-0008-0000-0100-000061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a:extLst>
            <a:ext uri="{FF2B5EF4-FFF2-40B4-BE49-F238E27FC236}">
              <a16:creationId xmlns:a16="http://schemas.microsoft.com/office/drawing/2014/main" id="{00000000-0008-0000-0100-000062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a:extLst>
            <a:ext uri="{FF2B5EF4-FFF2-40B4-BE49-F238E27FC236}">
              <a16:creationId xmlns:a16="http://schemas.microsoft.com/office/drawing/2014/main" id="{00000000-0008-0000-0100-000063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a:extLst>
            <a:ext uri="{FF2B5EF4-FFF2-40B4-BE49-F238E27FC236}">
              <a16:creationId xmlns:a16="http://schemas.microsoft.com/office/drawing/2014/main" id="{00000000-0008-0000-0100-000064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a:extLst>
            <a:ext uri="{FF2B5EF4-FFF2-40B4-BE49-F238E27FC236}">
              <a16:creationId xmlns:a16="http://schemas.microsoft.com/office/drawing/2014/main" id="{00000000-0008-0000-0100-000065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a:extLst>
            <a:ext uri="{FF2B5EF4-FFF2-40B4-BE49-F238E27FC236}">
              <a16:creationId xmlns:a16="http://schemas.microsoft.com/office/drawing/2014/main" id="{00000000-0008-0000-0100-000066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a:extLst>
            <a:ext uri="{FF2B5EF4-FFF2-40B4-BE49-F238E27FC236}">
              <a16:creationId xmlns:a16="http://schemas.microsoft.com/office/drawing/2014/main" id="{00000000-0008-0000-0100-000067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a:extLst>
            <a:ext uri="{FF2B5EF4-FFF2-40B4-BE49-F238E27FC236}">
              <a16:creationId xmlns:a16="http://schemas.microsoft.com/office/drawing/2014/main" id="{00000000-0008-0000-0100-000069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a:extLst>
            <a:ext uri="{FF2B5EF4-FFF2-40B4-BE49-F238E27FC236}">
              <a16:creationId xmlns:a16="http://schemas.microsoft.com/office/drawing/2014/main" id="{00000000-0008-0000-0100-00006A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a:extLst>
            <a:ext uri="{FF2B5EF4-FFF2-40B4-BE49-F238E27FC236}">
              <a16:creationId xmlns:a16="http://schemas.microsoft.com/office/drawing/2014/main" id="{00000000-0008-0000-0100-00006B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a:extLst>
            <a:ext uri="{FF2B5EF4-FFF2-40B4-BE49-F238E27FC236}">
              <a16:creationId xmlns:a16="http://schemas.microsoft.com/office/drawing/2014/main" id="{00000000-0008-0000-0100-00006C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a:extLst>
            <a:ext uri="{FF2B5EF4-FFF2-40B4-BE49-F238E27FC236}">
              <a16:creationId xmlns:a16="http://schemas.microsoft.com/office/drawing/2014/main" id="{00000000-0008-0000-0100-00006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a:extLst>
            <a:ext uri="{FF2B5EF4-FFF2-40B4-BE49-F238E27FC236}">
              <a16:creationId xmlns:a16="http://schemas.microsoft.com/office/drawing/2014/main" id="{00000000-0008-0000-0100-00006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a:extLst>
            <a:ext uri="{FF2B5EF4-FFF2-40B4-BE49-F238E27FC236}">
              <a16:creationId xmlns:a16="http://schemas.microsoft.com/office/drawing/2014/main" id="{00000000-0008-0000-0100-00006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a:extLst>
            <a:ext uri="{FF2B5EF4-FFF2-40B4-BE49-F238E27FC236}">
              <a16:creationId xmlns:a16="http://schemas.microsoft.com/office/drawing/2014/main" id="{00000000-0008-0000-0100-00007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a:extLst>
            <a:ext uri="{FF2B5EF4-FFF2-40B4-BE49-F238E27FC236}">
              <a16:creationId xmlns:a16="http://schemas.microsoft.com/office/drawing/2014/main" id="{00000000-0008-0000-0100-00007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a:extLst>
            <a:ext uri="{FF2B5EF4-FFF2-40B4-BE49-F238E27FC236}">
              <a16:creationId xmlns:a16="http://schemas.microsoft.com/office/drawing/2014/main" id="{00000000-0008-0000-0100-00007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a:extLst>
            <a:ext uri="{FF2B5EF4-FFF2-40B4-BE49-F238E27FC236}">
              <a16:creationId xmlns:a16="http://schemas.microsoft.com/office/drawing/2014/main" id="{00000000-0008-0000-0100-00007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a:extLst>
            <a:ext uri="{FF2B5EF4-FFF2-40B4-BE49-F238E27FC236}">
              <a16:creationId xmlns:a16="http://schemas.microsoft.com/office/drawing/2014/main" id="{00000000-0008-0000-0100-00007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a:extLst>
            <a:ext uri="{FF2B5EF4-FFF2-40B4-BE49-F238E27FC236}">
              <a16:creationId xmlns:a16="http://schemas.microsoft.com/office/drawing/2014/main" id="{00000000-0008-0000-0100-000075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a:extLst>
            <a:ext uri="{FF2B5EF4-FFF2-40B4-BE49-F238E27FC236}">
              <a16:creationId xmlns:a16="http://schemas.microsoft.com/office/drawing/2014/main" id="{00000000-0008-0000-0100-000076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a:extLst>
            <a:ext uri="{FF2B5EF4-FFF2-40B4-BE49-F238E27FC236}">
              <a16:creationId xmlns:a16="http://schemas.microsoft.com/office/drawing/2014/main" id="{00000000-0008-0000-0100-000077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a:extLst>
            <a:ext uri="{FF2B5EF4-FFF2-40B4-BE49-F238E27FC236}">
              <a16:creationId xmlns:a16="http://schemas.microsoft.com/office/drawing/2014/main" id="{00000000-0008-0000-0100-000078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a:extLst>
            <a:ext uri="{FF2B5EF4-FFF2-40B4-BE49-F238E27FC236}">
              <a16:creationId xmlns:a16="http://schemas.microsoft.com/office/drawing/2014/main" id="{00000000-0008-0000-0100-000079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a:extLst>
            <a:ext uri="{FF2B5EF4-FFF2-40B4-BE49-F238E27FC236}">
              <a16:creationId xmlns:a16="http://schemas.microsoft.com/office/drawing/2014/main" id="{00000000-0008-0000-0100-00007A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a:extLst>
            <a:ext uri="{FF2B5EF4-FFF2-40B4-BE49-F238E27FC236}">
              <a16:creationId xmlns:a16="http://schemas.microsoft.com/office/drawing/2014/main" id="{00000000-0008-0000-0100-00007B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a:extLst>
            <a:ext uri="{FF2B5EF4-FFF2-40B4-BE49-F238E27FC236}">
              <a16:creationId xmlns:a16="http://schemas.microsoft.com/office/drawing/2014/main" id="{00000000-0008-0000-0100-00007C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a:extLst>
            <a:ext uri="{FF2B5EF4-FFF2-40B4-BE49-F238E27FC236}">
              <a16:creationId xmlns:a16="http://schemas.microsoft.com/office/drawing/2014/main" id="{00000000-0008-0000-0100-00007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a:extLst>
            <a:ext uri="{FF2B5EF4-FFF2-40B4-BE49-F238E27FC236}">
              <a16:creationId xmlns:a16="http://schemas.microsoft.com/office/drawing/2014/main" id="{00000000-0008-0000-0100-00007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a:extLst>
            <a:ext uri="{FF2B5EF4-FFF2-40B4-BE49-F238E27FC236}">
              <a16:creationId xmlns:a16="http://schemas.microsoft.com/office/drawing/2014/main" id="{00000000-0008-0000-0100-00007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a:extLst>
            <a:ext uri="{FF2B5EF4-FFF2-40B4-BE49-F238E27FC236}">
              <a16:creationId xmlns:a16="http://schemas.microsoft.com/office/drawing/2014/main" id="{00000000-0008-0000-0100-00008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a:extLst>
            <a:ext uri="{FF2B5EF4-FFF2-40B4-BE49-F238E27FC236}">
              <a16:creationId xmlns:a16="http://schemas.microsoft.com/office/drawing/2014/main" id="{00000000-0008-0000-0100-00008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a:extLst>
            <a:ext uri="{FF2B5EF4-FFF2-40B4-BE49-F238E27FC236}">
              <a16:creationId xmlns:a16="http://schemas.microsoft.com/office/drawing/2014/main" id="{00000000-0008-0000-0100-00008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a:extLst>
            <a:ext uri="{FF2B5EF4-FFF2-40B4-BE49-F238E27FC236}">
              <a16:creationId xmlns:a16="http://schemas.microsoft.com/office/drawing/2014/main" id="{00000000-0008-0000-0100-00008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a:extLst>
            <a:ext uri="{FF2B5EF4-FFF2-40B4-BE49-F238E27FC236}">
              <a16:creationId xmlns:a16="http://schemas.microsoft.com/office/drawing/2014/main" id="{00000000-0008-0000-0100-00008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a:extLst>
            <a:ext uri="{FF2B5EF4-FFF2-40B4-BE49-F238E27FC236}">
              <a16:creationId xmlns:a16="http://schemas.microsoft.com/office/drawing/2014/main" id="{00000000-0008-0000-0100-00008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a:extLst>
            <a:ext uri="{FF2B5EF4-FFF2-40B4-BE49-F238E27FC236}">
              <a16:creationId xmlns:a16="http://schemas.microsoft.com/office/drawing/2014/main" id="{00000000-0008-0000-0100-00008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a:extLst>
            <a:ext uri="{FF2B5EF4-FFF2-40B4-BE49-F238E27FC236}">
              <a16:creationId xmlns:a16="http://schemas.microsoft.com/office/drawing/2014/main" id="{00000000-0008-0000-0100-00008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a:extLst>
            <a:ext uri="{FF2B5EF4-FFF2-40B4-BE49-F238E27FC236}">
              <a16:creationId xmlns:a16="http://schemas.microsoft.com/office/drawing/2014/main" id="{00000000-0008-0000-0100-00008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a:extLst>
            <a:ext uri="{FF2B5EF4-FFF2-40B4-BE49-F238E27FC236}">
              <a16:creationId xmlns:a16="http://schemas.microsoft.com/office/drawing/2014/main" id="{00000000-0008-0000-0100-00008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a:extLst>
            <a:ext uri="{FF2B5EF4-FFF2-40B4-BE49-F238E27FC236}">
              <a16:creationId xmlns:a16="http://schemas.microsoft.com/office/drawing/2014/main" id="{00000000-0008-0000-0100-00008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a:extLst>
            <a:ext uri="{FF2B5EF4-FFF2-40B4-BE49-F238E27FC236}">
              <a16:creationId xmlns:a16="http://schemas.microsoft.com/office/drawing/2014/main" id="{00000000-0008-0000-0100-00008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a:extLst>
            <a:ext uri="{FF2B5EF4-FFF2-40B4-BE49-F238E27FC236}">
              <a16:creationId xmlns:a16="http://schemas.microsoft.com/office/drawing/2014/main" id="{00000000-0008-0000-0100-00008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a:extLst>
            <a:ext uri="{FF2B5EF4-FFF2-40B4-BE49-F238E27FC236}">
              <a16:creationId xmlns:a16="http://schemas.microsoft.com/office/drawing/2014/main" id="{00000000-0008-0000-0100-00008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a:extLst>
            <a:ext uri="{FF2B5EF4-FFF2-40B4-BE49-F238E27FC236}">
              <a16:creationId xmlns:a16="http://schemas.microsoft.com/office/drawing/2014/main" id="{00000000-0008-0000-0100-00008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a:extLst>
            <a:ext uri="{FF2B5EF4-FFF2-40B4-BE49-F238E27FC236}">
              <a16:creationId xmlns:a16="http://schemas.microsoft.com/office/drawing/2014/main" id="{00000000-0008-0000-0100-00009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a:extLst>
            <a:ext uri="{FF2B5EF4-FFF2-40B4-BE49-F238E27FC236}">
              <a16:creationId xmlns:a16="http://schemas.microsoft.com/office/drawing/2014/main" id="{00000000-0008-0000-0100-00009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a:extLst>
            <a:ext uri="{FF2B5EF4-FFF2-40B4-BE49-F238E27FC236}">
              <a16:creationId xmlns:a16="http://schemas.microsoft.com/office/drawing/2014/main" id="{00000000-0008-0000-0100-00009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a:extLst>
            <a:ext uri="{FF2B5EF4-FFF2-40B4-BE49-F238E27FC236}">
              <a16:creationId xmlns:a16="http://schemas.microsoft.com/office/drawing/2014/main" id="{00000000-0008-0000-0100-00009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a:extLst>
            <a:ext uri="{FF2B5EF4-FFF2-40B4-BE49-F238E27FC236}">
              <a16:creationId xmlns:a16="http://schemas.microsoft.com/office/drawing/2014/main" id="{00000000-0008-0000-0100-00009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a:extLst>
            <a:ext uri="{FF2B5EF4-FFF2-40B4-BE49-F238E27FC236}">
              <a16:creationId xmlns:a16="http://schemas.microsoft.com/office/drawing/2014/main" id="{00000000-0008-0000-0100-00009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a:extLst>
            <a:ext uri="{FF2B5EF4-FFF2-40B4-BE49-F238E27FC236}">
              <a16:creationId xmlns:a16="http://schemas.microsoft.com/office/drawing/2014/main" id="{00000000-0008-0000-0100-00009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a:extLst>
            <a:ext uri="{FF2B5EF4-FFF2-40B4-BE49-F238E27FC236}">
              <a16:creationId xmlns:a16="http://schemas.microsoft.com/office/drawing/2014/main" id="{00000000-0008-0000-0100-00009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a:extLst>
            <a:ext uri="{FF2B5EF4-FFF2-40B4-BE49-F238E27FC236}">
              <a16:creationId xmlns:a16="http://schemas.microsoft.com/office/drawing/2014/main" id="{00000000-0008-0000-0100-00009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a:extLst>
            <a:ext uri="{FF2B5EF4-FFF2-40B4-BE49-F238E27FC236}">
              <a16:creationId xmlns:a16="http://schemas.microsoft.com/office/drawing/2014/main" id="{00000000-0008-0000-0100-00009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a:extLst>
            <a:ext uri="{FF2B5EF4-FFF2-40B4-BE49-F238E27FC236}">
              <a16:creationId xmlns:a16="http://schemas.microsoft.com/office/drawing/2014/main" id="{00000000-0008-0000-0100-00009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a:extLst>
            <a:ext uri="{FF2B5EF4-FFF2-40B4-BE49-F238E27FC236}">
              <a16:creationId xmlns:a16="http://schemas.microsoft.com/office/drawing/2014/main" id="{00000000-0008-0000-0100-00009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a:extLst>
            <a:ext uri="{FF2B5EF4-FFF2-40B4-BE49-F238E27FC236}">
              <a16:creationId xmlns:a16="http://schemas.microsoft.com/office/drawing/2014/main" id="{00000000-0008-0000-0100-00009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a:extLst>
            <a:ext uri="{FF2B5EF4-FFF2-40B4-BE49-F238E27FC236}">
              <a16:creationId xmlns:a16="http://schemas.microsoft.com/office/drawing/2014/main" id="{00000000-0008-0000-0100-00009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a:extLst>
            <a:ext uri="{FF2B5EF4-FFF2-40B4-BE49-F238E27FC236}">
              <a16:creationId xmlns:a16="http://schemas.microsoft.com/office/drawing/2014/main" id="{00000000-0008-0000-0100-00009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a:extLst>
            <a:ext uri="{FF2B5EF4-FFF2-40B4-BE49-F238E27FC236}">
              <a16:creationId xmlns:a16="http://schemas.microsoft.com/office/drawing/2014/main" id="{00000000-0008-0000-0100-00009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a:extLst>
            <a:ext uri="{FF2B5EF4-FFF2-40B4-BE49-F238E27FC236}">
              <a16:creationId xmlns:a16="http://schemas.microsoft.com/office/drawing/2014/main" id="{00000000-0008-0000-0100-0000A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a:extLst>
            <a:ext uri="{FF2B5EF4-FFF2-40B4-BE49-F238E27FC236}">
              <a16:creationId xmlns:a16="http://schemas.microsoft.com/office/drawing/2014/main" id="{00000000-0008-0000-0100-0000A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a:extLst>
            <a:ext uri="{FF2B5EF4-FFF2-40B4-BE49-F238E27FC236}">
              <a16:creationId xmlns:a16="http://schemas.microsoft.com/office/drawing/2014/main" id="{00000000-0008-0000-0100-0000A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a:extLst>
            <a:ext uri="{FF2B5EF4-FFF2-40B4-BE49-F238E27FC236}">
              <a16:creationId xmlns:a16="http://schemas.microsoft.com/office/drawing/2014/main" id="{00000000-0008-0000-0100-0000A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a:extLst>
            <a:ext uri="{FF2B5EF4-FFF2-40B4-BE49-F238E27FC236}">
              <a16:creationId xmlns:a16="http://schemas.microsoft.com/office/drawing/2014/main" id="{00000000-0008-0000-0100-0000A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a:extLst>
            <a:ext uri="{FF2B5EF4-FFF2-40B4-BE49-F238E27FC236}">
              <a16:creationId xmlns:a16="http://schemas.microsoft.com/office/drawing/2014/main" id="{00000000-0008-0000-0100-0000A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a:extLst>
            <a:ext uri="{FF2B5EF4-FFF2-40B4-BE49-F238E27FC236}">
              <a16:creationId xmlns:a16="http://schemas.microsoft.com/office/drawing/2014/main" id="{00000000-0008-0000-0100-0000A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a:extLst>
            <a:ext uri="{FF2B5EF4-FFF2-40B4-BE49-F238E27FC236}">
              <a16:creationId xmlns:a16="http://schemas.microsoft.com/office/drawing/2014/main" id="{00000000-0008-0000-0100-0000A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a:extLst>
            <a:ext uri="{FF2B5EF4-FFF2-40B4-BE49-F238E27FC236}">
              <a16:creationId xmlns:a16="http://schemas.microsoft.com/office/drawing/2014/main" id="{00000000-0008-0000-0100-0000A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a:extLst>
            <a:ext uri="{FF2B5EF4-FFF2-40B4-BE49-F238E27FC236}">
              <a16:creationId xmlns:a16="http://schemas.microsoft.com/office/drawing/2014/main" id="{00000000-0008-0000-0100-0000A9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a:extLst>
            <a:ext uri="{FF2B5EF4-FFF2-40B4-BE49-F238E27FC236}">
              <a16:creationId xmlns:a16="http://schemas.microsoft.com/office/drawing/2014/main" id="{00000000-0008-0000-0100-0000AB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a:extLst>
            <a:ext uri="{FF2B5EF4-FFF2-40B4-BE49-F238E27FC236}">
              <a16:creationId xmlns:a16="http://schemas.microsoft.com/office/drawing/2014/main" id="{00000000-0008-0000-0100-0000AC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a:extLst>
            <a:ext uri="{FF2B5EF4-FFF2-40B4-BE49-F238E27FC236}">
              <a16:creationId xmlns:a16="http://schemas.microsoft.com/office/drawing/2014/main" id="{00000000-0008-0000-0100-0000AD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a:extLst>
            <a:ext uri="{FF2B5EF4-FFF2-40B4-BE49-F238E27FC236}">
              <a16:creationId xmlns:a16="http://schemas.microsoft.com/office/drawing/2014/main" id="{00000000-0008-0000-0100-0000AE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a:extLst>
            <a:ext uri="{FF2B5EF4-FFF2-40B4-BE49-F238E27FC236}">
              <a16:creationId xmlns:a16="http://schemas.microsoft.com/office/drawing/2014/main" id="{00000000-0008-0000-0100-0000AF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a:extLst>
            <a:ext uri="{FF2B5EF4-FFF2-40B4-BE49-F238E27FC236}">
              <a16:creationId xmlns:a16="http://schemas.microsoft.com/office/drawing/2014/main" id="{00000000-0008-0000-0100-0000B0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a:extLst>
            <a:ext uri="{FF2B5EF4-FFF2-40B4-BE49-F238E27FC236}">
              <a16:creationId xmlns:a16="http://schemas.microsoft.com/office/drawing/2014/main" id="{00000000-0008-0000-0100-0000B1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a:extLst>
            <a:ext uri="{FF2B5EF4-FFF2-40B4-BE49-F238E27FC236}">
              <a16:creationId xmlns:a16="http://schemas.microsoft.com/office/drawing/2014/main" id="{00000000-0008-0000-0100-0000B2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a:extLst>
            <a:ext uri="{FF2B5EF4-FFF2-40B4-BE49-F238E27FC236}">
              <a16:creationId xmlns:a16="http://schemas.microsoft.com/office/drawing/2014/main" id="{00000000-0008-0000-0100-0000B3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a:extLst>
            <a:ext uri="{FF2B5EF4-FFF2-40B4-BE49-F238E27FC236}">
              <a16:creationId xmlns:a16="http://schemas.microsoft.com/office/drawing/2014/main" id="{00000000-0008-0000-0100-0000B4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a:extLst>
            <a:ext uri="{FF2B5EF4-FFF2-40B4-BE49-F238E27FC236}">
              <a16:creationId xmlns:a16="http://schemas.microsoft.com/office/drawing/2014/main" id="{00000000-0008-0000-0100-0000B5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a:extLst>
            <a:ext uri="{FF2B5EF4-FFF2-40B4-BE49-F238E27FC236}">
              <a16:creationId xmlns:a16="http://schemas.microsoft.com/office/drawing/2014/main" id="{00000000-0008-0000-0100-0000B6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a:extLst>
            <a:ext uri="{FF2B5EF4-FFF2-40B4-BE49-F238E27FC236}">
              <a16:creationId xmlns:a16="http://schemas.microsoft.com/office/drawing/2014/main" id="{00000000-0008-0000-0100-0000B7020000}"/>
            </a:ext>
          </a:extLst>
        </xdr:cNvPr>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a:extLst>
            <a:ext uri="{FF2B5EF4-FFF2-40B4-BE49-F238E27FC236}">
              <a16:creationId xmlns:a16="http://schemas.microsoft.com/office/drawing/2014/main" id="{00000000-0008-0000-0100-0000B8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a:extLst>
            <a:ext uri="{FF2B5EF4-FFF2-40B4-BE49-F238E27FC236}">
              <a16:creationId xmlns:a16="http://schemas.microsoft.com/office/drawing/2014/main" id="{00000000-0008-0000-0100-0000B9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a:extLst>
            <a:ext uri="{FF2B5EF4-FFF2-40B4-BE49-F238E27FC236}">
              <a16:creationId xmlns:a16="http://schemas.microsoft.com/office/drawing/2014/main" id="{00000000-0008-0000-0100-0000BA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a:extLst>
            <a:ext uri="{FF2B5EF4-FFF2-40B4-BE49-F238E27FC236}">
              <a16:creationId xmlns:a16="http://schemas.microsoft.com/office/drawing/2014/main" id="{00000000-0008-0000-0100-0000BB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a:extLst>
            <a:ext uri="{FF2B5EF4-FFF2-40B4-BE49-F238E27FC236}">
              <a16:creationId xmlns:a16="http://schemas.microsoft.com/office/drawing/2014/main" id="{00000000-0008-0000-0100-0000BC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a:extLst>
            <a:ext uri="{FF2B5EF4-FFF2-40B4-BE49-F238E27FC236}">
              <a16:creationId xmlns:a16="http://schemas.microsoft.com/office/drawing/2014/main" id="{00000000-0008-0000-0100-0000BD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a:extLst>
            <a:ext uri="{FF2B5EF4-FFF2-40B4-BE49-F238E27FC236}">
              <a16:creationId xmlns:a16="http://schemas.microsoft.com/office/drawing/2014/main" id="{00000000-0008-0000-0100-0000BE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a:extLst>
            <a:ext uri="{FF2B5EF4-FFF2-40B4-BE49-F238E27FC236}">
              <a16:creationId xmlns:a16="http://schemas.microsoft.com/office/drawing/2014/main" id="{00000000-0008-0000-0100-0000BF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a:extLst>
            <a:ext uri="{FF2B5EF4-FFF2-40B4-BE49-F238E27FC236}">
              <a16:creationId xmlns:a16="http://schemas.microsoft.com/office/drawing/2014/main" id="{00000000-0008-0000-0100-0000C0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a:extLst>
            <a:ext uri="{FF2B5EF4-FFF2-40B4-BE49-F238E27FC236}">
              <a16:creationId xmlns:a16="http://schemas.microsoft.com/office/drawing/2014/main" id="{00000000-0008-0000-0100-0000C1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a:extLst>
            <a:ext uri="{FF2B5EF4-FFF2-40B4-BE49-F238E27FC236}">
              <a16:creationId xmlns:a16="http://schemas.microsoft.com/office/drawing/2014/main" id="{00000000-0008-0000-0100-0000C2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a:extLst>
            <a:ext uri="{FF2B5EF4-FFF2-40B4-BE49-F238E27FC236}">
              <a16:creationId xmlns:a16="http://schemas.microsoft.com/office/drawing/2014/main" id="{00000000-0008-0000-0100-0000C3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a:extLst>
            <a:ext uri="{FF2B5EF4-FFF2-40B4-BE49-F238E27FC236}">
              <a16:creationId xmlns:a16="http://schemas.microsoft.com/office/drawing/2014/main" id="{00000000-0008-0000-0100-0000C4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a:extLst>
            <a:ext uri="{FF2B5EF4-FFF2-40B4-BE49-F238E27FC236}">
              <a16:creationId xmlns:a16="http://schemas.microsoft.com/office/drawing/2014/main" id="{00000000-0008-0000-0100-0000C5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a:extLst>
            <a:ext uri="{FF2B5EF4-FFF2-40B4-BE49-F238E27FC236}">
              <a16:creationId xmlns:a16="http://schemas.microsoft.com/office/drawing/2014/main" id="{00000000-0008-0000-0100-0000C6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a:extLst>
            <a:ext uri="{FF2B5EF4-FFF2-40B4-BE49-F238E27FC236}">
              <a16:creationId xmlns:a16="http://schemas.microsoft.com/office/drawing/2014/main" id="{00000000-0008-0000-0100-0000C7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a:extLst>
            <a:ext uri="{FF2B5EF4-FFF2-40B4-BE49-F238E27FC236}">
              <a16:creationId xmlns:a16="http://schemas.microsoft.com/office/drawing/2014/main" id="{00000000-0008-0000-0100-0000C8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a:extLst>
            <a:ext uri="{FF2B5EF4-FFF2-40B4-BE49-F238E27FC236}">
              <a16:creationId xmlns:a16="http://schemas.microsoft.com/office/drawing/2014/main" id="{00000000-0008-0000-0100-0000C9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a:extLst>
            <a:ext uri="{FF2B5EF4-FFF2-40B4-BE49-F238E27FC236}">
              <a16:creationId xmlns:a16="http://schemas.microsoft.com/office/drawing/2014/main" id="{00000000-0008-0000-0100-0000CA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a:extLst>
            <a:ext uri="{FF2B5EF4-FFF2-40B4-BE49-F238E27FC236}">
              <a16:creationId xmlns:a16="http://schemas.microsoft.com/office/drawing/2014/main" id="{00000000-0008-0000-0100-0000CC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a:extLst>
            <a:ext uri="{FF2B5EF4-FFF2-40B4-BE49-F238E27FC236}">
              <a16:creationId xmlns:a16="http://schemas.microsoft.com/office/drawing/2014/main" id="{00000000-0008-0000-0100-0000CD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a:extLst>
            <a:ext uri="{FF2B5EF4-FFF2-40B4-BE49-F238E27FC236}">
              <a16:creationId xmlns:a16="http://schemas.microsoft.com/office/drawing/2014/main" id="{00000000-0008-0000-0100-0000CE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a:extLst>
            <a:ext uri="{FF2B5EF4-FFF2-40B4-BE49-F238E27FC236}">
              <a16:creationId xmlns:a16="http://schemas.microsoft.com/office/drawing/2014/main" id="{00000000-0008-0000-0100-0000CF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a:extLst>
            <a:ext uri="{FF2B5EF4-FFF2-40B4-BE49-F238E27FC236}">
              <a16:creationId xmlns:a16="http://schemas.microsoft.com/office/drawing/2014/main" id="{00000000-0008-0000-0100-0000D0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a:extLst>
            <a:ext uri="{FF2B5EF4-FFF2-40B4-BE49-F238E27FC236}">
              <a16:creationId xmlns:a16="http://schemas.microsoft.com/office/drawing/2014/main" id="{00000000-0008-0000-0100-0000D1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a:extLst>
            <a:ext uri="{FF2B5EF4-FFF2-40B4-BE49-F238E27FC236}">
              <a16:creationId xmlns:a16="http://schemas.microsoft.com/office/drawing/2014/main" id="{00000000-0008-0000-0100-0000D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a:extLst>
            <a:ext uri="{FF2B5EF4-FFF2-40B4-BE49-F238E27FC236}">
              <a16:creationId xmlns:a16="http://schemas.microsoft.com/office/drawing/2014/main" id="{00000000-0008-0000-0100-0000D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a:extLst>
            <a:ext uri="{FF2B5EF4-FFF2-40B4-BE49-F238E27FC236}">
              <a16:creationId xmlns:a16="http://schemas.microsoft.com/office/drawing/2014/main" id="{00000000-0008-0000-0100-0000D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a:extLst>
            <a:ext uri="{FF2B5EF4-FFF2-40B4-BE49-F238E27FC236}">
              <a16:creationId xmlns:a16="http://schemas.microsoft.com/office/drawing/2014/main" id="{00000000-0008-0000-0100-0000D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a:extLst>
            <a:ext uri="{FF2B5EF4-FFF2-40B4-BE49-F238E27FC236}">
              <a16:creationId xmlns:a16="http://schemas.microsoft.com/office/drawing/2014/main" id="{00000000-0008-0000-0100-0000D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a:extLst>
            <a:ext uri="{FF2B5EF4-FFF2-40B4-BE49-F238E27FC236}">
              <a16:creationId xmlns:a16="http://schemas.microsoft.com/office/drawing/2014/main" id="{00000000-0008-0000-0100-0000D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a:extLst>
            <a:ext uri="{FF2B5EF4-FFF2-40B4-BE49-F238E27FC236}">
              <a16:creationId xmlns:a16="http://schemas.microsoft.com/office/drawing/2014/main" id="{00000000-0008-0000-0100-0000D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a:extLst>
            <a:ext uri="{FF2B5EF4-FFF2-40B4-BE49-F238E27FC236}">
              <a16:creationId xmlns:a16="http://schemas.microsoft.com/office/drawing/2014/main" id="{00000000-0008-0000-0100-0000D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a:extLst>
            <a:ext uri="{FF2B5EF4-FFF2-40B4-BE49-F238E27FC236}">
              <a16:creationId xmlns:a16="http://schemas.microsoft.com/office/drawing/2014/main" id="{00000000-0008-0000-0100-0000DA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a:extLst>
            <a:ext uri="{FF2B5EF4-FFF2-40B4-BE49-F238E27FC236}">
              <a16:creationId xmlns:a16="http://schemas.microsoft.com/office/drawing/2014/main" id="{00000000-0008-0000-0100-0000DB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a:extLst>
            <a:ext uri="{FF2B5EF4-FFF2-40B4-BE49-F238E27FC236}">
              <a16:creationId xmlns:a16="http://schemas.microsoft.com/office/drawing/2014/main" id="{00000000-0008-0000-0100-0000DC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a:extLst>
            <a:ext uri="{FF2B5EF4-FFF2-40B4-BE49-F238E27FC236}">
              <a16:creationId xmlns:a16="http://schemas.microsoft.com/office/drawing/2014/main" id="{00000000-0008-0000-0100-0000DD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a:extLst>
            <a:ext uri="{FF2B5EF4-FFF2-40B4-BE49-F238E27FC236}">
              <a16:creationId xmlns:a16="http://schemas.microsoft.com/office/drawing/2014/main" id="{00000000-0008-0000-0100-0000DE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a:extLst>
            <a:ext uri="{FF2B5EF4-FFF2-40B4-BE49-F238E27FC236}">
              <a16:creationId xmlns:a16="http://schemas.microsoft.com/office/drawing/2014/main" id="{00000000-0008-0000-0100-0000DF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a:extLst>
            <a:ext uri="{FF2B5EF4-FFF2-40B4-BE49-F238E27FC236}">
              <a16:creationId xmlns:a16="http://schemas.microsoft.com/office/drawing/2014/main" id="{00000000-0008-0000-0100-0000E0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a:extLst>
            <a:ext uri="{FF2B5EF4-FFF2-40B4-BE49-F238E27FC236}">
              <a16:creationId xmlns:a16="http://schemas.microsoft.com/office/drawing/2014/main" id="{00000000-0008-0000-0100-0000E1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a:extLst>
            <a:ext uri="{FF2B5EF4-FFF2-40B4-BE49-F238E27FC236}">
              <a16:creationId xmlns:a16="http://schemas.microsoft.com/office/drawing/2014/main" id="{00000000-0008-0000-0100-0000E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a:extLst>
            <a:ext uri="{FF2B5EF4-FFF2-40B4-BE49-F238E27FC236}">
              <a16:creationId xmlns:a16="http://schemas.microsoft.com/office/drawing/2014/main" id="{00000000-0008-0000-0100-0000E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a:extLst>
            <a:ext uri="{FF2B5EF4-FFF2-40B4-BE49-F238E27FC236}">
              <a16:creationId xmlns:a16="http://schemas.microsoft.com/office/drawing/2014/main" id="{00000000-0008-0000-0100-0000E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a:extLst>
            <a:ext uri="{FF2B5EF4-FFF2-40B4-BE49-F238E27FC236}">
              <a16:creationId xmlns:a16="http://schemas.microsoft.com/office/drawing/2014/main" id="{00000000-0008-0000-0100-0000E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a:extLst>
            <a:ext uri="{FF2B5EF4-FFF2-40B4-BE49-F238E27FC236}">
              <a16:creationId xmlns:a16="http://schemas.microsoft.com/office/drawing/2014/main" id="{00000000-0008-0000-0100-0000E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a:extLst>
            <a:ext uri="{FF2B5EF4-FFF2-40B4-BE49-F238E27FC236}">
              <a16:creationId xmlns:a16="http://schemas.microsoft.com/office/drawing/2014/main" id="{00000000-0008-0000-0100-0000E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a:extLst>
            <a:ext uri="{FF2B5EF4-FFF2-40B4-BE49-F238E27FC236}">
              <a16:creationId xmlns:a16="http://schemas.microsoft.com/office/drawing/2014/main" id="{00000000-0008-0000-0100-0000E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a:extLst>
            <a:ext uri="{FF2B5EF4-FFF2-40B4-BE49-F238E27FC236}">
              <a16:creationId xmlns:a16="http://schemas.microsoft.com/office/drawing/2014/main" id="{00000000-0008-0000-0100-0000E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a:extLst>
            <a:ext uri="{FF2B5EF4-FFF2-40B4-BE49-F238E27FC236}">
              <a16:creationId xmlns:a16="http://schemas.microsoft.com/office/drawing/2014/main" id="{00000000-0008-0000-0100-0000E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a:extLst>
            <a:ext uri="{FF2B5EF4-FFF2-40B4-BE49-F238E27FC236}">
              <a16:creationId xmlns:a16="http://schemas.microsoft.com/office/drawing/2014/main" id="{00000000-0008-0000-0100-0000E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a:extLst>
            <a:ext uri="{FF2B5EF4-FFF2-40B4-BE49-F238E27FC236}">
              <a16:creationId xmlns:a16="http://schemas.microsoft.com/office/drawing/2014/main" id="{00000000-0008-0000-0100-0000E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a:extLst>
            <a:ext uri="{FF2B5EF4-FFF2-40B4-BE49-F238E27FC236}">
              <a16:creationId xmlns:a16="http://schemas.microsoft.com/office/drawing/2014/main" id="{00000000-0008-0000-0100-0000E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a:extLst>
            <a:ext uri="{FF2B5EF4-FFF2-40B4-BE49-F238E27FC236}">
              <a16:creationId xmlns:a16="http://schemas.microsoft.com/office/drawing/2014/main" id="{00000000-0008-0000-0100-0000E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a:extLst>
            <a:ext uri="{FF2B5EF4-FFF2-40B4-BE49-F238E27FC236}">
              <a16:creationId xmlns:a16="http://schemas.microsoft.com/office/drawing/2014/main" id="{00000000-0008-0000-0100-0000F0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a:extLst>
            <a:ext uri="{FF2B5EF4-FFF2-40B4-BE49-F238E27FC236}">
              <a16:creationId xmlns:a16="http://schemas.microsoft.com/office/drawing/2014/main" id="{00000000-0008-0000-0100-0000F1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a:extLst>
            <a:ext uri="{FF2B5EF4-FFF2-40B4-BE49-F238E27FC236}">
              <a16:creationId xmlns:a16="http://schemas.microsoft.com/office/drawing/2014/main" id="{00000000-0008-0000-0100-0000F2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a:extLst>
            <a:ext uri="{FF2B5EF4-FFF2-40B4-BE49-F238E27FC236}">
              <a16:creationId xmlns:a16="http://schemas.microsoft.com/office/drawing/2014/main" id="{00000000-0008-0000-0100-0000F3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a:extLst>
            <a:ext uri="{FF2B5EF4-FFF2-40B4-BE49-F238E27FC236}">
              <a16:creationId xmlns:a16="http://schemas.microsoft.com/office/drawing/2014/main" id="{00000000-0008-0000-0100-0000F4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a:extLst>
            <a:ext uri="{FF2B5EF4-FFF2-40B4-BE49-F238E27FC236}">
              <a16:creationId xmlns:a16="http://schemas.microsoft.com/office/drawing/2014/main" id="{00000000-0008-0000-0100-0000F5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a:extLst>
            <a:ext uri="{FF2B5EF4-FFF2-40B4-BE49-F238E27FC236}">
              <a16:creationId xmlns:a16="http://schemas.microsoft.com/office/drawing/2014/main" id="{00000000-0008-0000-0100-0000F6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a:extLst>
            <a:ext uri="{FF2B5EF4-FFF2-40B4-BE49-F238E27FC236}">
              <a16:creationId xmlns:a16="http://schemas.microsoft.com/office/drawing/2014/main" id="{00000000-0008-0000-0100-0000F7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a:extLst>
            <a:ext uri="{FF2B5EF4-FFF2-40B4-BE49-F238E27FC236}">
              <a16:creationId xmlns:a16="http://schemas.microsoft.com/office/drawing/2014/main" id="{00000000-0008-0000-0100-0000F8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a:extLst>
            <a:ext uri="{FF2B5EF4-FFF2-40B4-BE49-F238E27FC236}">
              <a16:creationId xmlns:a16="http://schemas.microsoft.com/office/drawing/2014/main" id="{00000000-0008-0000-0100-0000F9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a:extLst>
            <a:ext uri="{FF2B5EF4-FFF2-40B4-BE49-F238E27FC236}">
              <a16:creationId xmlns:a16="http://schemas.microsoft.com/office/drawing/2014/main" id="{00000000-0008-0000-0100-0000F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a:extLst>
            <a:ext uri="{FF2B5EF4-FFF2-40B4-BE49-F238E27FC236}">
              <a16:creationId xmlns:a16="http://schemas.microsoft.com/office/drawing/2014/main" id="{00000000-0008-0000-0100-0000F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a:extLst>
            <a:ext uri="{FF2B5EF4-FFF2-40B4-BE49-F238E27FC236}">
              <a16:creationId xmlns:a16="http://schemas.microsoft.com/office/drawing/2014/main" id="{00000000-0008-0000-0100-0000F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a:extLst>
            <a:ext uri="{FF2B5EF4-FFF2-40B4-BE49-F238E27FC236}">
              <a16:creationId xmlns:a16="http://schemas.microsoft.com/office/drawing/2014/main" id="{00000000-0008-0000-0100-0000F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a:extLst>
            <a:ext uri="{FF2B5EF4-FFF2-40B4-BE49-F238E27FC236}">
              <a16:creationId xmlns:a16="http://schemas.microsoft.com/office/drawing/2014/main" id="{00000000-0008-0000-0100-0000F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a:extLst>
            <a:ext uri="{FF2B5EF4-FFF2-40B4-BE49-F238E27FC236}">
              <a16:creationId xmlns:a16="http://schemas.microsoft.com/office/drawing/2014/main" id="{00000000-0008-0000-0100-0000F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a:extLst>
            <a:ext uri="{FF2B5EF4-FFF2-40B4-BE49-F238E27FC236}">
              <a16:creationId xmlns:a16="http://schemas.microsoft.com/office/drawing/2014/main" id="{00000000-0008-0000-0100-000000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a:extLst>
            <a:ext uri="{FF2B5EF4-FFF2-40B4-BE49-F238E27FC236}">
              <a16:creationId xmlns:a16="http://schemas.microsoft.com/office/drawing/2014/main" id="{00000000-0008-0000-0100-000001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a:extLst>
            <a:ext uri="{FF2B5EF4-FFF2-40B4-BE49-F238E27FC236}">
              <a16:creationId xmlns:a16="http://schemas.microsoft.com/office/drawing/2014/main" id="{00000000-0008-0000-0100-00000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a:extLst>
            <a:ext uri="{FF2B5EF4-FFF2-40B4-BE49-F238E27FC236}">
              <a16:creationId xmlns:a16="http://schemas.microsoft.com/office/drawing/2014/main" id="{00000000-0008-0000-0100-00000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a:extLst>
            <a:ext uri="{FF2B5EF4-FFF2-40B4-BE49-F238E27FC236}">
              <a16:creationId xmlns:a16="http://schemas.microsoft.com/office/drawing/2014/main" id="{00000000-0008-0000-0100-00000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a:extLst>
            <a:ext uri="{FF2B5EF4-FFF2-40B4-BE49-F238E27FC236}">
              <a16:creationId xmlns:a16="http://schemas.microsoft.com/office/drawing/2014/main" id="{00000000-0008-0000-0100-00000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a:extLst>
            <a:ext uri="{FF2B5EF4-FFF2-40B4-BE49-F238E27FC236}">
              <a16:creationId xmlns:a16="http://schemas.microsoft.com/office/drawing/2014/main" id="{00000000-0008-0000-0100-00000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a:extLst>
            <a:ext uri="{FF2B5EF4-FFF2-40B4-BE49-F238E27FC236}">
              <a16:creationId xmlns:a16="http://schemas.microsoft.com/office/drawing/2014/main" id="{00000000-0008-0000-0100-00000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a:extLst>
            <a:ext uri="{FF2B5EF4-FFF2-40B4-BE49-F238E27FC236}">
              <a16:creationId xmlns:a16="http://schemas.microsoft.com/office/drawing/2014/main" id="{00000000-0008-0000-0100-00000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a:extLst>
            <a:ext uri="{FF2B5EF4-FFF2-40B4-BE49-F238E27FC236}">
              <a16:creationId xmlns:a16="http://schemas.microsoft.com/office/drawing/2014/main" id="{00000000-0008-0000-0100-00000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a:extLst>
            <a:ext uri="{FF2B5EF4-FFF2-40B4-BE49-F238E27FC236}">
              <a16:creationId xmlns:a16="http://schemas.microsoft.com/office/drawing/2014/main" id="{00000000-0008-0000-0100-00000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a:extLst>
            <a:ext uri="{FF2B5EF4-FFF2-40B4-BE49-F238E27FC236}">
              <a16:creationId xmlns:a16="http://schemas.microsoft.com/office/drawing/2014/main" id="{00000000-0008-0000-0100-00000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a:extLst>
            <a:ext uri="{FF2B5EF4-FFF2-40B4-BE49-F238E27FC236}">
              <a16:creationId xmlns:a16="http://schemas.microsoft.com/office/drawing/2014/main" id="{00000000-0008-0000-0100-00000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a:extLst>
            <a:ext uri="{FF2B5EF4-FFF2-40B4-BE49-F238E27FC236}">
              <a16:creationId xmlns:a16="http://schemas.microsoft.com/office/drawing/2014/main" id="{00000000-0008-0000-0100-00000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a:extLst>
            <a:ext uri="{FF2B5EF4-FFF2-40B4-BE49-F238E27FC236}">
              <a16:creationId xmlns:a16="http://schemas.microsoft.com/office/drawing/2014/main" id="{00000000-0008-0000-0100-00000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a:extLst>
            <a:ext uri="{FF2B5EF4-FFF2-40B4-BE49-F238E27FC236}">
              <a16:creationId xmlns:a16="http://schemas.microsoft.com/office/drawing/2014/main" id="{00000000-0008-0000-0100-00001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a:extLst>
            <a:ext uri="{FF2B5EF4-FFF2-40B4-BE49-F238E27FC236}">
              <a16:creationId xmlns:a16="http://schemas.microsoft.com/office/drawing/2014/main" id="{00000000-0008-0000-0100-00001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a:extLst>
            <a:ext uri="{FF2B5EF4-FFF2-40B4-BE49-F238E27FC236}">
              <a16:creationId xmlns:a16="http://schemas.microsoft.com/office/drawing/2014/main" id="{00000000-0008-0000-0100-00001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a:extLst>
            <a:ext uri="{FF2B5EF4-FFF2-40B4-BE49-F238E27FC236}">
              <a16:creationId xmlns:a16="http://schemas.microsoft.com/office/drawing/2014/main" id="{00000000-0008-0000-0100-00001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a:extLst>
            <a:ext uri="{FF2B5EF4-FFF2-40B4-BE49-F238E27FC236}">
              <a16:creationId xmlns:a16="http://schemas.microsoft.com/office/drawing/2014/main" id="{00000000-0008-0000-0100-00001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a:extLst>
            <a:ext uri="{FF2B5EF4-FFF2-40B4-BE49-F238E27FC236}">
              <a16:creationId xmlns:a16="http://schemas.microsoft.com/office/drawing/2014/main" id="{00000000-0008-0000-0100-00001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a:extLst>
            <a:ext uri="{FF2B5EF4-FFF2-40B4-BE49-F238E27FC236}">
              <a16:creationId xmlns:a16="http://schemas.microsoft.com/office/drawing/2014/main" id="{00000000-0008-0000-0100-00001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a:extLst>
            <a:ext uri="{FF2B5EF4-FFF2-40B4-BE49-F238E27FC236}">
              <a16:creationId xmlns:a16="http://schemas.microsoft.com/office/drawing/2014/main" id="{00000000-0008-0000-0100-00001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a:extLst>
            <a:ext uri="{FF2B5EF4-FFF2-40B4-BE49-F238E27FC236}">
              <a16:creationId xmlns:a16="http://schemas.microsoft.com/office/drawing/2014/main" id="{00000000-0008-0000-0100-00001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a:extLst>
            <a:ext uri="{FF2B5EF4-FFF2-40B4-BE49-F238E27FC236}">
              <a16:creationId xmlns:a16="http://schemas.microsoft.com/office/drawing/2014/main" id="{00000000-0008-0000-0100-00001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a:extLst>
            <a:ext uri="{FF2B5EF4-FFF2-40B4-BE49-F238E27FC236}">
              <a16:creationId xmlns:a16="http://schemas.microsoft.com/office/drawing/2014/main" id="{00000000-0008-0000-0100-00001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a:extLst>
            <a:ext uri="{FF2B5EF4-FFF2-40B4-BE49-F238E27FC236}">
              <a16:creationId xmlns:a16="http://schemas.microsoft.com/office/drawing/2014/main" id="{00000000-0008-0000-0100-00001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a:extLst>
            <a:ext uri="{FF2B5EF4-FFF2-40B4-BE49-F238E27FC236}">
              <a16:creationId xmlns:a16="http://schemas.microsoft.com/office/drawing/2014/main" id="{00000000-0008-0000-0100-00001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a:extLst>
            <a:ext uri="{FF2B5EF4-FFF2-40B4-BE49-F238E27FC236}">
              <a16:creationId xmlns:a16="http://schemas.microsoft.com/office/drawing/2014/main" id="{00000000-0008-0000-0100-00001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a:extLst>
            <a:ext uri="{FF2B5EF4-FFF2-40B4-BE49-F238E27FC236}">
              <a16:creationId xmlns:a16="http://schemas.microsoft.com/office/drawing/2014/main" id="{00000000-0008-0000-0100-00001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a:extLst>
            <a:ext uri="{FF2B5EF4-FFF2-40B4-BE49-F238E27FC236}">
              <a16:creationId xmlns:a16="http://schemas.microsoft.com/office/drawing/2014/main" id="{00000000-0008-0000-0100-00001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a:extLst>
            <a:ext uri="{FF2B5EF4-FFF2-40B4-BE49-F238E27FC236}">
              <a16:creationId xmlns:a16="http://schemas.microsoft.com/office/drawing/2014/main" id="{00000000-0008-0000-0100-00002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a:extLst>
            <a:ext uri="{FF2B5EF4-FFF2-40B4-BE49-F238E27FC236}">
              <a16:creationId xmlns:a16="http://schemas.microsoft.com/office/drawing/2014/main" id="{00000000-0008-0000-0100-00002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a:extLst>
            <a:ext uri="{FF2B5EF4-FFF2-40B4-BE49-F238E27FC236}">
              <a16:creationId xmlns:a16="http://schemas.microsoft.com/office/drawing/2014/main" id="{00000000-0008-0000-0100-00002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a:extLst>
            <a:ext uri="{FF2B5EF4-FFF2-40B4-BE49-F238E27FC236}">
              <a16:creationId xmlns:a16="http://schemas.microsoft.com/office/drawing/2014/main" id="{00000000-0008-0000-0100-00002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a:extLst>
            <a:ext uri="{FF2B5EF4-FFF2-40B4-BE49-F238E27FC236}">
              <a16:creationId xmlns:a16="http://schemas.microsoft.com/office/drawing/2014/main" id="{00000000-0008-0000-0100-00002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a:extLst>
            <a:ext uri="{FF2B5EF4-FFF2-40B4-BE49-F238E27FC236}">
              <a16:creationId xmlns:a16="http://schemas.microsoft.com/office/drawing/2014/main" id="{00000000-0008-0000-0100-00002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a:extLst>
            <a:ext uri="{FF2B5EF4-FFF2-40B4-BE49-F238E27FC236}">
              <a16:creationId xmlns:a16="http://schemas.microsoft.com/office/drawing/2014/main" id="{00000000-0008-0000-0100-00002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a:extLst>
            <a:ext uri="{FF2B5EF4-FFF2-40B4-BE49-F238E27FC236}">
              <a16:creationId xmlns:a16="http://schemas.microsoft.com/office/drawing/2014/main" id="{00000000-0008-0000-0100-00002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a:extLst>
            <a:ext uri="{FF2B5EF4-FFF2-40B4-BE49-F238E27FC236}">
              <a16:creationId xmlns:a16="http://schemas.microsoft.com/office/drawing/2014/main" id="{00000000-0008-0000-0100-00002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a:extLst>
            <a:ext uri="{FF2B5EF4-FFF2-40B4-BE49-F238E27FC236}">
              <a16:creationId xmlns:a16="http://schemas.microsoft.com/office/drawing/2014/main" id="{00000000-0008-0000-0100-00002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a:extLst>
            <a:ext uri="{FF2B5EF4-FFF2-40B4-BE49-F238E27FC236}">
              <a16:creationId xmlns:a16="http://schemas.microsoft.com/office/drawing/2014/main" id="{00000000-0008-0000-0100-00002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a:extLst>
            <a:ext uri="{FF2B5EF4-FFF2-40B4-BE49-F238E27FC236}">
              <a16:creationId xmlns:a16="http://schemas.microsoft.com/office/drawing/2014/main" id="{00000000-0008-0000-0100-00002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a:extLst>
            <a:ext uri="{FF2B5EF4-FFF2-40B4-BE49-F238E27FC236}">
              <a16:creationId xmlns:a16="http://schemas.microsoft.com/office/drawing/2014/main" id="{00000000-0008-0000-0100-00002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a:extLst>
            <a:ext uri="{FF2B5EF4-FFF2-40B4-BE49-F238E27FC236}">
              <a16:creationId xmlns:a16="http://schemas.microsoft.com/office/drawing/2014/main" id="{00000000-0008-0000-0100-00002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a:extLst>
            <a:ext uri="{FF2B5EF4-FFF2-40B4-BE49-F238E27FC236}">
              <a16:creationId xmlns:a16="http://schemas.microsoft.com/office/drawing/2014/main" id="{00000000-0008-0000-0100-00002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a:extLst>
            <a:ext uri="{FF2B5EF4-FFF2-40B4-BE49-F238E27FC236}">
              <a16:creationId xmlns:a16="http://schemas.microsoft.com/office/drawing/2014/main" id="{00000000-0008-0000-0100-00003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a:extLst>
            <a:ext uri="{FF2B5EF4-FFF2-40B4-BE49-F238E27FC236}">
              <a16:creationId xmlns:a16="http://schemas.microsoft.com/office/drawing/2014/main" id="{00000000-0008-0000-0100-00003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a:extLst>
            <a:ext uri="{FF2B5EF4-FFF2-40B4-BE49-F238E27FC236}">
              <a16:creationId xmlns:a16="http://schemas.microsoft.com/office/drawing/2014/main" id="{00000000-0008-0000-0100-00003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a:extLst>
            <a:ext uri="{FF2B5EF4-FFF2-40B4-BE49-F238E27FC236}">
              <a16:creationId xmlns:a16="http://schemas.microsoft.com/office/drawing/2014/main" id="{00000000-0008-0000-0100-00003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a:extLst>
            <a:ext uri="{FF2B5EF4-FFF2-40B4-BE49-F238E27FC236}">
              <a16:creationId xmlns:a16="http://schemas.microsoft.com/office/drawing/2014/main" id="{00000000-0008-0000-0100-00003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a:extLst>
            <a:ext uri="{FF2B5EF4-FFF2-40B4-BE49-F238E27FC236}">
              <a16:creationId xmlns:a16="http://schemas.microsoft.com/office/drawing/2014/main" id="{00000000-0008-0000-0100-00003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a:extLst>
            <a:ext uri="{FF2B5EF4-FFF2-40B4-BE49-F238E27FC236}">
              <a16:creationId xmlns:a16="http://schemas.microsoft.com/office/drawing/2014/main" id="{00000000-0008-0000-0100-00003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a:extLst>
            <a:ext uri="{FF2B5EF4-FFF2-40B4-BE49-F238E27FC236}">
              <a16:creationId xmlns:a16="http://schemas.microsoft.com/office/drawing/2014/main" id="{00000000-0008-0000-0100-00003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a:extLst>
            <a:ext uri="{FF2B5EF4-FFF2-40B4-BE49-F238E27FC236}">
              <a16:creationId xmlns:a16="http://schemas.microsoft.com/office/drawing/2014/main" id="{00000000-0008-0000-0100-00003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a:extLst>
            <a:ext uri="{FF2B5EF4-FFF2-40B4-BE49-F238E27FC236}">
              <a16:creationId xmlns:a16="http://schemas.microsoft.com/office/drawing/2014/main" id="{00000000-0008-0000-0100-00003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a:extLst>
            <a:ext uri="{FF2B5EF4-FFF2-40B4-BE49-F238E27FC236}">
              <a16:creationId xmlns:a16="http://schemas.microsoft.com/office/drawing/2014/main" id="{00000000-0008-0000-0100-00003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a:extLst>
            <a:ext uri="{FF2B5EF4-FFF2-40B4-BE49-F238E27FC236}">
              <a16:creationId xmlns:a16="http://schemas.microsoft.com/office/drawing/2014/main" id="{00000000-0008-0000-0100-00003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a:extLst>
            <a:ext uri="{FF2B5EF4-FFF2-40B4-BE49-F238E27FC236}">
              <a16:creationId xmlns:a16="http://schemas.microsoft.com/office/drawing/2014/main" id="{00000000-0008-0000-0100-00003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a:extLst>
            <a:ext uri="{FF2B5EF4-FFF2-40B4-BE49-F238E27FC236}">
              <a16:creationId xmlns:a16="http://schemas.microsoft.com/office/drawing/2014/main" id="{00000000-0008-0000-0100-00003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a:extLst>
            <a:ext uri="{FF2B5EF4-FFF2-40B4-BE49-F238E27FC236}">
              <a16:creationId xmlns:a16="http://schemas.microsoft.com/office/drawing/2014/main" id="{00000000-0008-0000-0100-00003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a:extLst>
            <a:ext uri="{FF2B5EF4-FFF2-40B4-BE49-F238E27FC236}">
              <a16:creationId xmlns:a16="http://schemas.microsoft.com/office/drawing/2014/main" id="{00000000-0008-0000-0100-00003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a:extLst>
            <a:ext uri="{FF2B5EF4-FFF2-40B4-BE49-F238E27FC236}">
              <a16:creationId xmlns:a16="http://schemas.microsoft.com/office/drawing/2014/main" id="{00000000-0008-0000-0100-00004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a:extLst>
            <a:ext uri="{FF2B5EF4-FFF2-40B4-BE49-F238E27FC236}">
              <a16:creationId xmlns:a16="http://schemas.microsoft.com/office/drawing/2014/main" id="{00000000-0008-0000-0100-00004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a:extLst>
            <a:ext uri="{FF2B5EF4-FFF2-40B4-BE49-F238E27FC236}">
              <a16:creationId xmlns:a16="http://schemas.microsoft.com/office/drawing/2014/main" id="{00000000-0008-0000-0100-00004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a:extLst>
            <a:ext uri="{FF2B5EF4-FFF2-40B4-BE49-F238E27FC236}">
              <a16:creationId xmlns:a16="http://schemas.microsoft.com/office/drawing/2014/main" id="{00000000-0008-0000-0100-00004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a:extLst>
            <a:ext uri="{FF2B5EF4-FFF2-40B4-BE49-F238E27FC236}">
              <a16:creationId xmlns:a16="http://schemas.microsoft.com/office/drawing/2014/main" id="{00000000-0008-0000-0100-00004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a:extLst>
            <a:ext uri="{FF2B5EF4-FFF2-40B4-BE49-F238E27FC236}">
              <a16:creationId xmlns:a16="http://schemas.microsoft.com/office/drawing/2014/main" id="{00000000-0008-0000-0100-00004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a:extLst>
            <a:ext uri="{FF2B5EF4-FFF2-40B4-BE49-F238E27FC236}">
              <a16:creationId xmlns:a16="http://schemas.microsoft.com/office/drawing/2014/main" id="{00000000-0008-0000-0100-00004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a:extLst>
            <a:ext uri="{FF2B5EF4-FFF2-40B4-BE49-F238E27FC236}">
              <a16:creationId xmlns:a16="http://schemas.microsoft.com/office/drawing/2014/main" id="{00000000-0008-0000-0100-00004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a:extLst>
            <a:ext uri="{FF2B5EF4-FFF2-40B4-BE49-F238E27FC236}">
              <a16:creationId xmlns:a16="http://schemas.microsoft.com/office/drawing/2014/main" id="{00000000-0008-0000-0100-00004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a:extLst>
            <a:ext uri="{FF2B5EF4-FFF2-40B4-BE49-F238E27FC236}">
              <a16:creationId xmlns:a16="http://schemas.microsoft.com/office/drawing/2014/main" id="{00000000-0008-0000-0100-00004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a:extLst>
            <a:ext uri="{FF2B5EF4-FFF2-40B4-BE49-F238E27FC236}">
              <a16:creationId xmlns:a16="http://schemas.microsoft.com/office/drawing/2014/main" id="{00000000-0008-0000-0100-00004A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a:extLst>
            <a:ext uri="{FF2B5EF4-FFF2-40B4-BE49-F238E27FC236}">
              <a16:creationId xmlns:a16="http://schemas.microsoft.com/office/drawing/2014/main" id="{00000000-0008-0000-0100-00004B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a:extLst>
            <a:ext uri="{FF2B5EF4-FFF2-40B4-BE49-F238E27FC236}">
              <a16:creationId xmlns:a16="http://schemas.microsoft.com/office/drawing/2014/main" id="{00000000-0008-0000-0100-00004C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a:extLst>
            <a:ext uri="{FF2B5EF4-FFF2-40B4-BE49-F238E27FC236}">
              <a16:creationId xmlns:a16="http://schemas.microsoft.com/office/drawing/2014/main" id="{00000000-0008-0000-0100-00004D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a:extLst>
            <a:ext uri="{FF2B5EF4-FFF2-40B4-BE49-F238E27FC236}">
              <a16:creationId xmlns:a16="http://schemas.microsoft.com/office/drawing/2014/main" id="{00000000-0008-0000-0100-00004E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a:extLst>
            <a:ext uri="{FF2B5EF4-FFF2-40B4-BE49-F238E27FC236}">
              <a16:creationId xmlns:a16="http://schemas.microsoft.com/office/drawing/2014/main" id="{00000000-0008-0000-0100-000050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a:extLst>
            <a:ext uri="{FF2B5EF4-FFF2-40B4-BE49-F238E27FC236}">
              <a16:creationId xmlns:a16="http://schemas.microsoft.com/office/drawing/2014/main" id="{00000000-0008-0000-0100-000051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a:extLst>
            <a:ext uri="{FF2B5EF4-FFF2-40B4-BE49-F238E27FC236}">
              <a16:creationId xmlns:a16="http://schemas.microsoft.com/office/drawing/2014/main" id="{00000000-0008-0000-0100-000052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a:extLst>
            <a:ext uri="{FF2B5EF4-FFF2-40B4-BE49-F238E27FC236}">
              <a16:creationId xmlns:a16="http://schemas.microsoft.com/office/drawing/2014/main" id="{00000000-0008-0000-0100-000053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a:extLst>
            <a:ext uri="{FF2B5EF4-FFF2-40B4-BE49-F238E27FC236}">
              <a16:creationId xmlns:a16="http://schemas.microsoft.com/office/drawing/2014/main" id="{00000000-0008-0000-0100-000054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a:extLst>
            <a:ext uri="{FF2B5EF4-FFF2-40B4-BE49-F238E27FC236}">
              <a16:creationId xmlns:a16="http://schemas.microsoft.com/office/drawing/2014/main" id="{00000000-0008-0000-0100-000055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a:extLst>
            <a:ext uri="{FF2B5EF4-FFF2-40B4-BE49-F238E27FC236}">
              <a16:creationId xmlns:a16="http://schemas.microsoft.com/office/drawing/2014/main" id="{00000000-0008-0000-0100-000056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a:extLst>
            <a:ext uri="{FF2B5EF4-FFF2-40B4-BE49-F238E27FC236}">
              <a16:creationId xmlns:a16="http://schemas.microsoft.com/office/drawing/2014/main" id="{00000000-0008-0000-0100-000057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a:extLst>
            <a:ext uri="{FF2B5EF4-FFF2-40B4-BE49-F238E27FC236}">
              <a16:creationId xmlns:a16="http://schemas.microsoft.com/office/drawing/2014/main" id="{00000000-0008-0000-0100-000058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a:extLst>
            <a:ext uri="{FF2B5EF4-FFF2-40B4-BE49-F238E27FC236}">
              <a16:creationId xmlns:a16="http://schemas.microsoft.com/office/drawing/2014/main" id="{00000000-0008-0000-0100-000059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a:extLst>
            <a:ext uri="{FF2B5EF4-FFF2-40B4-BE49-F238E27FC236}">
              <a16:creationId xmlns:a16="http://schemas.microsoft.com/office/drawing/2014/main" id="{00000000-0008-0000-0100-00005A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a:extLst>
            <a:ext uri="{FF2B5EF4-FFF2-40B4-BE49-F238E27FC236}">
              <a16:creationId xmlns:a16="http://schemas.microsoft.com/office/drawing/2014/main" id="{00000000-0008-0000-0100-00005B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a:extLst>
            <a:ext uri="{FF2B5EF4-FFF2-40B4-BE49-F238E27FC236}">
              <a16:creationId xmlns:a16="http://schemas.microsoft.com/office/drawing/2014/main" id="{00000000-0008-0000-0100-00005C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a:extLst>
            <a:ext uri="{FF2B5EF4-FFF2-40B4-BE49-F238E27FC236}">
              <a16:creationId xmlns:a16="http://schemas.microsoft.com/office/drawing/2014/main" id="{00000000-0008-0000-0100-00005D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a:extLst>
            <a:ext uri="{FF2B5EF4-FFF2-40B4-BE49-F238E27FC236}">
              <a16:creationId xmlns:a16="http://schemas.microsoft.com/office/drawing/2014/main" id="{00000000-0008-0000-0100-00005E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a:extLst>
            <a:ext uri="{FF2B5EF4-FFF2-40B4-BE49-F238E27FC236}">
              <a16:creationId xmlns:a16="http://schemas.microsoft.com/office/drawing/2014/main" id="{00000000-0008-0000-0100-00005F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a:extLst>
            <a:ext uri="{FF2B5EF4-FFF2-40B4-BE49-F238E27FC236}">
              <a16:creationId xmlns:a16="http://schemas.microsoft.com/office/drawing/2014/main" id="{00000000-0008-0000-0100-000060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a:extLst>
            <a:ext uri="{FF2B5EF4-FFF2-40B4-BE49-F238E27FC236}">
              <a16:creationId xmlns:a16="http://schemas.microsoft.com/office/drawing/2014/main" id="{00000000-0008-0000-0100-000061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a:extLst>
            <a:ext uri="{FF2B5EF4-FFF2-40B4-BE49-F238E27FC236}">
              <a16:creationId xmlns:a16="http://schemas.microsoft.com/office/drawing/2014/main" id="{00000000-0008-0000-0100-000062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a:extLst>
            <a:ext uri="{FF2B5EF4-FFF2-40B4-BE49-F238E27FC236}">
              <a16:creationId xmlns:a16="http://schemas.microsoft.com/office/drawing/2014/main" id="{00000000-0008-0000-0100-000063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a:extLst>
            <a:ext uri="{FF2B5EF4-FFF2-40B4-BE49-F238E27FC236}">
              <a16:creationId xmlns:a16="http://schemas.microsoft.com/office/drawing/2014/main" id="{00000000-0008-0000-0100-000064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a:extLst>
            <a:ext uri="{FF2B5EF4-FFF2-40B4-BE49-F238E27FC236}">
              <a16:creationId xmlns:a16="http://schemas.microsoft.com/office/drawing/2014/main" id="{00000000-0008-0000-0100-000065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a:extLst>
            <a:ext uri="{FF2B5EF4-FFF2-40B4-BE49-F238E27FC236}">
              <a16:creationId xmlns:a16="http://schemas.microsoft.com/office/drawing/2014/main" id="{00000000-0008-0000-0100-000066030000}"/>
            </a:ext>
          </a:extLst>
        </xdr:cNvPr>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a:extLst>
            <a:ext uri="{FF2B5EF4-FFF2-40B4-BE49-F238E27FC236}">
              <a16:creationId xmlns:a16="http://schemas.microsoft.com/office/drawing/2014/main" id="{00000000-0008-0000-0100-000067030000}"/>
            </a:ext>
          </a:extLst>
        </xdr:cNvPr>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a:extLst>
            <a:ext uri="{FF2B5EF4-FFF2-40B4-BE49-F238E27FC236}">
              <a16:creationId xmlns:a16="http://schemas.microsoft.com/office/drawing/2014/main" id="{00000000-0008-0000-0100-00006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a:extLst>
            <a:ext uri="{FF2B5EF4-FFF2-40B4-BE49-F238E27FC236}">
              <a16:creationId xmlns:a16="http://schemas.microsoft.com/office/drawing/2014/main" id="{00000000-0008-0000-0100-00006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a:extLst>
            <a:ext uri="{FF2B5EF4-FFF2-40B4-BE49-F238E27FC236}">
              <a16:creationId xmlns:a16="http://schemas.microsoft.com/office/drawing/2014/main" id="{00000000-0008-0000-0100-00006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a:extLst>
            <a:ext uri="{FF2B5EF4-FFF2-40B4-BE49-F238E27FC236}">
              <a16:creationId xmlns:a16="http://schemas.microsoft.com/office/drawing/2014/main" id="{00000000-0008-0000-0100-00006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a:extLst>
            <a:ext uri="{FF2B5EF4-FFF2-40B4-BE49-F238E27FC236}">
              <a16:creationId xmlns:a16="http://schemas.microsoft.com/office/drawing/2014/main" id="{00000000-0008-0000-0100-00006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a:extLst>
            <a:ext uri="{FF2B5EF4-FFF2-40B4-BE49-F238E27FC236}">
              <a16:creationId xmlns:a16="http://schemas.microsoft.com/office/drawing/2014/main" id="{00000000-0008-0000-0100-00006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a:extLst>
            <a:ext uri="{FF2B5EF4-FFF2-40B4-BE49-F238E27FC236}">
              <a16:creationId xmlns:a16="http://schemas.microsoft.com/office/drawing/2014/main" id="{00000000-0008-0000-0100-00006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a:extLst>
            <a:ext uri="{FF2B5EF4-FFF2-40B4-BE49-F238E27FC236}">
              <a16:creationId xmlns:a16="http://schemas.microsoft.com/office/drawing/2014/main" id="{00000000-0008-0000-0100-00006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a:extLst>
            <a:ext uri="{FF2B5EF4-FFF2-40B4-BE49-F238E27FC236}">
              <a16:creationId xmlns:a16="http://schemas.microsoft.com/office/drawing/2014/main" id="{00000000-0008-0000-0100-00007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a:extLst>
            <a:ext uri="{FF2B5EF4-FFF2-40B4-BE49-F238E27FC236}">
              <a16:creationId xmlns:a16="http://schemas.microsoft.com/office/drawing/2014/main" id="{00000000-0008-0000-0100-00007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a:extLst>
            <a:ext uri="{FF2B5EF4-FFF2-40B4-BE49-F238E27FC236}">
              <a16:creationId xmlns:a16="http://schemas.microsoft.com/office/drawing/2014/main" id="{00000000-0008-0000-0100-00007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a:extLst>
            <a:ext uri="{FF2B5EF4-FFF2-40B4-BE49-F238E27FC236}">
              <a16:creationId xmlns:a16="http://schemas.microsoft.com/office/drawing/2014/main" id="{00000000-0008-0000-0100-00007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a:extLst>
            <a:ext uri="{FF2B5EF4-FFF2-40B4-BE49-F238E27FC236}">
              <a16:creationId xmlns:a16="http://schemas.microsoft.com/office/drawing/2014/main" id="{00000000-0008-0000-0100-00007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a:extLst>
            <a:ext uri="{FF2B5EF4-FFF2-40B4-BE49-F238E27FC236}">
              <a16:creationId xmlns:a16="http://schemas.microsoft.com/office/drawing/2014/main" id="{00000000-0008-0000-0100-00007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a:extLst>
            <a:ext uri="{FF2B5EF4-FFF2-40B4-BE49-F238E27FC236}">
              <a16:creationId xmlns:a16="http://schemas.microsoft.com/office/drawing/2014/main" id="{00000000-0008-0000-0100-00007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a:extLst>
            <a:ext uri="{FF2B5EF4-FFF2-40B4-BE49-F238E27FC236}">
              <a16:creationId xmlns:a16="http://schemas.microsoft.com/office/drawing/2014/main" id="{00000000-0008-0000-0100-00007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a:extLst>
            <a:ext uri="{FF2B5EF4-FFF2-40B4-BE49-F238E27FC236}">
              <a16:creationId xmlns:a16="http://schemas.microsoft.com/office/drawing/2014/main" id="{00000000-0008-0000-0100-00007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a:extLst>
            <a:ext uri="{FF2B5EF4-FFF2-40B4-BE49-F238E27FC236}">
              <a16:creationId xmlns:a16="http://schemas.microsoft.com/office/drawing/2014/main" id="{00000000-0008-0000-0100-00007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a:extLst>
            <a:ext uri="{FF2B5EF4-FFF2-40B4-BE49-F238E27FC236}">
              <a16:creationId xmlns:a16="http://schemas.microsoft.com/office/drawing/2014/main" id="{00000000-0008-0000-0100-00007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a:extLst>
            <a:ext uri="{FF2B5EF4-FFF2-40B4-BE49-F238E27FC236}">
              <a16:creationId xmlns:a16="http://schemas.microsoft.com/office/drawing/2014/main" id="{00000000-0008-0000-0100-00007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a:extLst>
            <a:ext uri="{FF2B5EF4-FFF2-40B4-BE49-F238E27FC236}">
              <a16:creationId xmlns:a16="http://schemas.microsoft.com/office/drawing/2014/main" id="{00000000-0008-0000-0100-00007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a:extLst>
            <a:ext uri="{FF2B5EF4-FFF2-40B4-BE49-F238E27FC236}">
              <a16:creationId xmlns:a16="http://schemas.microsoft.com/office/drawing/2014/main" id="{00000000-0008-0000-0100-00007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a:extLst>
            <a:ext uri="{FF2B5EF4-FFF2-40B4-BE49-F238E27FC236}">
              <a16:creationId xmlns:a16="http://schemas.microsoft.com/office/drawing/2014/main" id="{00000000-0008-0000-0100-00007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a:extLst>
            <a:ext uri="{FF2B5EF4-FFF2-40B4-BE49-F238E27FC236}">
              <a16:creationId xmlns:a16="http://schemas.microsoft.com/office/drawing/2014/main" id="{00000000-0008-0000-0100-00008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a:extLst>
            <a:ext uri="{FF2B5EF4-FFF2-40B4-BE49-F238E27FC236}">
              <a16:creationId xmlns:a16="http://schemas.microsoft.com/office/drawing/2014/main" id="{00000000-0008-0000-0100-00008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a:extLst>
            <a:ext uri="{FF2B5EF4-FFF2-40B4-BE49-F238E27FC236}">
              <a16:creationId xmlns:a16="http://schemas.microsoft.com/office/drawing/2014/main" id="{00000000-0008-0000-0100-00008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a:extLst>
            <a:ext uri="{FF2B5EF4-FFF2-40B4-BE49-F238E27FC236}">
              <a16:creationId xmlns:a16="http://schemas.microsoft.com/office/drawing/2014/main" id="{00000000-0008-0000-0100-00008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a:extLst>
            <a:ext uri="{FF2B5EF4-FFF2-40B4-BE49-F238E27FC236}">
              <a16:creationId xmlns:a16="http://schemas.microsoft.com/office/drawing/2014/main" id="{00000000-0008-0000-0100-00008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a:extLst>
            <a:ext uri="{FF2B5EF4-FFF2-40B4-BE49-F238E27FC236}">
              <a16:creationId xmlns:a16="http://schemas.microsoft.com/office/drawing/2014/main" id="{00000000-0008-0000-0100-00008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a:extLst>
            <a:ext uri="{FF2B5EF4-FFF2-40B4-BE49-F238E27FC236}">
              <a16:creationId xmlns:a16="http://schemas.microsoft.com/office/drawing/2014/main" id="{00000000-0008-0000-0100-00008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a:extLst>
            <a:ext uri="{FF2B5EF4-FFF2-40B4-BE49-F238E27FC236}">
              <a16:creationId xmlns:a16="http://schemas.microsoft.com/office/drawing/2014/main" id="{00000000-0008-0000-0100-00008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a:extLst>
            <a:ext uri="{FF2B5EF4-FFF2-40B4-BE49-F238E27FC236}">
              <a16:creationId xmlns:a16="http://schemas.microsoft.com/office/drawing/2014/main" id="{00000000-0008-0000-0100-00008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a:extLst>
            <a:ext uri="{FF2B5EF4-FFF2-40B4-BE49-F238E27FC236}">
              <a16:creationId xmlns:a16="http://schemas.microsoft.com/office/drawing/2014/main" id="{00000000-0008-0000-0100-00008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a:extLst>
            <a:ext uri="{FF2B5EF4-FFF2-40B4-BE49-F238E27FC236}">
              <a16:creationId xmlns:a16="http://schemas.microsoft.com/office/drawing/2014/main" id="{00000000-0008-0000-0100-00008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a:extLst>
            <a:ext uri="{FF2B5EF4-FFF2-40B4-BE49-F238E27FC236}">
              <a16:creationId xmlns:a16="http://schemas.microsoft.com/office/drawing/2014/main" id="{00000000-0008-0000-0100-00008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a:extLst>
            <a:ext uri="{FF2B5EF4-FFF2-40B4-BE49-F238E27FC236}">
              <a16:creationId xmlns:a16="http://schemas.microsoft.com/office/drawing/2014/main" id="{00000000-0008-0000-0100-00008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a:extLst>
            <a:ext uri="{FF2B5EF4-FFF2-40B4-BE49-F238E27FC236}">
              <a16:creationId xmlns:a16="http://schemas.microsoft.com/office/drawing/2014/main" id="{00000000-0008-0000-0100-00008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a:extLst>
            <a:ext uri="{FF2B5EF4-FFF2-40B4-BE49-F238E27FC236}">
              <a16:creationId xmlns:a16="http://schemas.microsoft.com/office/drawing/2014/main" id="{00000000-0008-0000-0100-00008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a:extLst>
            <a:ext uri="{FF2B5EF4-FFF2-40B4-BE49-F238E27FC236}">
              <a16:creationId xmlns:a16="http://schemas.microsoft.com/office/drawing/2014/main" id="{00000000-0008-0000-0100-00008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a:extLst>
            <a:ext uri="{FF2B5EF4-FFF2-40B4-BE49-F238E27FC236}">
              <a16:creationId xmlns:a16="http://schemas.microsoft.com/office/drawing/2014/main" id="{00000000-0008-0000-0100-00009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a:extLst>
            <a:ext uri="{FF2B5EF4-FFF2-40B4-BE49-F238E27FC236}">
              <a16:creationId xmlns:a16="http://schemas.microsoft.com/office/drawing/2014/main" id="{00000000-0008-0000-0100-00009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a:extLst>
            <a:ext uri="{FF2B5EF4-FFF2-40B4-BE49-F238E27FC236}">
              <a16:creationId xmlns:a16="http://schemas.microsoft.com/office/drawing/2014/main" id="{00000000-0008-0000-0100-00009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a:extLst>
            <a:ext uri="{FF2B5EF4-FFF2-40B4-BE49-F238E27FC236}">
              <a16:creationId xmlns:a16="http://schemas.microsoft.com/office/drawing/2014/main" id="{00000000-0008-0000-0100-00009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a:extLst>
            <a:ext uri="{FF2B5EF4-FFF2-40B4-BE49-F238E27FC236}">
              <a16:creationId xmlns:a16="http://schemas.microsoft.com/office/drawing/2014/main" id="{00000000-0008-0000-0100-00009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a:extLst>
            <a:ext uri="{FF2B5EF4-FFF2-40B4-BE49-F238E27FC236}">
              <a16:creationId xmlns:a16="http://schemas.microsoft.com/office/drawing/2014/main" id="{00000000-0008-0000-0100-00009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a:extLst>
            <a:ext uri="{FF2B5EF4-FFF2-40B4-BE49-F238E27FC236}">
              <a16:creationId xmlns:a16="http://schemas.microsoft.com/office/drawing/2014/main" id="{00000000-0008-0000-0100-00009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a:extLst>
            <a:ext uri="{FF2B5EF4-FFF2-40B4-BE49-F238E27FC236}">
              <a16:creationId xmlns:a16="http://schemas.microsoft.com/office/drawing/2014/main" id="{00000000-0008-0000-0100-00009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a:extLst>
            <a:ext uri="{FF2B5EF4-FFF2-40B4-BE49-F238E27FC236}">
              <a16:creationId xmlns:a16="http://schemas.microsoft.com/office/drawing/2014/main" id="{00000000-0008-0000-0100-00009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a:extLst>
            <a:ext uri="{FF2B5EF4-FFF2-40B4-BE49-F238E27FC236}">
              <a16:creationId xmlns:a16="http://schemas.microsoft.com/office/drawing/2014/main" id="{00000000-0008-0000-0100-00009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a:extLst>
            <a:ext uri="{FF2B5EF4-FFF2-40B4-BE49-F238E27FC236}">
              <a16:creationId xmlns:a16="http://schemas.microsoft.com/office/drawing/2014/main" id="{00000000-0008-0000-0100-00009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a:extLst>
            <a:ext uri="{FF2B5EF4-FFF2-40B4-BE49-F238E27FC236}">
              <a16:creationId xmlns:a16="http://schemas.microsoft.com/office/drawing/2014/main" id="{00000000-0008-0000-0100-00009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a:extLst>
            <a:ext uri="{FF2B5EF4-FFF2-40B4-BE49-F238E27FC236}">
              <a16:creationId xmlns:a16="http://schemas.microsoft.com/office/drawing/2014/main" id="{00000000-0008-0000-0100-00009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a:extLst>
            <a:ext uri="{FF2B5EF4-FFF2-40B4-BE49-F238E27FC236}">
              <a16:creationId xmlns:a16="http://schemas.microsoft.com/office/drawing/2014/main" id="{00000000-0008-0000-0100-00009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a:extLst>
            <a:ext uri="{FF2B5EF4-FFF2-40B4-BE49-F238E27FC236}">
              <a16:creationId xmlns:a16="http://schemas.microsoft.com/office/drawing/2014/main" id="{00000000-0008-0000-0100-00009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a:extLst>
            <a:ext uri="{FF2B5EF4-FFF2-40B4-BE49-F238E27FC236}">
              <a16:creationId xmlns:a16="http://schemas.microsoft.com/office/drawing/2014/main" id="{00000000-0008-0000-0100-0000A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a:extLst>
            <a:ext uri="{FF2B5EF4-FFF2-40B4-BE49-F238E27FC236}">
              <a16:creationId xmlns:a16="http://schemas.microsoft.com/office/drawing/2014/main" id="{00000000-0008-0000-0100-0000A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a:extLst>
            <a:ext uri="{FF2B5EF4-FFF2-40B4-BE49-F238E27FC236}">
              <a16:creationId xmlns:a16="http://schemas.microsoft.com/office/drawing/2014/main" id="{00000000-0008-0000-0100-0000A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a:extLst>
            <a:ext uri="{FF2B5EF4-FFF2-40B4-BE49-F238E27FC236}">
              <a16:creationId xmlns:a16="http://schemas.microsoft.com/office/drawing/2014/main" id="{00000000-0008-0000-0100-0000A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a:extLst>
            <a:ext uri="{FF2B5EF4-FFF2-40B4-BE49-F238E27FC236}">
              <a16:creationId xmlns:a16="http://schemas.microsoft.com/office/drawing/2014/main" id="{00000000-0008-0000-0100-0000A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a:extLst>
            <a:ext uri="{FF2B5EF4-FFF2-40B4-BE49-F238E27FC236}">
              <a16:creationId xmlns:a16="http://schemas.microsoft.com/office/drawing/2014/main" id="{00000000-0008-0000-0100-0000A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a:extLst>
            <a:ext uri="{FF2B5EF4-FFF2-40B4-BE49-F238E27FC236}">
              <a16:creationId xmlns:a16="http://schemas.microsoft.com/office/drawing/2014/main" id="{00000000-0008-0000-0100-0000A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a:extLst>
            <a:ext uri="{FF2B5EF4-FFF2-40B4-BE49-F238E27FC236}">
              <a16:creationId xmlns:a16="http://schemas.microsoft.com/office/drawing/2014/main" id="{00000000-0008-0000-0100-0000A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a:extLst>
            <a:ext uri="{FF2B5EF4-FFF2-40B4-BE49-F238E27FC236}">
              <a16:creationId xmlns:a16="http://schemas.microsoft.com/office/drawing/2014/main" id="{00000000-0008-0000-0100-0000A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a:extLst>
            <a:ext uri="{FF2B5EF4-FFF2-40B4-BE49-F238E27FC236}">
              <a16:creationId xmlns:a16="http://schemas.microsoft.com/office/drawing/2014/main" id="{00000000-0008-0000-0100-0000A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a:extLst>
            <a:ext uri="{FF2B5EF4-FFF2-40B4-BE49-F238E27FC236}">
              <a16:creationId xmlns:a16="http://schemas.microsoft.com/office/drawing/2014/main" id="{00000000-0008-0000-0100-0000A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a:extLst>
            <a:ext uri="{FF2B5EF4-FFF2-40B4-BE49-F238E27FC236}">
              <a16:creationId xmlns:a16="http://schemas.microsoft.com/office/drawing/2014/main" id="{00000000-0008-0000-0100-0000A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a:extLst>
            <a:ext uri="{FF2B5EF4-FFF2-40B4-BE49-F238E27FC236}">
              <a16:creationId xmlns:a16="http://schemas.microsoft.com/office/drawing/2014/main" id="{00000000-0008-0000-0100-0000A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a:extLst>
            <a:ext uri="{FF2B5EF4-FFF2-40B4-BE49-F238E27FC236}">
              <a16:creationId xmlns:a16="http://schemas.microsoft.com/office/drawing/2014/main" id="{00000000-0008-0000-0100-0000A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a:extLst>
            <a:ext uri="{FF2B5EF4-FFF2-40B4-BE49-F238E27FC236}">
              <a16:creationId xmlns:a16="http://schemas.microsoft.com/office/drawing/2014/main" id="{00000000-0008-0000-0100-0000A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a:extLst>
            <a:ext uri="{FF2B5EF4-FFF2-40B4-BE49-F238E27FC236}">
              <a16:creationId xmlns:a16="http://schemas.microsoft.com/office/drawing/2014/main" id="{00000000-0008-0000-0100-0000A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a:extLst>
            <a:ext uri="{FF2B5EF4-FFF2-40B4-BE49-F238E27FC236}">
              <a16:creationId xmlns:a16="http://schemas.microsoft.com/office/drawing/2014/main" id="{00000000-0008-0000-0100-0000B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a:extLst>
            <a:ext uri="{FF2B5EF4-FFF2-40B4-BE49-F238E27FC236}">
              <a16:creationId xmlns:a16="http://schemas.microsoft.com/office/drawing/2014/main" id="{00000000-0008-0000-0100-0000B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a:extLst>
            <a:ext uri="{FF2B5EF4-FFF2-40B4-BE49-F238E27FC236}">
              <a16:creationId xmlns:a16="http://schemas.microsoft.com/office/drawing/2014/main" id="{00000000-0008-0000-0100-0000B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a:extLst>
            <a:ext uri="{FF2B5EF4-FFF2-40B4-BE49-F238E27FC236}">
              <a16:creationId xmlns:a16="http://schemas.microsoft.com/office/drawing/2014/main" id="{00000000-0008-0000-0100-0000B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a:extLst>
            <a:ext uri="{FF2B5EF4-FFF2-40B4-BE49-F238E27FC236}">
              <a16:creationId xmlns:a16="http://schemas.microsoft.com/office/drawing/2014/main" id="{00000000-0008-0000-0100-0000B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a:extLst>
            <a:ext uri="{FF2B5EF4-FFF2-40B4-BE49-F238E27FC236}">
              <a16:creationId xmlns:a16="http://schemas.microsoft.com/office/drawing/2014/main" id="{00000000-0008-0000-0100-0000B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a:extLst>
            <a:ext uri="{FF2B5EF4-FFF2-40B4-BE49-F238E27FC236}">
              <a16:creationId xmlns:a16="http://schemas.microsoft.com/office/drawing/2014/main" id="{00000000-0008-0000-0100-0000B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a:extLst>
            <a:ext uri="{FF2B5EF4-FFF2-40B4-BE49-F238E27FC236}">
              <a16:creationId xmlns:a16="http://schemas.microsoft.com/office/drawing/2014/main" id="{00000000-0008-0000-0100-0000B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a:extLst>
            <a:ext uri="{FF2B5EF4-FFF2-40B4-BE49-F238E27FC236}">
              <a16:creationId xmlns:a16="http://schemas.microsoft.com/office/drawing/2014/main" id="{00000000-0008-0000-0100-0000B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a:extLst>
            <a:ext uri="{FF2B5EF4-FFF2-40B4-BE49-F238E27FC236}">
              <a16:creationId xmlns:a16="http://schemas.microsoft.com/office/drawing/2014/main" id="{00000000-0008-0000-0100-0000B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a:extLst>
            <a:ext uri="{FF2B5EF4-FFF2-40B4-BE49-F238E27FC236}">
              <a16:creationId xmlns:a16="http://schemas.microsoft.com/office/drawing/2014/main" id="{00000000-0008-0000-0100-0000B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a:extLst>
            <a:ext uri="{FF2B5EF4-FFF2-40B4-BE49-F238E27FC236}">
              <a16:creationId xmlns:a16="http://schemas.microsoft.com/office/drawing/2014/main" id="{00000000-0008-0000-0100-0000BC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a:extLst>
            <a:ext uri="{FF2B5EF4-FFF2-40B4-BE49-F238E27FC236}">
              <a16:creationId xmlns:a16="http://schemas.microsoft.com/office/drawing/2014/main" id="{00000000-0008-0000-0100-0000BD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a:extLst>
            <a:ext uri="{FF2B5EF4-FFF2-40B4-BE49-F238E27FC236}">
              <a16:creationId xmlns:a16="http://schemas.microsoft.com/office/drawing/2014/main" id="{00000000-0008-0000-0100-0000BE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a:extLst>
            <a:ext uri="{FF2B5EF4-FFF2-40B4-BE49-F238E27FC236}">
              <a16:creationId xmlns:a16="http://schemas.microsoft.com/office/drawing/2014/main" id="{00000000-0008-0000-0100-0000BF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a:extLst>
            <a:ext uri="{FF2B5EF4-FFF2-40B4-BE49-F238E27FC236}">
              <a16:creationId xmlns:a16="http://schemas.microsoft.com/office/drawing/2014/main" id="{00000000-0008-0000-0100-0000C0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a:extLst>
            <a:ext uri="{FF2B5EF4-FFF2-40B4-BE49-F238E27FC236}">
              <a16:creationId xmlns:a16="http://schemas.microsoft.com/office/drawing/2014/main" id="{00000000-0008-0000-0100-0000C1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a:extLst>
            <a:ext uri="{FF2B5EF4-FFF2-40B4-BE49-F238E27FC236}">
              <a16:creationId xmlns:a16="http://schemas.microsoft.com/office/drawing/2014/main" id="{00000000-0008-0000-0100-0000C2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a:extLst>
            <a:ext uri="{FF2B5EF4-FFF2-40B4-BE49-F238E27FC236}">
              <a16:creationId xmlns:a16="http://schemas.microsoft.com/office/drawing/2014/main" id="{00000000-0008-0000-0100-0000C3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a:extLst>
            <a:ext uri="{FF2B5EF4-FFF2-40B4-BE49-F238E27FC236}">
              <a16:creationId xmlns:a16="http://schemas.microsoft.com/office/drawing/2014/main" id="{00000000-0008-0000-0100-0000C4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a:extLst>
            <a:ext uri="{FF2B5EF4-FFF2-40B4-BE49-F238E27FC236}">
              <a16:creationId xmlns:a16="http://schemas.microsoft.com/office/drawing/2014/main" id="{00000000-0008-0000-0100-0000C5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a:extLst>
            <a:ext uri="{FF2B5EF4-FFF2-40B4-BE49-F238E27FC236}">
              <a16:creationId xmlns:a16="http://schemas.microsoft.com/office/drawing/2014/main" id="{00000000-0008-0000-0100-0000C6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a:extLst>
            <a:ext uri="{FF2B5EF4-FFF2-40B4-BE49-F238E27FC236}">
              <a16:creationId xmlns:a16="http://schemas.microsoft.com/office/drawing/2014/main" id="{00000000-0008-0000-0100-0000C7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a:extLst>
            <a:ext uri="{FF2B5EF4-FFF2-40B4-BE49-F238E27FC236}">
              <a16:creationId xmlns:a16="http://schemas.microsoft.com/office/drawing/2014/main" id="{00000000-0008-0000-0100-0000C8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a:extLst>
            <a:ext uri="{FF2B5EF4-FFF2-40B4-BE49-F238E27FC236}">
              <a16:creationId xmlns:a16="http://schemas.microsoft.com/office/drawing/2014/main" id="{00000000-0008-0000-0100-0000C9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a:extLst>
            <a:ext uri="{FF2B5EF4-FFF2-40B4-BE49-F238E27FC236}">
              <a16:creationId xmlns:a16="http://schemas.microsoft.com/office/drawing/2014/main" id="{00000000-0008-0000-0100-0000CA030000}"/>
            </a:ext>
          </a:extLst>
        </xdr:cNvPr>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a:extLst>
            <a:ext uri="{FF2B5EF4-FFF2-40B4-BE49-F238E27FC236}">
              <a16:creationId xmlns:a16="http://schemas.microsoft.com/office/drawing/2014/main" id="{00000000-0008-0000-0200-0000CE0E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a:extLst>
            <a:ext uri="{FF2B5EF4-FFF2-40B4-BE49-F238E27FC236}">
              <a16:creationId xmlns:a16="http://schemas.microsoft.com/office/drawing/2014/main" id="{00000000-0008-0000-0200-000007000000}"/>
            </a:ext>
          </a:extLst>
        </xdr:cNvPr>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a:extLst>
            <a:ext uri="{FF2B5EF4-FFF2-40B4-BE49-F238E27FC236}">
              <a16:creationId xmlns:a16="http://schemas.microsoft.com/office/drawing/2014/main" id="{00000000-0008-0000-0400-000003000000}"/>
            </a:ext>
          </a:extLst>
        </xdr:cNvPr>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a:extLst>
            <a:ext uri="{FF2B5EF4-FFF2-40B4-BE49-F238E27FC236}">
              <a16:creationId xmlns:a16="http://schemas.microsoft.com/office/drawing/2014/main" id="{00000000-0008-0000-0500-000003000000}"/>
            </a:ext>
          </a:extLst>
        </xdr:cNvPr>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a:extLst>
            <a:ext uri="{FF2B5EF4-FFF2-40B4-BE49-F238E27FC236}">
              <a16:creationId xmlns:a16="http://schemas.microsoft.com/office/drawing/2014/main" id="{00000000-0008-0000-0600-000003000000}"/>
            </a:ext>
          </a:extLst>
        </xdr:cNvPr>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a:extLst>
            <a:ext uri="{FF2B5EF4-FFF2-40B4-BE49-F238E27FC236}">
              <a16:creationId xmlns:a16="http://schemas.microsoft.com/office/drawing/2014/main" id="{00000000-0008-0000-0600-000004000000}"/>
            </a:ext>
          </a:extLst>
        </xdr:cNvPr>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a:extLst>
            <a:ext uri="{FF2B5EF4-FFF2-40B4-BE49-F238E27FC236}">
              <a16:creationId xmlns:a16="http://schemas.microsoft.com/office/drawing/2014/main" id="{00000000-0008-0000-0700-000003000000}"/>
            </a:ext>
          </a:extLst>
        </xdr:cNvPr>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a:extLst>
            <a:ext uri="{FF2B5EF4-FFF2-40B4-BE49-F238E27FC236}">
              <a16:creationId xmlns:a16="http://schemas.microsoft.com/office/drawing/2014/main" id="{00000000-0008-0000-0800-000004000000}"/>
            </a:ext>
          </a:extLst>
        </xdr:cNvPr>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11.%20ORDENES\ORDENES%202021\1551%20-2021%20LIBRERIA%20CERVANTE.pdf" TargetMode="External"/><Relationship Id="rId21" Type="http://schemas.openxmlformats.org/officeDocument/2006/relationships/hyperlink" Target="../11.%20ORDENES/ORDENES%202021/1416-2021%20JOSE%20EDGARDO%20PINEDA.pdf" TargetMode="External"/><Relationship Id="rId42" Type="http://schemas.openxmlformats.org/officeDocument/2006/relationships/hyperlink" Target="..\11.%20ORDENES\ORDENES%202021\1457-2021%20SANMUR%20S.A.%20DE%20C.V..pdf" TargetMode="External"/><Relationship Id="rId63" Type="http://schemas.openxmlformats.org/officeDocument/2006/relationships/hyperlink" Target="..\11.%20ORDENES\ORDENES%202021\1491-2021%20SAGRIP.pdf" TargetMode="External"/><Relationship Id="rId84" Type="http://schemas.openxmlformats.org/officeDocument/2006/relationships/hyperlink" Target="../../../elizabetharias/AppData/Roaming/Microsoft/10.%20CONTRATOS/CONTRATOS%202021/LP%2003-2020%20CONT%20SUM%20N&#176;%2009-2021%20HOSPIMEDIC.pdf" TargetMode="External"/><Relationship Id="rId16" Type="http://schemas.openxmlformats.org/officeDocument/2006/relationships/hyperlink" Target="../11.%20ORDENES/ORDENES%202021/1406-2021%20EL%20DIARIO%20NACIONAL.pdf" TargetMode="External"/><Relationship Id="rId107" Type="http://schemas.openxmlformats.org/officeDocument/2006/relationships/hyperlink" Target="..\11.%20ORDENES\ORDENES%202021\1548-2021%20HENRRY%20ARTIGA.pdf" TargetMode="External"/><Relationship Id="rId11" Type="http://schemas.openxmlformats.org/officeDocument/2006/relationships/hyperlink" Target="../11.%20ORDENES/ORDENES%202021/1407-2021%20CORINA%20AGUILAR.pdf" TargetMode="External"/><Relationship Id="rId32" Type="http://schemas.openxmlformats.org/officeDocument/2006/relationships/hyperlink" Target="..\11.%20ORDENES\ORDENES%202021\1448-2021%20METZGER%20INDUSTRIAL.pdf" TargetMode="External"/><Relationship Id="rId37" Type="http://schemas.openxmlformats.org/officeDocument/2006/relationships/hyperlink" Target="..\11.%20ORDENES\ORDENES%202021\1464-2021%20TECNASA%20ES.pdf" TargetMode="External"/><Relationship Id="rId53" Type="http://schemas.openxmlformats.org/officeDocument/2006/relationships/hyperlink" Target="..\11.%20ORDENES\ORDENES%202021\1484-2021%20R%20Z.pdf" TargetMode="External"/><Relationship Id="rId58" Type="http://schemas.openxmlformats.org/officeDocument/2006/relationships/hyperlink" Target="..\11.%20ORDENES\ORDENES%202021\1490-2021%20JULIO%20NEFTALI%20CA&#209;AS%20ZELAYA.pdf" TargetMode="External"/><Relationship Id="rId74" Type="http://schemas.openxmlformats.org/officeDocument/2006/relationships/hyperlink" Target="..\11.%20ORDENES\ORDENES%202021\1501-2021%20BUSINESS%20TECHNOLOGIES.pdf" TargetMode="External"/><Relationship Id="rId79" Type="http://schemas.openxmlformats.org/officeDocument/2006/relationships/hyperlink" Target="../../../elizabetharias/AppData/Roaming/Microsoft/10.%20CONTRATOS/CONTRATOS%202021/LP%2002-2020%20CONT%20SUM%20N&#176;%2005-2021%20EVERGRAND%20EL%20SALVADOR.pdf" TargetMode="External"/><Relationship Id="rId102" Type="http://schemas.openxmlformats.org/officeDocument/2006/relationships/hyperlink" Target="..\11.%20ORDENES\ORDENES%202021\1530-2021%20HENRRY%20ADONAY%20HERN&#193;NDEZ.pdf" TargetMode="External"/><Relationship Id="rId123" Type="http://schemas.openxmlformats.org/officeDocument/2006/relationships/hyperlink" Target="..\11.%20ORDENES\ORDENES%202021\1557-2021%20HOSPIMEDIC.pdf" TargetMode="External"/><Relationship Id="rId128" Type="http://schemas.openxmlformats.org/officeDocument/2006/relationships/hyperlink" Target="..\11.%20ORDENES\ORDENES%202021\1543-2021%20APAMO.pdf" TargetMode="External"/><Relationship Id="rId5" Type="http://schemas.openxmlformats.org/officeDocument/2006/relationships/hyperlink" Target="..\11.%20ORDENES\ORDENES%202021\1403-2021%20GENERAL%20SECURITY.pdf" TargetMode="External"/><Relationship Id="rId90" Type="http://schemas.openxmlformats.org/officeDocument/2006/relationships/hyperlink" Target="..\10.%20CONTRATOS\CONTRATOS%202021\PA%2001-2021%20PCA%2001-2012%20OSCAR%20ARMANDO%20SANCHEZ%20JUNIO%20A%20DICIEMBRE%20DE%202021.pdf" TargetMode="External"/><Relationship Id="rId95" Type="http://schemas.openxmlformats.org/officeDocument/2006/relationships/hyperlink" Target="..\11.%20ORDENES\ORDENES%202021\1521-2021%20RICOH%20EL%20SALVADOR.pdf" TargetMode="External"/><Relationship Id="rId22" Type="http://schemas.openxmlformats.org/officeDocument/2006/relationships/hyperlink" Target="..\11.%20ORDENES\ORDENES%202021\1417-2021%20ZELVIN%20EDENILSON%20CHACON.pdf" TargetMode="External"/><Relationship Id="rId27" Type="http://schemas.openxmlformats.org/officeDocument/2006/relationships/hyperlink" Target="..\10.%20CONTRATOS\CONTRATOS%202021\LG%2022-2021%20CONT%20SUM%20N&#186;%2021-2021%20DISTRIBUIDORA%20EL%20PALMERAL.pdf" TargetMode="External"/><Relationship Id="rId43" Type="http://schemas.openxmlformats.org/officeDocument/2006/relationships/hyperlink" Target="..\11.%20ORDENES\ORDENES%202021\1458-2021%20COMPONENTES%20EL%20ORBE.pdf" TargetMode="External"/><Relationship Id="rId48" Type="http://schemas.openxmlformats.org/officeDocument/2006/relationships/hyperlink" Target="..\11.%20ORDENES\ORDENES%202021\1461-2021%20COMPONENTES%20EL%20ORBE.pdf" TargetMode="External"/><Relationship Id="rId64" Type="http://schemas.openxmlformats.org/officeDocument/2006/relationships/hyperlink" Target="..\11.%20ORDENES\ORDENES%202021\1497-2021%20JARET%20NAUN%20MORAN.pdf" TargetMode="External"/><Relationship Id="rId69" Type="http://schemas.openxmlformats.org/officeDocument/2006/relationships/hyperlink" Target="..\11.%20ORDENES\ORDENES%202021\1496-2021%20LABORATORIOS%20SUIZOS.pdf" TargetMode="External"/><Relationship Id="rId113" Type="http://schemas.openxmlformats.org/officeDocument/2006/relationships/hyperlink" Target="..\11.%20ORDENES\ORDENES%202021\1536-2021%20D%20LEONI.pdf" TargetMode="External"/><Relationship Id="rId118" Type="http://schemas.openxmlformats.org/officeDocument/2006/relationships/hyperlink" Target="..\11.%20ORDENES\ORDENES%202021\1550%20FRANCISCO%20DE%20JESUS%20FIGUE.pdf" TargetMode="External"/><Relationship Id="rId134" Type="http://schemas.openxmlformats.org/officeDocument/2006/relationships/hyperlink" Target="../../../elizabetharias/AppData/Roaming/Microsoft/10.%20CONTRATOS/CONTRATOS%202021/CD%2001-2021%20CONT%20SER%20N&#176;%2036-2021%20SERVICIO%20AUTOMOTRIZ%20ESPA&#209;A.pdf" TargetMode="External"/><Relationship Id="rId80" Type="http://schemas.openxmlformats.org/officeDocument/2006/relationships/hyperlink" Target="../../../elizabetharias/AppData/Roaming/Microsoft/10.%20CONTRATOS/CONTRATOS%202021/LP%2002-2020%20CONT%20SUM%20N&#176;%2004-2021%20COPROSER.pdf" TargetMode="External"/><Relationship Id="rId85" Type="http://schemas.openxmlformats.org/officeDocument/2006/relationships/hyperlink" Target="../../../elizabetharias/AppData/Roaming/Microsoft/10.%20CONTRATOS/CONTRATOS%202021/LP%2005-2020%20CONT%20SUM%20N&#186;%2011-2021%20CARLOS%20ELIAS.pdf" TargetMode="External"/><Relationship Id="rId12" Type="http://schemas.openxmlformats.org/officeDocument/2006/relationships/hyperlink" Target="../11.%20ORDENES/ORDENES%202021/1409-2021%20INGENIERIA%20ELECTRICA%20Y%20CIVIL.pdf" TargetMode="External"/><Relationship Id="rId17" Type="http://schemas.openxmlformats.org/officeDocument/2006/relationships/hyperlink" Target="..\11.%20ORDENES\ORDENES%202021\1413-2021%20MARIA%20GUILLERMINA%20AGUILAR.pdf" TargetMode="External"/><Relationship Id="rId33" Type="http://schemas.openxmlformats.org/officeDocument/2006/relationships/hyperlink" Target="..\11.%20ORDENES\ORDENES%202021\1451-2021%20CENTRO%20AUDIOLOGICO%20MEDICO.pdf" TargetMode="External"/><Relationship Id="rId38" Type="http://schemas.openxmlformats.org/officeDocument/2006/relationships/hyperlink" Target="..\8.%20ACTAS%20DE%20RESOL.%20ADJUDICATIVA%202017-2020\ACTAS%20DE%20RESOLUCION%20%20ADJUDICATIVA%202021\SBG%2059-2021%20LG%2051-2021%2019-05-2021.pdf" TargetMode="External"/><Relationship Id="rId59" Type="http://schemas.openxmlformats.org/officeDocument/2006/relationships/hyperlink" Target="..\11.%20ORDENES\ORDENES%202021\1489-2021%20JONATHAN%20CACERES.pdf" TargetMode="External"/><Relationship Id="rId103" Type="http://schemas.openxmlformats.org/officeDocument/2006/relationships/hyperlink" Target="..\11.%20ORDENES\ORDENES%202021\1547-2021%20CALCULADORAS%20Y%20TECLADOS.pdf" TargetMode="External"/><Relationship Id="rId108" Type="http://schemas.openxmlformats.org/officeDocument/2006/relationships/hyperlink" Target="..\11.%20ORDENES\ORDENES%202021\1533-2021%20COMPONENTE%20ORBE.pdf" TargetMode="External"/><Relationship Id="rId124" Type="http://schemas.openxmlformats.org/officeDocument/2006/relationships/hyperlink" Target="..\11.%20ORDENES\ORDENES%202021\1556-2021%20INFRASAL.pdf" TargetMode="External"/><Relationship Id="rId129" Type="http://schemas.openxmlformats.org/officeDocument/2006/relationships/hyperlink" Target="..\11.%20ORDENES\ORDENES%202021\1542-2021%20B%20%20BRAUN%20MEDICAL%20CENTRAL%20AMERICA.pdf" TargetMode="External"/><Relationship Id="rId54" Type="http://schemas.openxmlformats.org/officeDocument/2006/relationships/hyperlink" Target="..\11.%20ORDENES\ORDENES%202021\1485-2021%20ELECTRONICA%202001.pdf" TargetMode="External"/><Relationship Id="rId70" Type="http://schemas.openxmlformats.org/officeDocument/2006/relationships/hyperlink" Target="..\11.%20ORDENES\ORDENES%202021\1495-2021%20FARMACIAS%20EQUIVALENTES.pdf" TargetMode="External"/><Relationship Id="rId75" Type="http://schemas.openxmlformats.org/officeDocument/2006/relationships/hyperlink" Target="..\11.%20ORDENES\ORDENES%202021\1503-%202021%20VW%20SECURITY.pdf" TargetMode="External"/><Relationship Id="rId91" Type="http://schemas.openxmlformats.org/officeDocument/2006/relationships/hyperlink" Target="..\10.%20CONTRATOS\CONTRATOS%202021\PA%2004-2021%20CA%2001-2021%20MARIA%20CRUZ%20SERRANO%20BELTRAN%20DE%20SERRANO%20-%20AGOSTO%20A%20DICIEMBRE%20DE%202021.pdf" TargetMode="External"/><Relationship Id="rId96" Type="http://schemas.openxmlformats.org/officeDocument/2006/relationships/hyperlink" Target="..\11.%20ORDENES\ORDENES%202021\1523-2021%20SUMINISTRO%20Y%20FERRETERIA%20GENESIS.pdf" TargetMode="External"/><Relationship Id="rId1" Type="http://schemas.openxmlformats.org/officeDocument/2006/relationships/hyperlink" Target="..\10.%20CONTRATOS\CONTRATOS%202021\LG%2001-2021%20CONT%20SER%20N&#176;%2013-2021%20SEGURO%20DEL%20PACIFICO.pdf" TargetMode="External"/><Relationship Id="rId6" Type="http://schemas.openxmlformats.org/officeDocument/2006/relationships/hyperlink" Target="../11.%20ORDENES/ORDENES%202021/1404-2021%20NORMA%20QUIJANO.pdf" TargetMode="External"/><Relationship Id="rId23" Type="http://schemas.openxmlformats.org/officeDocument/2006/relationships/hyperlink" Target="..\10.%20CONTRATOS\CONTRATOS%202021\LG%2021-2021%20CONT%20SUM%20N&#186;%2020-2021%20COMPANIA%20INDUSTRIAL%20%20ALIMENTICIA.pdf" TargetMode="External"/><Relationship Id="rId28" Type="http://schemas.openxmlformats.org/officeDocument/2006/relationships/hyperlink" Target="..\11.%20ORDENES\ORDENES%202021\1421-2021%20ARQYMED.pdf" TargetMode="External"/><Relationship Id="rId49" Type="http://schemas.openxmlformats.org/officeDocument/2006/relationships/hyperlink" Target="..\11.%20ORDENES\ORDENES%202021\1480-2021%20LIGIA%20MARIA%20ALFARO.pdf" TargetMode="External"/><Relationship Id="rId114" Type="http://schemas.openxmlformats.org/officeDocument/2006/relationships/hyperlink" Target="..\11.%20ORDENES\ORDENES%202021\1535-2021%20MARIA%20SUSANA%20MEJIA.pdf" TargetMode="External"/><Relationship Id="rId119" Type="http://schemas.openxmlformats.org/officeDocument/2006/relationships/hyperlink" Target="..\11.%20ORDENES\ORDENES%202021\1553-2021%20INVARIABLE.pdf" TargetMode="External"/><Relationship Id="rId44" Type="http://schemas.openxmlformats.org/officeDocument/2006/relationships/hyperlink" Target="..\11.%20ORDENES\ORDENES%202021\1459-2021%20AM%20TECHNOLOGY.pdf" TargetMode="External"/><Relationship Id="rId60" Type="http://schemas.openxmlformats.org/officeDocument/2006/relationships/hyperlink" Target="..\11.%20ORDENES\ORDENES%202021\1488-2021%20CLINICAS%20CANDRAY.pdf" TargetMode="External"/><Relationship Id="rId65" Type="http://schemas.openxmlformats.org/officeDocument/2006/relationships/hyperlink" Target="..\11.%20ORDENES\ORDENES%202021\1493-2021%20TELEVISORES%20ARGUETA.pdf" TargetMode="External"/><Relationship Id="rId81" Type="http://schemas.openxmlformats.org/officeDocument/2006/relationships/hyperlink" Target="../../../elizabetharias/AppData/Roaming/Microsoft/10.%20CONTRATOS/CONTRATOS%202021/LP%2003-2020%20CONT%20SUM%20N&#176;%2006-2021%20COPROSER.pdf" TargetMode="External"/><Relationship Id="rId86" Type="http://schemas.openxmlformats.org/officeDocument/2006/relationships/hyperlink" Target="../../../elizabetharias/AppData/Roaming/Microsoft/10.%20CONTRATOS/CONTRATOS%202021/LP%2005-2020%20CONT%20SUM%20N&#186;%2012-2021%20PRODUCTOS%20Y%20SERVICIOS%20ORTOPEDICOS.pdf" TargetMode="External"/><Relationship Id="rId130" Type="http://schemas.openxmlformats.org/officeDocument/2006/relationships/hyperlink" Target="..\11.%20ORDENES\ORDENES%202021\1541-2021%20DIPROMEQUI.pdf" TargetMode="External"/><Relationship Id="rId135" Type="http://schemas.openxmlformats.org/officeDocument/2006/relationships/printerSettings" Target="../printerSettings/printerSettings11.bin"/><Relationship Id="rId13" Type="http://schemas.openxmlformats.org/officeDocument/2006/relationships/hyperlink" Target="../11.%20ORDENES/ORDENES%202021/1411-2021%20INGENIERIA%20PLANTAS%20ELECT.pdf" TargetMode="External"/><Relationship Id="rId18" Type="http://schemas.openxmlformats.org/officeDocument/2006/relationships/hyperlink" Target="..\11.%20ORDENES\ORDENES%202021\1414-2021%20FALMAR,%20S.A.%20DE%20C.V..pdf" TargetMode="External"/><Relationship Id="rId39" Type="http://schemas.openxmlformats.org/officeDocument/2006/relationships/hyperlink" Target="..\8.%20ACTAS%20DE%20RESOL.%20ADJUDICATIVA%202017-2020\ACTAS%20DE%20RESOLUCION%20%20ADJUDICATIVA%202021\SBG%2060-2021%20LG%2052-2021%2025-05-2021-1.pdf" TargetMode="External"/><Relationship Id="rId109" Type="http://schemas.openxmlformats.org/officeDocument/2006/relationships/hyperlink" Target="..\11.%20ORDENES\ORDENES%202021\1539-2021%20FRANCISCO%20DE%20JESUS%20FIGUEROA.pdf" TargetMode="External"/><Relationship Id="rId34" Type="http://schemas.openxmlformats.org/officeDocument/2006/relationships/hyperlink" Target="..\11.%20ORDENES\ORDENES%202021\1462-2021%20GBM%20DE%20EL%20SALVADOR.pdf" TargetMode="External"/><Relationship Id="rId50" Type="http://schemas.openxmlformats.org/officeDocument/2006/relationships/hyperlink" Target="..\11.%20ORDENES\ORDENES%202021\1481-2021%20GRUPO%20RENDEROS.pdf" TargetMode="External"/><Relationship Id="rId55" Type="http://schemas.openxmlformats.org/officeDocument/2006/relationships/hyperlink" Target="..\11.%20ORDENES\ORDENES%202021\1476-2021%20EL%20DIARIO%20NACIONAL.pdf" TargetMode="External"/><Relationship Id="rId76" Type="http://schemas.openxmlformats.org/officeDocument/2006/relationships/hyperlink" Target="../../../elizabetharias/AppData/Roaming/Microsoft/10.%20CONTRATOS/CONTRATOS%202021/LP%2001-2020%20CONT%20SUM%20N&#186;%2001-2021%20LTC.pdf" TargetMode="External"/><Relationship Id="rId97" Type="http://schemas.openxmlformats.org/officeDocument/2006/relationships/hyperlink" Target="..\11.%20ORDENES\ORDENES%202021\1522-2021%20HENRRY%20ADONAY%20HERNANDEZ.pdf" TargetMode="External"/><Relationship Id="rId104" Type="http://schemas.openxmlformats.org/officeDocument/2006/relationships/hyperlink" Target="..\11.%20ORDENES\ORDENES%202021\1555-2021%20ELECTROLAB%20MEDIC.pdf" TargetMode="External"/><Relationship Id="rId120" Type="http://schemas.openxmlformats.org/officeDocument/2006/relationships/hyperlink" Target="..\11.%20ORDENES\ORDENES%202021\1531-2021%20VW%20SECURITY.pdf" TargetMode="External"/><Relationship Id="rId125" Type="http://schemas.openxmlformats.org/officeDocument/2006/relationships/hyperlink" Target="..\11.%20ORDENES\ORDENES%202021\1546-2021%20CARLOS%20JOSUE%20CIENFUEGOS.pdf" TargetMode="External"/><Relationship Id="rId7" Type="http://schemas.openxmlformats.org/officeDocument/2006/relationships/hyperlink" Target="../10.%20CONTRATOS/CONTRATOS%202021/LG%2010-2021%20CONT%20SUM%20N&#186;%2015-2021%20JOSE%20LEONEL%20MON.pdf" TargetMode="External"/><Relationship Id="rId71" Type="http://schemas.openxmlformats.org/officeDocument/2006/relationships/hyperlink" Target="..\11.%20ORDENES\ORDENES%202021\1498-2021%20ROXANA%20MINIERVINE%20M.pdf" TargetMode="External"/><Relationship Id="rId92" Type="http://schemas.openxmlformats.org/officeDocument/2006/relationships/hyperlink" Target="..\10.%20CONTRATOS\CONTRATOS%202021\PA%2005-2012%20PRORROGA%20DE%20ARRENDAMIENTO%20DE%20JOSE%20SIMON%20PACHECO%20DIAZ.pdf" TargetMode="External"/><Relationship Id="rId2" Type="http://schemas.openxmlformats.org/officeDocument/2006/relationships/hyperlink" Target="../8.%20ACTAS%20DE%20RESOL.%20ADJUDICATIVA%202017-2020/ACTAS%20DE%20RESOLUCION%20%20ADJUDICATIVA%202021/SBG%2006-2021%20LG%2002-2021%2005-02-2021.pdf" TargetMode="External"/><Relationship Id="rId29" Type="http://schemas.openxmlformats.org/officeDocument/2006/relationships/hyperlink" Target="..\11.%20ORDENES\ORDENES%202021\1429-2021%20SERVICIOS%20DIVERSOS%20CANDRAY.pdf" TargetMode="External"/><Relationship Id="rId24" Type="http://schemas.openxmlformats.org/officeDocument/2006/relationships/hyperlink" Target="../10.%20CONTRATOS/CONTRATOS%202021/LG%2023-2021%20CONT%20SER%20N&#186;%2018-2021%20EL%20SALVADOR%20NETWORK.pdf" TargetMode="External"/><Relationship Id="rId40" Type="http://schemas.openxmlformats.org/officeDocument/2006/relationships/hyperlink" Target="..\11.%20ORDENES\ORDENES%202021\1445-2021%20NORMA%20QUIJANO.pdf" TargetMode="External"/><Relationship Id="rId45" Type="http://schemas.openxmlformats.org/officeDocument/2006/relationships/hyperlink" Target="..\11.%20ORDENES\ORDENES%202021\1460-2021%20AURUM%20SOLUTIONS.pdf" TargetMode="External"/><Relationship Id="rId66" Type="http://schemas.openxmlformats.org/officeDocument/2006/relationships/hyperlink" Target="..\8.%20ACTAS%20DE%20RESOL.%20ADJUDICATIVA%202017-2021\ACTAS%20DE%20RESOLUCION%20%20ADJUDICATIVA%202021\SBG%2092-2021%20LG%2092-2021%2031-08-2021.pdf" TargetMode="External"/><Relationship Id="rId87" Type="http://schemas.openxmlformats.org/officeDocument/2006/relationships/hyperlink" Target="../../../elizabetharias/AppData/Roaming/Microsoft/10.%20CONTRATOS/CONTRATOS%202021/LP%2005-2020%20CONT%20SUM%20N&#186;%2010-2021%20COPROSER.pdf" TargetMode="External"/><Relationship Id="rId110" Type="http://schemas.openxmlformats.org/officeDocument/2006/relationships/hyperlink" Target="..\11.%20ORDENES\ORDENES%202021\1532-2021%20MARIA%20GUILLERMINA%20AGUILAR%20JOVEL.pdf" TargetMode="External"/><Relationship Id="rId115" Type="http://schemas.openxmlformats.org/officeDocument/2006/relationships/hyperlink" Target="..\11.%20ORDENES\ORDENES%202021\1534-2021%20MARIA%20GUILLERMINA%20AGUILAR%20JOVEL.pdf" TargetMode="External"/><Relationship Id="rId131" Type="http://schemas.openxmlformats.org/officeDocument/2006/relationships/hyperlink" Target="..\11.%20ORDENES\ORDENES%202021\1554-2021%20D%20LEONI.pdf" TargetMode="External"/><Relationship Id="rId136" Type="http://schemas.openxmlformats.org/officeDocument/2006/relationships/drawing" Target="../drawings/drawing11.xml"/><Relationship Id="rId61" Type="http://schemas.openxmlformats.org/officeDocument/2006/relationships/hyperlink" Target="..\11.%20ORDENES\ORDENES%202021\1487-2021%20METZGER%20INDUSTRIAL%20SUPPLIES.pdf" TargetMode="External"/><Relationship Id="rId82" Type="http://schemas.openxmlformats.org/officeDocument/2006/relationships/hyperlink" Target="../../../elizabetharias/AppData/Roaming/Microsoft/10.%20CONTRATOS/CONTRATOS%202021/LP%2003-2020%20CONT%20SUM%20N&#176;%2007-2021%20INFRASAL.pdf" TargetMode="External"/><Relationship Id="rId19" Type="http://schemas.openxmlformats.org/officeDocument/2006/relationships/hyperlink" Target="../11.%20ORDENES/ORDENES%202021/1412-2021%20MARIA%20SUSANA%20MEJIA.pdf" TargetMode="External"/><Relationship Id="rId14" Type="http://schemas.openxmlformats.org/officeDocument/2006/relationships/hyperlink" Target="../11.%20ORDENES/ORDENES%202021/1405-2021%20EL%20DIARIO%20NACIONAL.pdf" TargetMode="External"/><Relationship Id="rId30" Type="http://schemas.openxmlformats.org/officeDocument/2006/relationships/hyperlink" Target="..\11.%20ORDENES\ORDENES%202021\1449-2021%20SOCIEDAD%20COOPERATITVA.pdf" TargetMode="External"/><Relationship Id="rId35" Type="http://schemas.openxmlformats.org/officeDocument/2006/relationships/hyperlink" Target="..\11.%20ORDENES\ORDENES%202021\1463-2021%20COMPONENTE%20EL%20ORBE.pdf" TargetMode="External"/><Relationship Id="rId56" Type="http://schemas.openxmlformats.org/officeDocument/2006/relationships/hyperlink" Target="..\11.%20ORDENES\ORDENES%202021\1477-2021%20COMPONENTES%20EL%20ORBE.pdf" TargetMode="External"/><Relationship Id="rId77" Type="http://schemas.openxmlformats.org/officeDocument/2006/relationships/hyperlink" Target="../../../elizabetharias/AppData/Roaming/Microsoft/10.%20CONTRATOS/CONTRATOS%202021/LP%2001-2020%20CONT%20SUM%20N&#186;%2002-2021COPROSER.pdf" TargetMode="External"/><Relationship Id="rId100" Type="http://schemas.openxmlformats.org/officeDocument/2006/relationships/hyperlink" Target="..\8.%20ACTAS%20DE%20RESOL.%20ADJUDICATIVA%202017-2021\ACTAS%20DE%20RESOLUCION%20%20ADJUDICATIVA%202021\SBG%20115-2021%20LG%20116-2021%2006-10-2021.pdf" TargetMode="External"/><Relationship Id="rId105" Type="http://schemas.openxmlformats.org/officeDocument/2006/relationships/hyperlink" Target="..\11.%20ORDENES\ORDENES%202021\1554-2021%20D%20LEONI.pdf" TargetMode="External"/><Relationship Id="rId126" Type="http://schemas.openxmlformats.org/officeDocument/2006/relationships/hyperlink" Target="..\11.%20ORDENES\ORDENES%202021\1545-2021%20COPROSER.pdf" TargetMode="External"/><Relationship Id="rId8" Type="http://schemas.openxmlformats.org/officeDocument/2006/relationships/hyperlink" Target="../10.%20CONTRATOS/CONTRATOS%202021/LG%2010-2021%20CONT%20SUM%20N&#186;%2016-2021%20HENRRY%20HERNANDEZ.pdf" TargetMode="External"/><Relationship Id="rId51" Type="http://schemas.openxmlformats.org/officeDocument/2006/relationships/hyperlink" Target="..\11.%20ORDENES\ORDENES%202021\1482-2021%20LIBRERIA%20NUEVO%20SIGLO.pdf" TargetMode="External"/><Relationship Id="rId72" Type="http://schemas.openxmlformats.org/officeDocument/2006/relationships/hyperlink" Target="..\10.%20CONTRATOS\CONTRATOS%202021\LG%2085-2021%20CONT%20SER%20N&#176;%2043-2021%20EL%20SALVADOR%20NETWORK.pdf" TargetMode="External"/><Relationship Id="rId93" Type="http://schemas.openxmlformats.org/officeDocument/2006/relationships/hyperlink" Target="..\10.%20CONTRATOS\CONTRATOS%202021\PA%2003-2021%20PCA%2005-2012%20JOSE%20SIMON%20PACHECO%20DIAZ%20JULIO%20A%20DICIEMBRE%202021.pdf" TargetMode="External"/><Relationship Id="rId98" Type="http://schemas.openxmlformats.org/officeDocument/2006/relationships/hyperlink" Target="..\11.%20ORDENES\ORDENES%202021\1518-2021%20COPROSER.pdf" TargetMode="External"/><Relationship Id="rId121" Type="http://schemas.openxmlformats.org/officeDocument/2006/relationships/hyperlink" Target="..\11.%20ORDENES\ORDENES%202021\1559-2021%20ST%20MEDIC.pdf" TargetMode="External"/><Relationship Id="rId3" Type="http://schemas.openxmlformats.org/officeDocument/2006/relationships/hyperlink" Target="../8.%20ACTAS%20DE%20RESOL.%20ADJUDICATIVA%202017-2020/ACTAS%20DE%20RESOLUCION%20%20ADJUDICATIVA%202021/SBG%2008-2021%20LG%2004-2021%2015-02-2021.pdf" TargetMode="External"/><Relationship Id="rId25" Type="http://schemas.openxmlformats.org/officeDocument/2006/relationships/hyperlink" Target="../8.%20ACTAS%20DE%20RESOL.%20ADJUDICATIVA%202017-2020/ACTAS%20DE%20RESOLUCION%20%20ADJUDICATIVA%202021/SBG%2021-2021%20LG%2025-2021%2008-03-2021.pdf" TargetMode="External"/><Relationship Id="rId46" Type="http://schemas.openxmlformats.org/officeDocument/2006/relationships/hyperlink" Target="..\11.%20ORDENES\ORDENES%202021\1454-2021%20INTERCOLOR.pdf" TargetMode="External"/><Relationship Id="rId67" Type="http://schemas.openxmlformats.org/officeDocument/2006/relationships/hyperlink" Target="..\8.%20ACTAS%20DE%20RESOL.%20ADJUDICATIVA%202017-2021\ACTAS%20DE%20RESOLUCION%20%20ADJUDICATIVA%202021\SBG%2091-2021%20LG%2094-2021%2030-08-2021.pdf" TargetMode="External"/><Relationship Id="rId116" Type="http://schemas.openxmlformats.org/officeDocument/2006/relationships/hyperlink" Target="..\11.%20ORDENES\ORDENES%202021\1552-2021%20DPG.pdf" TargetMode="External"/><Relationship Id="rId20" Type="http://schemas.openxmlformats.org/officeDocument/2006/relationships/hyperlink" Target="../11.%20ORDENES/ORDENES%202021/1415-2021%20MARIA%20SUSANA%20MEJIA.pdf" TargetMode="External"/><Relationship Id="rId41" Type="http://schemas.openxmlformats.org/officeDocument/2006/relationships/hyperlink" Target="..\11.%20ORDENES\ORDENES%202021\1455-2021%20WILFREDO%20ADONAY%20MELENDEZ%20PORTILLO.pdf" TargetMode="External"/><Relationship Id="rId62" Type="http://schemas.openxmlformats.org/officeDocument/2006/relationships/hyperlink" Target="..\11.%20ORDENES\ORDENES%202021\1492-2021%20ENMANUEL.pdf" TargetMode="External"/><Relationship Id="rId83" Type="http://schemas.openxmlformats.org/officeDocument/2006/relationships/hyperlink" Target="../../../elizabetharias/AppData/Roaming/Microsoft/10.%20CONTRATOS/CONTRATOS%202021/LP%2003-2020%20CONT%20SUM%20N&#176;%2008-2021%20ELECTROLAB%20MEDIC.pdf" TargetMode="External"/><Relationship Id="rId88" Type="http://schemas.openxmlformats.org/officeDocument/2006/relationships/hyperlink" Target="..\10.%20CONTRATOS\CONTRATOS%202021\PA%2001-2021%20PCA%2001-2012%20OSCAR%20ARMANDO%20SANCHEZ%20ENERO%20A%20JUNIO%202021.pdf" TargetMode="External"/><Relationship Id="rId111" Type="http://schemas.openxmlformats.org/officeDocument/2006/relationships/hyperlink" Target="..\11.%20ORDENES\ORDENES%202021\1538-2021%20NORMA%20QUIJANO.pdf" TargetMode="External"/><Relationship Id="rId132" Type="http://schemas.openxmlformats.org/officeDocument/2006/relationships/hyperlink" Target="..\11.%20ORDENES\ORDENES%202021\1549-2021%20PRODUCTOS%20Y%20SERVICIOS%20ORTOPEDICOS.pdf" TargetMode="External"/><Relationship Id="rId15" Type="http://schemas.openxmlformats.org/officeDocument/2006/relationships/hyperlink" Target="../11.%20ORDENES/ORDENES%202021/1408-2021%20CONTRATACIONES%20EMPRESARIALES.pdf" TargetMode="External"/><Relationship Id="rId36" Type="http://schemas.openxmlformats.org/officeDocument/2006/relationships/hyperlink" Target="..\11.%20ORDENES\ORDENES%202021\1453-2021%20ROSA%20MARIA%20MANCIA.pdf" TargetMode="External"/><Relationship Id="rId57" Type="http://schemas.openxmlformats.org/officeDocument/2006/relationships/hyperlink" Target="..\11.%20ORDENES\ORDENES%202021\1479-2021%20SERVICIOS%20TECNICOS%20MEDICOS.pdf" TargetMode="External"/><Relationship Id="rId106" Type="http://schemas.openxmlformats.org/officeDocument/2006/relationships/hyperlink" Target="..\11.%20ORDENES\ORDENES%202021\1549-2021%20PRODUCTOS%20Y%20SERVICIOS%20ORTOPEDICOS.pdf" TargetMode="External"/><Relationship Id="rId127" Type="http://schemas.openxmlformats.org/officeDocument/2006/relationships/hyperlink" Target="..\11.%20ORDENES\ORDENES%202021\1544-2021%20DADA%20Y%20DADA.pdf" TargetMode="External"/><Relationship Id="rId10" Type="http://schemas.openxmlformats.org/officeDocument/2006/relationships/hyperlink" Target="../11.%20ORDENES/ORDENES%202021/1419-2021%20ELEVADORES%20DE%20CENTROAMERICA.pdf" TargetMode="External"/><Relationship Id="rId31" Type="http://schemas.openxmlformats.org/officeDocument/2006/relationships/hyperlink" Target="..\11.%20ORDENES\ORDENES%202021\1450-2021%20JOSE%20ROBERTO%20RETANA.pdf" TargetMode="External"/><Relationship Id="rId52" Type="http://schemas.openxmlformats.org/officeDocument/2006/relationships/hyperlink" Target="..\11.%20ORDENES\ORDENES%202021\1483-2021%20ARANDA.pdf" TargetMode="External"/><Relationship Id="rId73" Type="http://schemas.openxmlformats.org/officeDocument/2006/relationships/hyperlink" Target="..\11.%20ORDENES\ORDENES%202021\1500-2021%20ALEXANDE%20MAJANO.pdf" TargetMode="External"/><Relationship Id="rId78" Type="http://schemas.openxmlformats.org/officeDocument/2006/relationships/hyperlink" Target="../../../elizabetharias/AppData/Roaming/Microsoft/10.%20CONTRATOS/CONTRATOS%202021/LP%2002-2020%20CONT%20SUM%20N&#176;%2003-2021%20DIPROMEQUI.pdf" TargetMode="External"/><Relationship Id="rId94" Type="http://schemas.openxmlformats.org/officeDocument/2006/relationships/hyperlink" Target="..\11.%20ORDENES\ORDENES%202021\1519-2021%20COMPONENTES%20EL%20ORBE.pdf" TargetMode="External"/><Relationship Id="rId99" Type="http://schemas.openxmlformats.org/officeDocument/2006/relationships/hyperlink" Target="..\11.%20ORDENES\ORDENES%202021\1525-2021%20BUSINESS%20TECNOLOGIES.pdf" TargetMode="External"/><Relationship Id="rId101" Type="http://schemas.openxmlformats.org/officeDocument/2006/relationships/hyperlink" Target="..\11.%20ORDENES\ORDENES%202021\1520-2021%20JOSE%20OMAR%20ALVARENGA%20GUEVARA.pdf" TargetMode="External"/><Relationship Id="rId122" Type="http://schemas.openxmlformats.org/officeDocument/2006/relationships/hyperlink" Target="..\11.%20ORDENES\ORDENES%202021\1558-2021%20COPROSER.pdf" TargetMode="External"/><Relationship Id="rId4" Type="http://schemas.openxmlformats.org/officeDocument/2006/relationships/hyperlink" Target="../10.%20CONTRATOS/CONTRATOS%202021/LG%2009-2021%20CONT%20SER%2019-2021%20STARLINE.pdf" TargetMode="External"/><Relationship Id="rId9" Type="http://schemas.openxmlformats.org/officeDocument/2006/relationships/hyperlink" Target="../10.%20CONTRATOS/CONTRATOS%202021/LG%2010-2021%20CONT%20SUM%20N&#186;%2017-2021%20PRODUCTOS%20Y%20SER.pdf" TargetMode="External"/><Relationship Id="rId26" Type="http://schemas.openxmlformats.org/officeDocument/2006/relationships/hyperlink" Target="../11.%20ORDENES/ORDENES%202021/1410-2021%20EL%20DIARIO%20NACIONAL.pdf" TargetMode="External"/><Relationship Id="rId47" Type="http://schemas.openxmlformats.org/officeDocument/2006/relationships/hyperlink" Target="..\11.%20ORDENES\ORDENES%202021\1444-2021%20DIARIO%20EL%20SALVADOR.pdf" TargetMode="External"/><Relationship Id="rId68" Type="http://schemas.openxmlformats.org/officeDocument/2006/relationships/hyperlink" Target="..\11.%20ORDENES\ORDENES%202021\1494-2021%20IMPORTACIONES%20DIVERSAS%20CONTINENTAL.pdf" TargetMode="External"/><Relationship Id="rId89" Type="http://schemas.openxmlformats.org/officeDocument/2006/relationships/hyperlink" Target="..\10.%20CONTRATOS\CONTRATOS%202021\PA%2002-2021%20PCA%2002-2012%20GUADALUPE%20DEL%20CARMEN%20DIAZ%20ENERO%20A%20JULIO%202021.pdf" TargetMode="External"/><Relationship Id="rId112" Type="http://schemas.openxmlformats.org/officeDocument/2006/relationships/hyperlink" Target="..\11.%20ORDENES\ORDENES%202021\1537-2021%20BLANCA%20ELIZBETH%20MOLINA.pdf" TargetMode="External"/><Relationship Id="rId133" Type="http://schemas.openxmlformats.org/officeDocument/2006/relationships/hyperlink" Target="..\11.%20ORDENES\ORDENES%202021\1548-2021%20HENRRY%20ARTIG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387" zoomScale="44" zoomScaleNormal="80" zoomScaleSheetLayoutView="44" workbookViewId="0">
      <selection activeCell="D394" sqref="D394"/>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1008"/>
      <c r="B1" s="1008"/>
      <c r="C1" s="1008"/>
      <c r="D1" s="1008"/>
      <c r="E1" s="1008"/>
      <c r="F1" s="1008"/>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1009" t="s">
        <v>677</v>
      </c>
      <c r="B14" s="1009"/>
      <c r="C14" s="1009"/>
      <c r="D14" s="1009"/>
      <c r="E14" s="1009"/>
      <c r="F14" s="1009"/>
      <c r="G14" s="1009"/>
      <c r="H14" s="1009"/>
      <c r="I14" s="1009"/>
      <c r="J14" s="1009"/>
      <c r="K14" s="1009"/>
      <c r="L14" s="1009"/>
      <c r="M14" s="1009"/>
      <c r="N14" s="1009"/>
      <c r="O14" s="1009"/>
    </row>
    <row r="15" spans="1:25" s="14" customFormat="1" ht="44.25" customHeight="1" thickBot="1" x14ac:dyDescent="0.25">
      <c r="A15" s="980" t="s">
        <v>0</v>
      </c>
      <c r="B15" s="980"/>
      <c r="C15" s="980"/>
      <c r="D15" s="980"/>
      <c r="E15" s="980"/>
      <c r="F15" s="980"/>
      <c r="G15" s="980"/>
      <c r="H15" s="980"/>
      <c r="I15" s="980"/>
      <c r="J15" s="980"/>
      <c r="K15" s="980"/>
      <c r="L15" s="980"/>
      <c r="M15" s="980"/>
      <c r="N15" s="980"/>
      <c r="O15" s="980"/>
    </row>
    <row r="16" spans="1:25" s="32" customFormat="1" ht="48" customHeight="1" thickTop="1" x14ac:dyDescent="0.2">
      <c r="A16" s="985" t="s">
        <v>1075</v>
      </c>
      <c r="B16" s="988" t="s">
        <v>1076</v>
      </c>
      <c r="C16" s="988" t="s">
        <v>1077</v>
      </c>
      <c r="D16" s="988" t="s">
        <v>490</v>
      </c>
      <c r="E16" s="990" t="s">
        <v>491</v>
      </c>
      <c r="F16" s="975" t="s">
        <v>1078</v>
      </c>
      <c r="G16" s="975" t="s">
        <v>1079</v>
      </c>
      <c r="H16" s="975"/>
      <c r="I16" s="975" t="s">
        <v>1080</v>
      </c>
      <c r="J16" s="975"/>
      <c r="K16" s="975" t="s">
        <v>1081</v>
      </c>
      <c r="L16" s="975"/>
      <c r="M16" s="975"/>
      <c r="N16" s="975"/>
      <c r="O16" s="976" t="s">
        <v>1082</v>
      </c>
      <c r="P16" s="31"/>
      <c r="Q16" s="31"/>
      <c r="R16" s="31"/>
      <c r="S16" s="31"/>
      <c r="T16" s="31"/>
      <c r="U16" s="31"/>
      <c r="V16" s="31"/>
      <c r="W16" s="31"/>
      <c r="X16" s="31"/>
      <c r="Y16" s="31"/>
    </row>
    <row r="17" spans="1:25" s="32" customFormat="1" ht="33" customHeight="1" thickBot="1" x14ac:dyDescent="0.25">
      <c r="A17" s="986"/>
      <c r="B17" s="989"/>
      <c r="C17" s="989"/>
      <c r="D17" s="989"/>
      <c r="E17" s="991"/>
      <c r="F17" s="997"/>
      <c r="G17" s="123" t="s">
        <v>1083</v>
      </c>
      <c r="H17" s="123" t="s">
        <v>1084</v>
      </c>
      <c r="I17" s="123" t="s">
        <v>1085</v>
      </c>
      <c r="J17" s="123" t="s">
        <v>1084</v>
      </c>
      <c r="K17" s="123" t="s">
        <v>492</v>
      </c>
      <c r="L17" s="123" t="s">
        <v>493</v>
      </c>
      <c r="M17" s="123" t="s">
        <v>494</v>
      </c>
      <c r="N17" s="123" t="s">
        <v>495</v>
      </c>
      <c r="O17" s="977"/>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999" t="s">
        <v>498</v>
      </c>
      <c r="B19" s="15" t="s">
        <v>59</v>
      </c>
      <c r="C19" s="994" t="s">
        <v>2020</v>
      </c>
      <c r="D19" s="60">
        <v>1300</v>
      </c>
      <c r="E19" s="138">
        <v>6052</v>
      </c>
      <c r="F19" s="978">
        <v>40597</v>
      </c>
      <c r="G19" s="16" t="s">
        <v>496</v>
      </c>
      <c r="H19" s="15"/>
      <c r="I19" s="16" t="s">
        <v>496</v>
      </c>
      <c r="J19" s="15"/>
      <c r="K19" s="15"/>
      <c r="L19" s="16" t="s">
        <v>496</v>
      </c>
      <c r="M19" s="16"/>
      <c r="N19" s="15"/>
      <c r="O19" s="17"/>
    </row>
    <row r="20" spans="1:25" s="39" customFormat="1" ht="51" customHeight="1" x14ac:dyDescent="0.2">
      <c r="A20" s="999"/>
      <c r="B20" s="15" t="s">
        <v>60</v>
      </c>
      <c r="C20" s="994"/>
      <c r="D20" s="60">
        <v>1500</v>
      </c>
      <c r="E20" s="138">
        <v>6056</v>
      </c>
      <c r="F20" s="978"/>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999" t="s">
        <v>500</v>
      </c>
      <c r="B22" s="15" t="s">
        <v>62</v>
      </c>
      <c r="C22" s="994" t="s">
        <v>2026</v>
      </c>
      <c r="D22" s="60">
        <v>4000</v>
      </c>
      <c r="E22" s="138">
        <v>6055</v>
      </c>
      <c r="F22" s="978">
        <v>40597</v>
      </c>
      <c r="G22" s="16" t="s">
        <v>496</v>
      </c>
      <c r="H22" s="15"/>
      <c r="I22" s="16" t="s">
        <v>496</v>
      </c>
      <c r="J22" s="15"/>
      <c r="K22" s="15"/>
      <c r="L22" s="16" t="s">
        <v>496</v>
      </c>
      <c r="M22" s="16"/>
      <c r="N22" s="15"/>
      <c r="O22" s="17"/>
    </row>
    <row r="23" spans="1:25" s="39" customFormat="1" ht="51" customHeight="1" x14ac:dyDescent="0.2">
      <c r="A23" s="999"/>
      <c r="B23" s="15" t="s">
        <v>63</v>
      </c>
      <c r="C23" s="994"/>
      <c r="D23" s="60">
        <v>6800</v>
      </c>
      <c r="E23" s="138">
        <v>6054</v>
      </c>
      <c r="F23" s="978"/>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999" t="s">
        <v>505</v>
      </c>
      <c r="B28" s="15" t="s">
        <v>68</v>
      </c>
      <c r="C28" s="994" t="s">
        <v>2031</v>
      </c>
      <c r="D28" s="60">
        <v>300</v>
      </c>
      <c r="E28" s="138">
        <v>6026</v>
      </c>
      <c r="F28" s="978">
        <v>40557</v>
      </c>
      <c r="G28" s="16" t="s">
        <v>496</v>
      </c>
      <c r="H28" s="15"/>
      <c r="I28" s="16" t="s">
        <v>496</v>
      </c>
      <c r="J28" s="15"/>
      <c r="K28" s="15"/>
      <c r="L28" s="16" t="s">
        <v>496</v>
      </c>
      <c r="M28" s="16"/>
      <c r="N28" s="15"/>
      <c r="O28" s="17"/>
    </row>
    <row r="29" spans="1:25" s="39" customFormat="1" ht="51" customHeight="1" x14ac:dyDescent="0.2">
      <c r="A29" s="999"/>
      <c r="B29" s="15" t="s">
        <v>67</v>
      </c>
      <c r="C29" s="994"/>
      <c r="D29" s="60">
        <v>508.5</v>
      </c>
      <c r="E29" s="138">
        <v>6027</v>
      </c>
      <c r="F29" s="978"/>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999" t="s">
        <v>508</v>
      </c>
      <c r="B32" s="15" t="s">
        <v>71</v>
      </c>
      <c r="C32" s="994" t="s">
        <v>2033</v>
      </c>
      <c r="D32" s="60">
        <v>2423.6000000000004</v>
      </c>
      <c r="E32" s="138">
        <v>6039</v>
      </c>
      <c r="F32" s="978">
        <v>40584</v>
      </c>
      <c r="G32" s="16" t="s">
        <v>496</v>
      </c>
      <c r="H32" s="15"/>
      <c r="I32" s="16" t="s">
        <v>496</v>
      </c>
      <c r="J32" s="15"/>
      <c r="K32" s="15"/>
      <c r="L32" s="16" t="s">
        <v>496</v>
      </c>
      <c r="M32" s="16"/>
      <c r="N32" s="15"/>
      <c r="O32" s="17"/>
    </row>
    <row r="33" spans="1:15" s="39" customFormat="1" ht="51" customHeight="1" x14ac:dyDescent="0.2">
      <c r="A33" s="999"/>
      <c r="B33" s="15" t="s">
        <v>72</v>
      </c>
      <c r="C33" s="994"/>
      <c r="D33" s="60">
        <v>135</v>
      </c>
      <c r="E33" s="138">
        <v>6040</v>
      </c>
      <c r="F33" s="978"/>
      <c r="G33" s="16" t="s">
        <v>496</v>
      </c>
      <c r="H33" s="15"/>
      <c r="I33" s="16" t="s">
        <v>496</v>
      </c>
      <c r="J33" s="15"/>
      <c r="K33" s="15"/>
      <c r="L33" s="16" t="s">
        <v>496</v>
      </c>
      <c r="M33" s="16"/>
      <c r="N33" s="15"/>
      <c r="O33" s="17"/>
    </row>
    <row r="34" spans="1:15" s="39" customFormat="1" ht="51" customHeight="1" x14ac:dyDescent="0.2">
      <c r="A34" s="999"/>
      <c r="B34" s="15" t="s">
        <v>73</v>
      </c>
      <c r="C34" s="994"/>
      <c r="D34" s="60">
        <v>1066.4000000000001</v>
      </c>
      <c r="E34" s="138">
        <v>6041</v>
      </c>
      <c r="F34" s="978"/>
      <c r="G34" s="16" t="s">
        <v>496</v>
      </c>
      <c r="H34" s="15"/>
      <c r="I34" s="16" t="s">
        <v>496</v>
      </c>
      <c r="J34" s="15"/>
      <c r="K34" s="15"/>
      <c r="L34" s="16" t="s">
        <v>496</v>
      </c>
      <c r="M34" s="16"/>
      <c r="N34" s="15"/>
      <c r="O34" s="17"/>
    </row>
    <row r="35" spans="1:15" s="39" customFormat="1" ht="51" customHeight="1" x14ac:dyDescent="0.2">
      <c r="A35" s="999"/>
      <c r="B35" s="15" t="s">
        <v>74</v>
      </c>
      <c r="C35" s="994"/>
      <c r="D35" s="60">
        <v>2069.1</v>
      </c>
      <c r="E35" s="138">
        <v>6042</v>
      </c>
      <c r="F35" s="978"/>
      <c r="G35" s="16" t="s">
        <v>496</v>
      </c>
      <c r="H35" s="15"/>
      <c r="I35" s="16" t="s">
        <v>496</v>
      </c>
      <c r="J35" s="15"/>
      <c r="K35" s="15"/>
      <c r="L35" s="16" t="s">
        <v>496</v>
      </c>
      <c r="M35" s="16"/>
      <c r="N35" s="15"/>
      <c r="O35" s="17"/>
    </row>
    <row r="36" spans="1:15" s="39" customFormat="1" ht="51" customHeight="1" x14ac:dyDescent="0.2">
      <c r="A36" s="999" t="s">
        <v>509</v>
      </c>
      <c r="B36" s="15" t="s">
        <v>75</v>
      </c>
      <c r="C36" s="994" t="s">
        <v>2034</v>
      </c>
      <c r="D36" s="60">
        <v>6795.42</v>
      </c>
      <c r="E36" s="138">
        <v>6046</v>
      </c>
      <c r="F36" s="978">
        <v>40595</v>
      </c>
      <c r="G36" s="16" t="s">
        <v>496</v>
      </c>
      <c r="H36" s="15"/>
      <c r="I36" s="16" t="s">
        <v>496</v>
      </c>
      <c r="J36" s="15"/>
      <c r="K36" s="15"/>
      <c r="L36" s="16" t="s">
        <v>496</v>
      </c>
      <c r="M36" s="16"/>
      <c r="N36" s="15"/>
      <c r="O36" s="17"/>
    </row>
    <row r="37" spans="1:15" s="39" customFormat="1" ht="51" customHeight="1" x14ac:dyDescent="0.2">
      <c r="A37" s="999"/>
      <c r="B37" s="15" t="s">
        <v>76</v>
      </c>
      <c r="C37" s="994"/>
      <c r="D37" s="60">
        <v>340.52</v>
      </c>
      <c r="E37" s="138">
        <v>6047</v>
      </c>
      <c r="F37" s="978"/>
      <c r="G37" s="16"/>
      <c r="H37" s="16" t="s">
        <v>496</v>
      </c>
      <c r="I37" s="16" t="s">
        <v>496</v>
      </c>
      <c r="J37" s="15"/>
      <c r="K37" s="15"/>
      <c r="L37" s="16"/>
      <c r="M37" s="16" t="s">
        <v>496</v>
      </c>
      <c r="N37" s="15"/>
      <c r="O37" s="17" t="s">
        <v>1998</v>
      </c>
    </row>
    <row r="38" spans="1:15" s="39" customFormat="1" ht="51" customHeight="1" x14ac:dyDescent="0.2">
      <c r="A38" s="999"/>
      <c r="B38" s="15" t="s">
        <v>77</v>
      </c>
      <c r="C38" s="994"/>
      <c r="D38" s="60">
        <v>316.39999999999998</v>
      </c>
      <c r="E38" s="138">
        <v>6048</v>
      </c>
      <c r="F38" s="978"/>
      <c r="G38" s="16" t="s">
        <v>496</v>
      </c>
      <c r="H38" s="15"/>
      <c r="I38" s="16" t="s">
        <v>496</v>
      </c>
      <c r="J38" s="15"/>
      <c r="K38" s="15"/>
      <c r="L38" s="16" t="s">
        <v>496</v>
      </c>
      <c r="M38" s="16"/>
      <c r="N38" s="15"/>
      <c r="O38" s="17"/>
    </row>
    <row r="39" spans="1:15" s="39" customFormat="1" ht="51" customHeight="1" x14ac:dyDescent="0.2">
      <c r="A39" s="999"/>
      <c r="B39" s="15" t="s">
        <v>78</v>
      </c>
      <c r="C39" s="994"/>
      <c r="D39" s="60">
        <v>2955.5</v>
      </c>
      <c r="E39" s="138">
        <v>6049</v>
      </c>
      <c r="F39" s="978"/>
      <c r="G39" s="16" t="s">
        <v>496</v>
      </c>
      <c r="H39" s="15"/>
      <c r="I39" s="16" t="s">
        <v>496</v>
      </c>
      <c r="J39" s="15"/>
      <c r="K39" s="15"/>
      <c r="L39" s="16" t="s">
        <v>496</v>
      </c>
      <c r="M39" s="16"/>
      <c r="N39" s="15"/>
      <c r="O39" s="17"/>
    </row>
    <row r="40" spans="1:15" s="39" customFormat="1" ht="51" customHeight="1" x14ac:dyDescent="0.2">
      <c r="A40" s="999"/>
      <c r="B40" s="15" t="s">
        <v>75</v>
      </c>
      <c r="C40" s="994"/>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999" t="s">
        <v>516</v>
      </c>
      <c r="B47" s="15" t="s">
        <v>84</v>
      </c>
      <c r="C47" s="994" t="s">
        <v>2040</v>
      </c>
      <c r="D47" s="60">
        <v>300</v>
      </c>
      <c r="E47" s="138">
        <v>6099</v>
      </c>
      <c r="F47" s="978">
        <v>40679</v>
      </c>
      <c r="G47" s="16" t="s">
        <v>496</v>
      </c>
      <c r="H47" s="15"/>
      <c r="I47" s="16" t="s">
        <v>496</v>
      </c>
      <c r="J47" s="15"/>
      <c r="K47" s="15"/>
      <c r="L47" s="16" t="s">
        <v>496</v>
      </c>
      <c r="M47" s="16"/>
      <c r="N47" s="15"/>
      <c r="O47" s="17"/>
    </row>
    <row r="48" spans="1:15" s="39" customFormat="1" ht="51" customHeight="1" x14ac:dyDescent="0.2">
      <c r="A48" s="999"/>
      <c r="B48" s="15" t="s">
        <v>62</v>
      </c>
      <c r="C48" s="994"/>
      <c r="D48" s="60">
        <v>7000</v>
      </c>
      <c r="E48" s="138">
        <v>6098</v>
      </c>
      <c r="F48" s="978"/>
      <c r="G48" s="16" t="s">
        <v>496</v>
      </c>
      <c r="H48" s="15"/>
      <c r="I48" s="16" t="s">
        <v>496</v>
      </c>
      <c r="J48" s="15"/>
      <c r="K48" s="15"/>
      <c r="L48" s="16" t="s">
        <v>496</v>
      </c>
      <c r="M48" s="16"/>
      <c r="N48" s="15"/>
      <c r="O48" s="17"/>
    </row>
    <row r="49" spans="1:15" s="39" customFormat="1" ht="51" customHeight="1" x14ac:dyDescent="0.2">
      <c r="A49" s="999"/>
      <c r="B49" s="15" t="s">
        <v>85</v>
      </c>
      <c r="C49" s="994"/>
      <c r="D49" s="60">
        <v>6500</v>
      </c>
      <c r="E49" s="138">
        <v>6100</v>
      </c>
      <c r="F49" s="978"/>
      <c r="G49" s="16" t="s">
        <v>496</v>
      </c>
      <c r="H49" s="15"/>
      <c r="I49" s="16" t="s">
        <v>496</v>
      </c>
      <c r="J49" s="15"/>
      <c r="K49" s="15"/>
      <c r="L49" s="16" t="s">
        <v>496</v>
      </c>
      <c r="M49" s="16"/>
      <c r="N49" s="15"/>
      <c r="O49" s="17"/>
    </row>
    <row r="50" spans="1:15" s="39" customFormat="1" ht="51" customHeight="1" x14ac:dyDescent="0.2">
      <c r="A50" s="999" t="s">
        <v>517</v>
      </c>
      <c r="B50" s="15" t="s">
        <v>86</v>
      </c>
      <c r="C50" s="994" t="s">
        <v>2041</v>
      </c>
      <c r="D50" s="60">
        <v>3000</v>
      </c>
      <c r="E50" s="138">
        <v>6057</v>
      </c>
      <c r="F50" s="978">
        <v>40597</v>
      </c>
      <c r="G50" s="16" t="s">
        <v>496</v>
      </c>
      <c r="H50" s="15"/>
      <c r="I50" s="16" t="s">
        <v>496</v>
      </c>
      <c r="J50" s="15"/>
      <c r="K50" s="15"/>
      <c r="L50" s="16" t="s">
        <v>496</v>
      </c>
      <c r="M50" s="16"/>
      <c r="N50" s="15"/>
      <c r="O50" s="17"/>
    </row>
    <row r="51" spans="1:15" s="39" customFormat="1" ht="51" customHeight="1" x14ac:dyDescent="0.2">
      <c r="A51" s="999"/>
      <c r="B51" s="15" t="s">
        <v>87</v>
      </c>
      <c r="C51" s="994"/>
      <c r="D51" s="60">
        <v>3000</v>
      </c>
      <c r="E51" s="138">
        <v>6058</v>
      </c>
      <c r="F51" s="978"/>
      <c r="G51" s="16" t="s">
        <v>496</v>
      </c>
      <c r="H51" s="15"/>
      <c r="I51" s="16" t="s">
        <v>496</v>
      </c>
      <c r="J51" s="15"/>
      <c r="K51" s="15"/>
      <c r="L51" s="16"/>
      <c r="M51" s="16" t="s">
        <v>496</v>
      </c>
      <c r="N51" s="15"/>
      <c r="O51" s="17"/>
    </row>
    <row r="52" spans="1:15" s="39" customFormat="1" ht="51" customHeight="1" x14ac:dyDescent="0.2">
      <c r="A52" s="999" t="s">
        <v>518</v>
      </c>
      <c r="B52" s="15" t="s">
        <v>71</v>
      </c>
      <c r="C52" s="994" t="s">
        <v>2042</v>
      </c>
      <c r="D52" s="60">
        <v>146.25</v>
      </c>
      <c r="E52" s="138">
        <v>6061</v>
      </c>
      <c r="F52" s="978">
        <v>40598</v>
      </c>
      <c r="G52" s="16" t="s">
        <v>496</v>
      </c>
      <c r="H52" s="15"/>
      <c r="I52" s="16" t="s">
        <v>496</v>
      </c>
      <c r="J52" s="15"/>
      <c r="K52" s="15"/>
      <c r="L52" s="16"/>
      <c r="M52" s="16" t="s">
        <v>496</v>
      </c>
      <c r="N52" s="15"/>
      <c r="O52" s="17"/>
    </row>
    <row r="53" spans="1:15" s="39" customFormat="1" ht="51" customHeight="1" x14ac:dyDescent="0.2">
      <c r="A53" s="999"/>
      <c r="B53" s="15" t="s">
        <v>73</v>
      </c>
      <c r="C53" s="994"/>
      <c r="D53" s="60">
        <v>3551</v>
      </c>
      <c r="E53" s="138">
        <v>6060</v>
      </c>
      <c r="F53" s="978"/>
      <c r="G53" s="16" t="s">
        <v>496</v>
      </c>
      <c r="H53" s="15"/>
      <c r="I53" s="16" t="s">
        <v>496</v>
      </c>
      <c r="J53" s="15"/>
      <c r="K53" s="15"/>
      <c r="L53" s="16"/>
      <c r="M53" s="16" t="s">
        <v>496</v>
      </c>
      <c r="N53" s="15"/>
      <c r="O53" s="17"/>
    </row>
    <row r="54" spans="1:15" s="39" customFormat="1" ht="51" customHeight="1" x14ac:dyDescent="0.2">
      <c r="A54" s="999"/>
      <c r="B54" s="15" t="s">
        <v>88</v>
      </c>
      <c r="C54" s="994"/>
      <c r="D54" s="60">
        <v>3258.1</v>
      </c>
      <c r="E54" s="138">
        <v>6059</v>
      </c>
      <c r="F54" s="978"/>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999" t="s">
        <v>520</v>
      </c>
      <c r="B56" s="15" t="s">
        <v>90</v>
      </c>
      <c r="C56" s="994" t="s">
        <v>2044</v>
      </c>
      <c r="D56" s="60">
        <v>1500</v>
      </c>
      <c r="E56" s="138">
        <v>6063</v>
      </c>
      <c r="F56" s="978">
        <v>40599</v>
      </c>
      <c r="G56" s="16" t="s">
        <v>496</v>
      </c>
      <c r="H56" s="15"/>
      <c r="I56" s="16" t="s">
        <v>496</v>
      </c>
      <c r="J56" s="15"/>
      <c r="K56" s="15"/>
      <c r="L56" s="16" t="s">
        <v>496</v>
      </c>
      <c r="M56" s="16"/>
      <c r="N56" s="15"/>
      <c r="O56" s="17"/>
    </row>
    <row r="57" spans="1:15" s="39" customFormat="1" ht="51" customHeight="1" x14ac:dyDescent="0.2">
      <c r="A57" s="999"/>
      <c r="B57" s="15" t="s">
        <v>91</v>
      </c>
      <c r="C57" s="994"/>
      <c r="D57" s="60">
        <v>2426</v>
      </c>
      <c r="E57" s="138">
        <v>6062</v>
      </c>
      <c r="F57" s="978"/>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999" t="s">
        <v>529</v>
      </c>
      <c r="B66" s="15" t="s">
        <v>83</v>
      </c>
      <c r="C66" s="994" t="s">
        <v>2049</v>
      </c>
      <c r="D66" s="60">
        <v>162.72999999999999</v>
      </c>
      <c r="E66" s="138">
        <v>6067</v>
      </c>
      <c r="F66" s="978">
        <v>40599</v>
      </c>
      <c r="G66" s="16" t="s">
        <v>496</v>
      </c>
      <c r="H66" s="15"/>
      <c r="I66" s="16" t="s">
        <v>496</v>
      </c>
      <c r="J66" s="15"/>
      <c r="K66" s="15"/>
      <c r="L66" s="16" t="s">
        <v>496</v>
      </c>
      <c r="M66" s="16"/>
      <c r="N66" s="15"/>
      <c r="O66" s="17"/>
    </row>
    <row r="67" spans="1:15" s="39" customFormat="1" ht="51" customHeight="1" x14ac:dyDescent="0.2">
      <c r="A67" s="999"/>
      <c r="B67" s="15" t="s">
        <v>67</v>
      </c>
      <c r="C67" s="994"/>
      <c r="D67" s="60">
        <v>162.72</v>
      </c>
      <c r="E67" s="138">
        <v>6066</v>
      </c>
      <c r="F67" s="978"/>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999" t="s">
        <v>532</v>
      </c>
      <c r="B70" s="15" t="s">
        <v>75</v>
      </c>
      <c r="C70" s="994" t="s">
        <v>2051</v>
      </c>
      <c r="D70" s="60">
        <v>6072.25</v>
      </c>
      <c r="E70" s="138">
        <v>6108</v>
      </c>
      <c r="F70" s="978">
        <v>40688</v>
      </c>
      <c r="G70" s="16" t="s">
        <v>496</v>
      </c>
      <c r="H70" s="15"/>
      <c r="I70" s="16" t="s">
        <v>496</v>
      </c>
      <c r="J70" s="15"/>
      <c r="K70" s="15"/>
      <c r="L70" s="16"/>
      <c r="M70" s="16" t="s">
        <v>496</v>
      </c>
      <c r="N70" s="15"/>
      <c r="O70" s="17"/>
    </row>
    <row r="71" spans="1:15" s="39" customFormat="1" ht="51" customHeight="1" x14ac:dyDescent="0.2">
      <c r="A71" s="999"/>
      <c r="B71" s="15" t="s">
        <v>98</v>
      </c>
      <c r="C71" s="994"/>
      <c r="D71" s="60">
        <v>1444.95</v>
      </c>
      <c r="E71" s="138">
        <v>6109</v>
      </c>
      <c r="F71" s="978"/>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999" t="s">
        <v>535</v>
      </c>
      <c r="B74" s="15" t="s">
        <v>100</v>
      </c>
      <c r="C74" s="994" t="s">
        <v>2054</v>
      </c>
      <c r="D74" s="60">
        <v>729</v>
      </c>
      <c r="E74" s="138">
        <v>6102</v>
      </c>
      <c r="F74" s="978">
        <v>40679</v>
      </c>
      <c r="G74" s="16" t="s">
        <v>496</v>
      </c>
      <c r="H74" s="15"/>
      <c r="I74" s="16" t="s">
        <v>496</v>
      </c>
      <c r="J74" s="15"/>
      <c r="K74" s="15"/>
      <c r="L74" s="16" t="s">
        <v>496</v>
      </c>
      <c r="M74" s="16"/>
      <c r="N74" s="15"/>
      <c r="O74" s="17"/>
    </row>
    <row r="75" spans="1:15" s="39" customFormat="1" ht="51" customHeight="1" x14ac:dyDescent="0.2">
      <c r="A75" s="999"/>
      <c r="B75" s="15" t="s">
        <v>101</v>
      </c>
      <c r="C75" s="994"/>
      <c r="D75" s="60">
        <v>1188.76</v>
      </c>
      <c r="E75" s="138">
        <v>6101</v>
      </c>
      <c r="F75" s="978"/>
      <c r="G75" s="16" t="s">
        <v>496</v>
      </c>
      <c r="H75" s="15"/>
      <c r="I75" s="16" t="s">
        <v>496</v>
      </c>
      <c r="J75" s="15"/>
      <c r="K75" s="15"/>
      <c r="L75" s="16"/>
      <c r="M75" s="16" t="s">
        <v>496</v>
      </c>
      <c r="N75" s="15"/>
      <c r="O75" s="17"/>
    </row>
    <row r="76" spans="1:15" s="39" customFormat="1" ht="51" customHeight="1" x14ac:dyDescent="0.2">
      <c r="A76" s="999"/>
      <c r="B76" s="15" t="s">
        <v>102</v>
      </c>
      <c r="C76" s="994"/>
      <c r="D76" s="60">
        <v>23</v>
      </c>
      <c r="E76" s="138">
        <v>6103</v>
      </c>
      <c r="F76" s="978"/>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999" t="s">
        <v>537</v>
      </c>
      <c r="B78" s="15" t="s">
        <v>104</v>
      </c>
      <c r="C78" s="994" t="s">
        <v>2056</v>
      </c>
      <c r="D78" s="60">
        <v>1390</v>
      </c>
      <c r="E78" s="138">
        <v>6088</v>
      </c>
      <c r="F78" s="978">
        <v>40668</v>
      </c>
      <c r="G78" s="16" t="s">
        <v>496</v>
      </c>
      <c r="H78" s="15"/>
      <c r="I78" s="16" t="s">
        <v>496</v>
      </c>
      <c r="J78" s="15"/>
      <c r="K78" s="15"/>
      <c r="L78" s="16" t="s">
        <v>496</v>
      </c>
      <c r="M78" s="16"/>
      <c r="N78" s="15"/>
      <c r="O78" s="17"/>
    </row>
    <row r="79" spans="1:15" s="39" customFormat="1" ht="51" customHeight="1" x14ac:dyDescent="0.2">
      <c r="A79" s="999"/>
      <c r="B79" s="15" t="s">
        <v>105</v>
      </c>
      <c r="C79" s="994"/>
      <c r="D79" s="60">
        <v>1100</v>
      </c>
      <c r="E79" s="138">
        <v>6089</v>
      </c>
      <c r="F79" s="978"/>
      <c r="G79" s="16" t="s">
        <v>496</v>
      </c>
      <c r="H79" s="15"/>
      <c r="I79" s="16" t="s">
        <v>496</v>
      </c>
      <c r="J79" s="15"/>
      <c r="K79" s="15"/>
      <c r="L79" s="16" t="s">
        <v>496</v>
      </c>
      <c r="M79" s="16"/>
      <c r="N79" s="15"/>
      <c r="O79" s="17"/>
    </row>
    <row r="80" spans="1:15" s="39" customFormat="1" ht="51" customHeight="1" x14ac:dyDescent="0.2">
      <c r="A80" s="999"/>
      <c r="B80" s="15" t="s">
        <v>106</v>
      </c>
      <c r="C80" s="994"/>
      <c r="D80" s="60">
        <v>620</v>
      </c>
      <c r="E80" s="138">
        <v>6090</v>
      </c>
      <c r="F80" s="978"/>
      <c r="G80" s="16" t="s">
        <v>496</v>
      </c>
      <c r="H80" s="15"/>
      <c r="I80" s="16" t="s">
        <v>496</v>
      </c>
      <c r="J80" s="15"/>
      <c r="K80" s="15"/>
      <c r="L80" s="16" t="s">
        <v>496</v>
      </c>
      <c r="M80" s="16"/>
      <c r="N80" s="15"/>
      <c r="O80" s="17"/>
    </row>
    <row r="81" spans="1:15" s="39" customFormat="1" ht="51" customHeight="1" x14ac:dyDescent="0.2">
      <c r="A81" s="999"/>
      <c r="B81" s="15" t="s">
        <v>104</v>
      </c>
      <c r="C81" s="994"/>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999" t="s">
        <v>539</v>
      </c>
      <c r="B83" s="15" t="s">
        <v>101</v>
      </c>
      <c r="C83" s="998" t="s">
        <v>2058</v>
      </c>
      <c r="D83" s="60">
        <v>3429.5499999999997</v>
      </c>
      <c r="E83" s="138">
        <v>6130</v>
      </c>
      <c r="F83" s="978">
        <v>40710</v>
      </c>
      <c r="G83" s="16" t="s">
        <v>496</v>
      </c>
      <c r="H83" s="15"/>
      <c r="I83" s="16" t="s">
        <v>496</v>
      </c>
      <c r="J83" s="15"/>
      <c r="K83" s="15"/>
      <c r="L83" s="16" t="s">
        <v>496</v>
      </c>
      <c r="M83" s="16"/>
      <c r="N83" s="15"/>
      <c r="O83" s="17"/>
    </row>
    <row r="84" spans="1:15" s="39" customFormat="1" ht="51" customHeight="1" x14ac:dyDescent="0.2">
      <c r="A84" s="999"/>
      <c r="B84" s="15" t="s">
        <v>108</v>
      </c>
      <c r="C84" s="998"/>
      <c r="D84" s="60">
        <v>5670</v>
      </c>
      <c r="E84" s="138">
        <v>6131</v>
      </c>
      <c r="F84" s="978"/>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999" t="s">
        <v>545</v>
      </c>
      <c r="B90" s="15" t="s">
        <v>67</v>
      </c>
      <c r="C90" s="994" t="s">
        <v>2064</v>
      </c>
      <c r="D90" s="60">
        <v>169.5</v>
      </c>
      <c r="E90" s="138">
        <v>6081</v>
      </c>
      <c r="F90" s="978">
        <v>40641</v>
      </c>
      <c r="G90" s="16" t="s">
        <v>496</v>
      </c>
      <c r="H90" s="15"/>
      <c r="I90" s="16" t="s">
        <v>496</v>
      </c>
      <c r="J90" s="15"/>
      <c r="K90" s="15"/>
      <c r="L90" s="16" t="s">
        <v>496</v>
      </c>
      <c r="M90" s="16"/>
      <c r="N90" s="15"/>
      <c r="O90" s="17"/>
    </row>
    <row r="91" spans="1:15" s="39" customFormat="1" ht="51" customHeight="1" x14ac:dyDescent="0.2">
      <c r="A91" s="999"/>
      <c r="B91" s="15" t="s">
        <v>68</v>
      </c>
      <c r="C91" s="994"/>
      <c r="D91" s="60">
        <v>120</v>
      </c>
      <c r="E91" s="138">
        <v>6082</v>
      </c>
      <c r="F91" s="978"/>
      <c r="G91" s="16" t="s">
        <v>496</v>
      </c>
      <c r="H91" s="15"/>
      <c r="I91" s="16" t="s">
        <v>496</v>
      </c>
      <c r="J91" s="15"/>
      <c r="K91" s="15"/>
      <c r="L91" s="16" t="s">
        <v>496</v>
      </c>
      <c r="M91" s="16"/>
      <c r="N91" s="15"/>
      <c r="O91" s="17"/>
    </row>
    <row r="92" spans="1:15" s="39" customFormat="1" ht="51" customHeight="1" x14ac:dyDescent="0.2">
      <c r="A92" s="999"/>
      <c r="B92" s="15" t="s">
        <v>83</v>
      </c>
      <c r="C92" s="994"/>
      <c r="D92" s="60">
        <v>169.5</v>
      </c>
      <c r="E92" s="138">
        <v>6083</v>
      </c>
      <c r="F92" s="978"/>
      <c r="G92" s="16" t="s">
        <v>496</v>
      </c>
      <c r="H92" s="15"/>
      <c r="I92" s="16" t="s">
        <v>496</v>
      </c>
      <c r="J92" s="15"/>
      <c r="K92" s="15"/>
      <c r="L92" s="16" t="s">
        <v>496</v>
      </c>
      <c r="M92" s="16"/>
      <c r="N92" s="15"/>
      <c r="O92" s="17"/>
    </row>
    <row r="93" spans="1:15" s="39" customFormat="1" ht="51" customHeight="1" x14ac:dyDescent="0.2">
      <c r="A93" s="999"/>
      <c r="B93" s="15" t="s">
        <v>113</v>
      </c>
      <c r="C93" s="994"/>
      <c r="D93" s="60">
        <v>132.62</v>
      </c>
      <c r="E93" s="138">
        <v>6084</v>
      </c>
      <c r="F93" s="978"/>
      <c r="G93" s="16" t="s">
        <v>496</v>
      </c>
      <c r="H93" s="15"/>
      <c r="I93" s="16" t="s">
        <v>496</v>
      </c>
      <c r="J93" s="15"/>
      <c r="K93" s="15"/>
      <c r="L93" s="16" t="s">
        <v>496</v>
      </c>
      <c r="M93" s="16"/>
      <c r="N93" s="15"/>
      <c r="O93" s="17"/>
    </row>
    <row r="94" spans="1:15" s="39" customFormat="1" ht="51" customHeight="1" x14ac:dyDescent="0.2">
      <c r="A94" s="999" t="s">
        <v>546</v>
      </c>
      <c r="B94" s="15" t="s">
        <v>9</v>
      </c>
      <c r="C94" s="994" t="s">
        <v>2065</v>
      </c>
      <c r="D94" s="60">
        <v>5608.19</v>
      </c>
      <c r="E94" s="138">
        <v>6113</v>
      </c>
      <c r="F94" s="978">
        <v>40690</v>
      </c>
      <c r="G94" s="16" t="s">
        <v>496</v>
      </c>
      <c r="H94" s="15"/>
      <c r="I94" s="16" t="s">
        <v>496</v>
      </c>
      <c r="J94" s="15"/>
      <c r="K94" s="15"/>
      <c r="L94" s="16" t="s">
        <v>496</v>
      </c>
      <c r="M94" s="16"/>
      <c r="N94" s="15"/>
      <c r="O94" s="17"/>
    </row>
    <row r="95" spans="1:15" s="39" customFormat="1" ht="51" customHeight="1" x14ac:dyDescent="0.2">
      <c r="A95" s="999"/>
      <c r="B95" s="15" t="s">
        <v>114</v>
      </c>
      <c r="C95" s="994"/>
      <c r="D95" s="60">
        <v>3055</v>
      </c>
      <c r="E95" s="138">
        <v>6114</v>
      </c>
      <c r="F95" s="978"/>
      <c r="G95" s="16" t="s">
        <v>496</v>
      </c>
      <c r="H95" s="15"/>
      <c r="I95" s="16" t="s">
        <v>496</v>
      </c>
      <c r="J95" s="15"/>
      <c r="K95" s="15"/>
      <c r="L95" s="16" t="s">
        <v>496</v>
      </c>
      <c r="M95" s="16"/>
      <c r="N95" s="15"/>
      <c r="O95" s="17"/>
    </row>
    <row r="96" spans="1:15" s="39" customFormat="1" ht="51" customHeight="1" x14ac:dyDescent="0.2">
      <c r="A96" s="999" t="s">
        <v>547</v>
      </c>
      <c r="B96" s="15" t="s">
        <v>115</v>
      </c>
      <c r="C96" s="994" t="s">
        <v>2066</v>
      </c>
      <c r="D96" s="60">
        <v>800</v>
      </c>
      <c r="E96" s="138">
        <v>6112</v>
      </c>
      <c r="F96" s="978">
        <v>40690</v>
      </c>
      <c r="G96" s="16" t="s">
        <v>496</v>
      </c>
      <c r="H96" s="15"/>
      <c r="I96" s="16" t="s">
        <v>496</v>
      </c>
      <c r="J96" s="15"/>
      <c r="K96" s="15"/>
      <c r="L96" s="16" t="s">
        <v>496</v>
      </c>
      <c r="M96" s="16"/>
      <c r="N96" s="15"/>
      <c r="O96" s="17"/>
    </row>
    <row r="97" spans="1:15" s="39" customFormat="1" ht="51" customHeight="1" x14ac:dyDescent="0.2">
      <c r="A97" s="999"/>
      <c r="B97" s="15" t="s">
        <v>116</v>
      </c>
      <c r="C97" s="994"/>
      <c r="D97" s="60">
        <v>796.65</v>
      </c>
      <c r="E97" s="138">
        <v>6111</v>
      </c>
      <c r="F97" s="978"/>
      <c r="G97" s="16" t="s">
        <v>496</v>
      </c>
      <c r="H97" s="15"/>
      <c r="I97" s="16" t="s">
        <v>496</v>
      </c>
      <c r="J97" s="15"/>
      <c r="K97" s="15"/>
      <c r="L97" s="16"/>
      <c r="M97" s="16" t="s">
        <v>496</v>
      </c>
      <c r="N97" s="15"/>
      <c r="O97" s="17"/>
    </row>
    <row r="98" spans="1:15" s="39" customFormat="1" ht="51" customHeight="1" x14ac:dyDescent="0.2">
      <c r="A98" s="999"/>
      <c r="B98" s="15" t="s">
        <v>117</v>
      </c>
      <c r="C98" s="994"/>
      <c r="D98" s="60">
        <v>4600</v>
      </c>
      <c r="E98" s="138">
        <v>6110</v>
      </c>
      <c r="F98" s="978"/>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999" t="s">
        <v>551</v>
      </c>
      <c r="B102" s="15" t="s">
        <v>67</v>
      </c>
      <c r="C102" s="994" t="s">
        <v>2070</v>
      </c>
      <c r="D102" s="60">
        <v>381.38</v>
      </c>
      <c r="E102" s="138">
        <v>6086</v>
      </c>
      <c r="F102" s="978">
        <v>40665</v>
      </c>
      <c r="G102" s="16" t="s">
        <v>496</v>
      </c>
      <c r="H102" s="15"/>
      <c r="I102" s="16" t="s">
        <v>496</v>
      </c>
      <c r="J102" s="15"/>
      <c r="K102" s="15"/>
      <c r="L102" s="16" t="s">
        <v>496</v>
      </c>
      <c r="M102" s="16"/>
      <c r="N102" s="15"/>
      <c r="O102" s="17"/>
    </row>
    <row r="103" spans="1:15" s="39" customFormat="1" ht="51" customHeight="1" x14ac:dyDescent="0.2">
      <c r="A103" s="999"/>
      <c r="B103" s="15" t="s">
        <v>83</v>
      </c>
      <c r="C103" s="994"/>
      <c r="D103" s="60">
        <v>381.38</v>
      </c>
      <c r="E103" s="138">
        <v>6087</v>
      </c>
      <c r="F103" s="978"/>
      <c r="G103" s="16" t="s">
        <v>496</v>
      </c>
      <c r="H103" s="15"/>
      <c r="I103" s="16" t="s">
        <v>496</v>
      </c>
      <c r="J103" s="15"/>
      <c r="K103" s="15"/>
      <c r="L103" s="16" t="s">
        <v>496</v>
      </c>
      <c r="M103" s="16"/>
      <c r="N103" s="15"/>
      <c r="O103" s="17"/>
    </row>
    <row r="104" spans="1:15" s="39" customFormat="1" ht="51" customHeight="1" x14ac:dyDescent="0.2">
      <c r="A104" s="999" t="s">
        <v>552</v>
      </c>
      <c r="B104" s="15" t="s">
        <v>121</v>
      </c>
      <c r="C104" s="994" t="s">
        <v>2071</v>
      </c>
      <c r="D104" s="60">
        <v>2745.5</v>
      </c>
      <c r="E104" s="138">
        <v>6132</v>
      </c>
      <c r="F104" s="978">
        <v>40714</v>
      </c>
      <c r="G104" s="16" t="s">
        <v>496</v>
      </c>
      <c r="H104" s="15"/>
      <c r="I104" s="16" t="s">
        <v>496</v>
      </c>
      <c r="J104" s="15"/>
      <c r="K104" s="15"/>
      <c r="L104" s="16" t="s">
        <v>496</v>
      </c>
      <c r="M104" s="16"/>
      <c r="N104" s="15"/>
      <c r="O104" s="17"/>
    </row>
    <row r="105" spans="1:15" s="39" customFormat="1" ht="51" customHeight="1" x14ac:dyDescent="0.2">
      <c r="A105" s="999"/>
      <c r="B105" s="15" t="s">
        <v>122</v>
      </c>
      <c r="C105" s="994"/>
      <c r="D105" s="60">
        <v>188</v>
      </c>
      <c r="E105" s="138">
        <v>6133</v>
      </c>
      <c r="F105" s="978"/>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999" t="s">
        <v>556</v>
      </c>
      <c r="B109" s="15" t="s">
        <v>68</v>
      </c>
      <c r="C109" s="994" t="s">
        <v>2017</v>
      </c>
      <c r="D109" s="60">
        <v>165</v>
      </c>
      <c r="E109" s="138">
        <v>6096</v>
      </c>
      <c r="F109" s="978">
        <v>40676</v>
      </c>
      <c r="G109" s="16" t="s">
        <v>496</v>
      </c>
      <c r="H109" s="15"/>
      <c r="I109" s="16" t="s">
        <v>496</v>
      </c>
      <c r="J109" s="15"/>
      <c r="K109" s="15"/>
      <c r="L109" s="16" t="s">
        <v>496</v>
      </c>
      <c r="M109" s="16"/>
      <c r="N109" s="15"/>
      <c r="O109" s="17"/>
    </row>
    <row r="110" spans="1:15" s="39" customFormat="1" ht="51" customHeight="1" x14ac:dyDescent="0.2">
      <c r="A110" s="999"/>
      <c r="B110" s="15" t="s">
        <v>83</v>
      </c>
      <c r="C110" s="994"/>
      <c r="D110" s="60">
        <v>233.06</v>
      </c>
      <c r="E110" s="138">
        <v>6095</v>
      </c>
      <c r="F110" s="978"/>
      <c r="G110" s="16" t="s">
        <v>496</v>
      </c>
      <c r="H110" s="15"/>
      <c r="I110" s="16" t="s">
        <v>496</v>
      </c>
      <c r="J110" s="15"/>
      <c r="K110" s="15"/>
      <c r="L110" s="16"/>
      <c r="M110" s="16" t="s">
        <v>496</v>
      </c>
      <c r="N110" s="15"/>
      <c r="O110" s="17"/>
    </row>
    <row r="111" spans="1:15" s="39" customFormat="1" ht="51" customHeight="1" x14ac:dyDescent="0.2">
      <c r="A111" s="999"/>
      <c r="B111" s="15" t="s">
        <v>67</v>
      </c>
      <c r="C111" s="994"/>
      <c r="D111" s="60">
        <v>233.06</v>
      </c>
      <c r="E111" s="138">
        <v>6094</v>
      </c>
      <c r="F111" s="978"/>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999" t="s">
        <v>560</v>
      </c>
      <c r="B115" s="15" t="s">
        <v>127</v>
      </c>
      <c r="C115" s="994"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999"/>
      <c r="B116" s="15" t="s">
        <v>128</v>
      </c>
      <c r="C116" s="994"/>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999" t="s">
        <v>562</v>
      </c>
      <c r="B118" s="15" t="s">
        <v>83</v>
      </c>
      <c r="C118" s="994" t="s">
        <v>2078</v>
      </c>
      <c r="D118" s="60">
        <v>254.25</v>
      </c>
      <c r="E118" s="138">
        <v>6116</v>
      </c>
      <c r="F118" s="978">
        <v>40690</v>
      </c>
      <c r="G118" s="16" t="s">
        <v>496</v>
      </c>
      <c r="H118" s="15"/>
      <c r="I118" s="16" t="s">
        <v>496</v>
      </c>
      <c r="J118" s="15"/>
      <c r="K118" s="15"/>
      <c r="L118" s="16"/>
      <c r="M118" s="16" t="s">
        <v>496</v>
      </c>
      <c r="N118" s="15"/>
      <c r="O118" s="17"/>
    </row>
    <row r="119" spans="1:15" s="39" customFormat="1" ht="51" customHeight="1" x14ac:dyDescent="0.2">
      <c r="A119" s="999"/>
      <c r="B119" s="15" t="s">
        <v>67</v>
      </c>
      <c r="C119" s="994"/>
      <c r="D119" s="60">
        <v>254.25</v>
      </c>
      <c r="E119" s="138">
        <v>6117</v>
      </c>
      <c r="F119" s="978"/>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999" t="s">
        <v>566</v>
      </c>
      <c r="B123" s="15" t="s">
        <v>131</v>
      </c>
      <c r="C123" s="994" t="s">
        <v>2081</v>
      </c>
      <c r="D123" s="60">
        <v>2670</v>
      </c>
      <c r="E123" s="138">
        <v>6152</v>
      </c>
      <c r="F123" s="978">
        <v>40739</v>
      </c>
      <c r="G123" s="16" t="s">
        <v>496</v>
      </c>
      <c r="H123" s="15"/>
      <c r="I123" s="16" t="s">
        <v>496</v>
      </c>
      <c r="J123" s="15"/>
      <c r="K123" s="15"/>
      <c r="L123" s="16" t="s">
        <v>496</v>
      </c>
      <c r="M123" s="16"/>
      <c r="N123" s="15"/>
      <c r="O123" s="17"/>
    </row>
    <row r="124" spans="1:15" s="39" customFormat="1" ht="51" customHeight="1" x14ac:dyDescent="0.2">
      <c r="A124" s="999"/>
      <c r="B124" s="15" t="s">
        <v>132</v>
      </c>
      <c r="C124" s="994"/>
      <c r="D124" s="60">
        <v>1400</v>
      </c>
      <c r="E124" s="138">
        <v>6153</v>
      </c>
      <c r="F124" s="978"/>
      <c r="G124" s="16" t="s">
        <v>496</v>
      </c>
      <c r="H124" s="15"/>
      <c r="I124" s="16" t="s">
        <v>496</v>
      </c>
      <c r="J124" s="15"/>
      <c r="K124" s="15"/>
      <c r="L124" s="16" t="s">
        <v>496</v>
      </c>
      <c r="M124" s="16"/>
      <c r="N124" s="15"/>
      <c r="O124" s="17"/>
    </row>
    <row r="125" spans="1:15" s="39" customFormat="1" ht="51" customHeight="1" x14ac:dyDescent="0.2">
      <c r="A125" s="999"/>
      <c r="B125" s="15" t="s">
        <v>133</v>
      </c>
      <c r="C125" s="994"/>
      <c r="D125" s="60">
        <v>1482</v>
      </c>
      <c r="E125" s="138">
        <v>6154</v>
      </c>
      <c r="F125" s="978"/>
      <c r="G125" s="16" t="s">
        <v>496</v>
      </c>
      <c r="H125" s="15"/>
      <c r="I125" s="16" t="s">
        <v>496</v>
      </c>
      <c r="J125" s="15"/>
      <c r="K125" s="15"/>
      <c r="L125" s="16" t="s">
        <v>496</v>
      </c>
      <c r="M125" s="16"/>
      <c r="N125" s="15"/>
      <c r="O125" s="17"/>
    </row>
    <row r="126" spans="1:15" s="39" customFormat="1" ht="51" customHeight="1" x14ac:dyDescent="0.2">
      <c r="A126" s="999"/>
      <c r="B126" s="15" t="s">
        <v>134</v>
      </c>
      <c r="C126" s="994"/>
      <c r="D126" s="60">
        <v>140</v>
      </c>
      <c r="E126" s="138">
        <v>6151</v>
      </c>
      <c r="F126" s="978"/>
      <c r="G126" s="16" t="s">
        <v>496</v>
      </c>
      <c r="H126" s="15"/>
      <c r="I126" s="16" t="s">
        <v>496</v>
      </c>
      <c r="J126" s="15"/>
      <c r="K126" s="15"/>
      <c r="L126" s="16" t="s">
        <v>496</v>
      </c>
      <c r="M126" s="16"/>
      <c r="N126" s="15"/>
      <c r="O126" s="17"/>
    </row>
    <row r="127" spans="1:15" s="39" customFormat="1" ht="33" customHeight="1" x14ac:dyDescent="0.2">
      <c r="A127" s="999" t="s">
        <v>567</v>
      </c>
      <c r="B127" s="15" t="s">
        <v>135</v>
      </c>
      <c r="C127" s="994" t="s">
        <v>2082</v>
      </c>
      <c r="D127" s="60">
        <v>3601.51</v>
      </c>
      <c r="E127" s="138">
        <v>6143</v>
      </c>
      <c r="F127" s="978">
        <v>40722</v>
      </c>
      <c r="G127" s="16" t="s">
        <v>496</v>
      </c>
      <c r="H127" s="15"/>
      <c r="I127" s="16" t="s">
        <v>496</v>
      </c>
      <c r="J127" s="15"/>
      <c r="K127" s="15"/>
      <c r="L127" s="16" t="s">
        <v>496</v>
      </c>
      <c r="M127" s="16"/>
      <c r="N127" s="15"/>
      <c r="O127" s="17"/>
    </row>
    <row r="128" spans="1:15" s="39" customFormat="1" ht="33" customHeight="1" x14ac:dyDescent="0.2">
      <c r="A128" s="999"/>
      <c r="B128" s="15" t="s">
        <v>75</v>
      </c>
      <c r="C128" s="994"/>
      <c r="D128" s="60">
        <v>5655.61</v>
      </c>
      <c r="E128" s="138">
        <v>6139</v>
      </c>
      <c r="F128" s="978"/>
      <c r="G128" s="16" t="s">
        <v>496</v>
      </c>
      <c r="H128" s="15"/>
      <c r="I128" s="16" t="s">
        <v>496</v>
      </c>
      <c r="J128" s="15"/>
      <c r="K128" s="15"/>
      <c r="L128" s="16" t="s">
        <v>496</v>
      </c>
      <c r="M128" s="16"/>
      <c r="N128" s="15"/>
      <c r="O128" s="17"/>
    </row>
    <row r="129" spans="1:15" s="39" customFormat="1" ht="33" customHeight="1" x14ac:dyDescent="0.2">
      <c r="A129" s="999"/>
      <c r="B129" s="15" t="s">
        <v>136</v>
      </c>
      <c r="C129" s="994"/>
      <c r="D129" s="60">
        <v>54.45</v>
      </c>
      <c r="E129" s="138">
        <v>6141</v>
      </c>
      <c r="F129" s="978"/>
      <c r="G129" s="16" t="s">
        <v>496</v>
      </c>
      <c r="H129" s="15"/>
      <c r="I129" s="16" t="s">
        <v>496</v>
      </c>
      <c r="J129" s="15"/>
      <c r="K129" s="15"/>
      <c r="L129" s="16" t="s">
        <v>496</v>
      </c>
      <c r="M129" s="16"/>
      <c r="N129" s="15"/>
      <c r="O129" s="17"/>
    </row>
    <row r="130" spans="1:15" s="39" customFormat="1" ht="33" customHeight="1" x14ac:dyDescent="0.2">
      <c r="A130" s="999"/>
      <c r="B130" s="15" t="s">
        <v>54</v>
      </c>
      <c r="C130" s="994"/>
      <c r="D130" s="60">
        <v>246</v>
      </c>
      <c r="E130" s="138">
        <v>6140</v>
      </c>
      <c r="F130" s="978"/>
      <c r="G130" s="16" t="s">
        <v>496</v>
      </c>
      <c r="H130" s="15"/>
      <c r="I130" s="16" t="s">
        <v>496</v>
      </c>
      <c r="J130" s="15"/>
      <c r="K130" s="15"/>
      <c r="L130" s="16"/>
      <c r="M130" s="16" t="s">
        <v>496</v>
      </c>
      <c r="N130" s="15"/>
      <c r="O130" s="17"/>
    </row>
    <row r="131" spans="1:15" s="39" customFormat="1" ht="33" customHeight="1" x14ac:dyDescent="0.2">
      <c r="A131" s="999"/>
      <c r="B131" s="15" t="s">
        <v>137</v>
      </c>
      <c r="C131" s="994"/>
      <c r="D131" s="60">
        <v>4230.72</v>
      </c>
      <c r="E131" s="138">
        <v>6142</v>
      </c>
      <c r="F131" s="978"/>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999" t="s">
        <v>569</v>
      </c>
      <c r="B133" s="15" t="s">
        <v>83</v>
      </c>
      <c r="C133" s="994" t="s">
        <v>2084</v>
      </c>
      <c r="D133" s="60">
        <v>162.72</v>
      </c>
      <c r="E133" s="138">
        <v>6125</v>
      </c>
      <c r="F133" s="978">
        <v>40703</v>
      </c>
      <c r="G133" s="16" t="s">
        <v>496</v>
      </c>
      <c r="H133" s="15"/>
      <c r="I133" s="16" t="s">
        <v>496</v>
      </c>
      <c r="J133" s="15"/>
      <c r="K133" s="15"/>
      <c r="L133" s="16"/>
      <c r="M133" s="16" t="s">
        <v>496</v>
      </c>
      <c r="N133" s="15"/>
      <c r="O133" s="17"/>
    </row>
    <row r="134" spans="1:15" s="39" customFormat="1" ht="51" customHeight="1" x14ac:dyDescent="0.2">
      <c r="A134" s="999"/>
      <c r="B134" s="15" t="s">
        <v>67</v>
      </c>
      <c r="C134" s="994"/>
      <c r="D134" s="60">
        <v>162.72</v>
      </c>
      <c r="E134" s="138">
        <v>6124</v>
      </c>
      <c r="F134" s="978"/>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999" t="s">
        <v>571</v>
      </c>
      <c r="B136" s="15" t="s">
        <v>80</v>
      </c>
      <c r="C136" s="994"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999"/>
      <c r="B137" s="15" t="s">
        <v>139</v>
      </c>
      <c r="C137" s="994"/>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999"/>
      <c r="B138" s="15" t="s">
        <v>140</v>
      </c>
      <c r="C138" s="994"/>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999"/>
      <c r="B139" s="15" t="s">
        <v>141</v>
      </c>
      <c r="C139" s="994"/>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999" t="s">
        <v>572</v>
      </c>
      <c r="B140" s="15" t="s">
        <v>142</v>
      </c>
      <c r="C140" s="994"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999"/>
      <c r="B141" s="15" t="s">
        <v>77</v>
      </c>
      <c r="C141" s="994"/>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999"/>
      <c r="B142" s="15" t="s">
        <v>9</v>
      </c>
      <c r="C142" s="994"/>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999"/>
      <c r="B143" s="15" t="s">
        <v>54</v>
      </c>
      <c r="C143" s="994"/>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999"/>
      <c r="B144" s="15" t="s">
        <v>75</v>
      </c>
      <c r="C144" s="994"/>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999" t="s">
        <v>575</v>
      </c>
      <c r="B147" s="15" t="s">
        <v>1996</v>
      </c>
      <c r="C147" s="994" t="s">
        <v>2088</v>
      </c>
      <c r="D147" s="60">
        <v>1938.82</v>
      </c>
      <c r="E147" s="138">
        <v>6233</v>
      </c>
      <c r="F147" s="978">
        <v>40806</v>
      </c>
      <c r="G147" s="16"/>
      <c r="H147" s="15"/>
      <c r="I147" s="16"/>
      <c r="J147" s="15"/>
      <c r="K147" s="15"/>
      <c r="L147" s="16"/>
      <c r="M147" s="16"/>
      <c r="N147" s="16" t="s">
        <v>496</v>
      </c>
      <c r="O147" s="17" t="s">
        <v>1997</v>
      </c>
    </row>
    <row r="148" spans="1:15" s="39" customFormat="1" ht="51" customHeight="1" x14ac:dyDescent="0.2">
      <c r="A148" s="999"/>
      <c r="B148" s="15" t="s">
        <v>144</v>
      </c>
      <c r="C148" s="994"/>
      <c r="D148" s="60">
        <v>3752</v>
      </c>
      <c r="E148" s="138">
        <v>6232</v>
      </c>
      <c r="F148" s="978"/>
      <c r="G148" s="16" t="s">
        <v>496</v>
      </c>
      <c r="H148" s="15"/>
      <c r="I148" s="16" t="s">
        <v>496</v>
      </c>
      <c r="J148" s="15"/>
      <c r="K148" s="15"/>
      <c r="L148" s="16" t="s">
        <v>496</v>
      </c>
      <c r="M148" s="16"/>
      <c r="N148" s="15"/>
      <c r="O148" s="17"/>
    </row>
    <row r="149" spans="1:15" s="39" customFormat="1" ht="51" customHeight="1" x14ac:dyDescent="0.2">
      <c r="A149" s="999"/>
      <c r="B149" s="15" t="s">
        <v>145</v>
      </c>
      <c r="C149" s="994"/>
      <c r="D149" s="60">
        <v>6401.2</v>
      </c>
      <c r="E149" s="138">
        <v>6231</v>
      </c>
      <c r="F149" s="978"/>
      <c r="G149" s="16" t="s">
        <v>496</v>
      </c>
      <c r="H149" s="15"/>
      <c r="I149" s="16" t="s">
        <v>496</v>
      </c>
      <c r="J149" s="15"/>
      <c r="K149" s="15"/>
      <c r="L149" s="16" t="s">
        <v>496</v>
      </c>
      <c r="M149" s="16"/>
      <c r="N149" s="15"/>
      <c r="O149" s="17"/>
    </row>
    <row r="150" spans="1:15" s="39" customFormat="1" ht="51" customHeight="1" x14ac:dyDescent="0.2">
      <c r="A150" s="999"/>
      <c r="B150" s="15" t="s">
        <v>145</v>
      </c>
      <c r="C150" s="994"/>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999" t="s">
        <v>577</v>
      </c>
      <c r="B152" s="15" t="s">
        <v>147</v>
      </c>
      <c r="C152" s="994" t="s">
        <v>2090</v>
      </c>
      <c r="D152" s="60">
        <v>180.65</v>
      </c>
      <c r="E152" s="138">
        <v>6165</v>
      </c>
      <c r="F152" s="978">
        <v>40745</v>
      </c>
      <c r="G152" s="127"/>
      <c r="H152" s="16" t="s">
        <v>496</v>
      </c>
      <c r="I152" s="16" t="s">
        <v>496</v>
      </c>
      <c r="J152" s="15"/>
      <c r="K152" s="15"/>
      <c r="L152" s="16"/>
      <c r="M152" s="16" t="s">
        <v>496</v>
      </c>
      <c r="N152" s="15"/>
      <c r="O152" s="17" t="s">
        <v>2000</v>
      </c>
    </row>
    <row r="153" spans="1:15" s="39" customFormat="1" ht="51" customHeight="1" x14ac:dyDescent="0.2">
      <c r="A153" s="999"/>
      <c r="B153" s="15" t="s">
        <v>148</v>
      </c>
      <c r="C153" s="994"/>
      <c r="D153" s="60">
        <v>168</v>
      </c>
      <c r="E153" s="138">
        <v>6166</v>
      </c>
      <c r="F153" s="978"/>
      <c r="G153" s="16" t="s">
        <v>496</v>
      </c>
      <c r="H153" s="15"/>
      <c r="I153" s="16" t="s">
        <v>496</v>
      </c>
      <c r="J153" s="15"/>
      <c r="K153" s="15"/>
      <c r="L153" s="16"/>
      <c r="M153" s="16" t="s">
        <v>496</v>
      </c>
      <c r="N153" s="15"/>
      <c r="O153" s="17"/>
    </row>
    <row r="154" spans="1:15" s="39" customFormat="1" ht="51" customHeight="1" x14ac:dyDescent="0.2">
      <c r="A154" s="999"/>
      <c r="B154" s="15" t="s">
        <v>149</v>
      </c>
      <c r="C154" s="994"/>
      <c r="D154" s="60">
        <v>1403.5</v>
      </c>
      <c r="E154" s="138">
        <v>6163</v>
      </c>
      <c r="F154" s="978"/>
      <c r="G154" s="16" t="s">
        <v>496</v>
      </c>
      <c r="H154" s="15"/>
      <c r="I154" s="16" t="s">
        <v>496</v>
      </c>
      <c r="J154" s="15"/>
      <c r="K154" s="15"/>
      <c r="L154" s="16"/>
      <c r="M154" s="16" t="s">
        <v>496</v>
      </c>
      <c r="N154" s="15"/>
      <c r="O154" s="17"/>
    </row>
    <row r="155" spans="1:15" s="39" customFormat="1" ht="51" customHeight="1" x14ac:dyDescent="0.2">
      <c r="A155" s="999"/>
      <c r="B155" s="15" t="s">
        <v>137</v>
      </c>
      <c r="C155" s="994"/>
      <c r="D155" s="60">
        <v>1835</v>
      </c>
      <c r="E155" s="138">
        <v>6167</v>
      </c>
      <c r="F155" s="978"/>
      <c r="G155" s="16" t="s">
        <v>496</v>
      </c>
      <c r="H155" s="15"/>
      <c r="I155" s="16" t="s">
        <v>496</v>
      </c>
      <c r="J155" s="15"/>
      <c r="K155" s="15"/>
      <c r="L155" s="16"/>
      <c r="M155" s="16" t="s">
        <v>496</v>
      </c>
      <c r="N155" s="15"/>
      <c r="O155" s="17"/>
    </row>
    <row r="156" spans="1:15" s="39" customFormat="1" ht="51" customHeight="1" x14ac:dyDescent="0.2">
      <c r="A156" s="999"/>
      <c r="B156" s="15" t="s">
        <v>136</v>
      </c>
      <c r="C156" s="994"/>
      <c r="D156" s="60">
        <v>163.6</v>
      </c>
      <c r="E156" s="138">
        <v>6164</v>
      </c>
      <c r="F156" s="978"/>
      <c r="G156" s="16" t="s">
        <v>496</v>
      </c>
      <c r="H156" s="15"/>
      <c r="I156" s="16" t="s">
        <v>496</v>
      </c>
      <c r="J156" s="15"/>
      <c r="K156" s="15"/>
      <c r="L156" s="16"/>
      <c r="M156" s="16" t="s">
        <v>496</v>
      </c>
      <c r="N156" s="15"/>
      <c r="O156" s="17"/>
    </row>
    <row r="157" spans="1:15" s="39" customFormat="1" ht="51" customHeight="1" x14ac:dyDescent="0.2">
      <c r="A157" s="999" t="s">
        <v>578</v>
      </c>
      <c r="B157" s="15" t="s">
        <v>150</v>
      </c>
      <c r="C157" s="994" t="s">
        <v>2042</v>
      </c>
      <c r="D157" s="60">
        <v>1123.2</v>
      </c>
      <c r="E157" s="138">
        <v>6170</v>
      </c>
      <c r="F157" s="978">
        <v>40745</v>
      </c>
      <c r="G157" s="16" t="s">
        <v>496</v>
      </c>
      <c r="H157" s="15"/>
      <c r="I157" s="16" t="s">
        <v>496</v>
      </c>
      <c r="J157" s="15"/>
      <c r="K157" s="15"/>
      <c r="L157" s="16"/>
      <c r="M157" s="16" t="s">
        <v>496</v>
      </c>
      <c r="N157" s="15"/>
      <c r="O157" s="17"/>
    </row>
    <row r="158" spans="1:15" s="39" customFormat="1" ht="51" customHeight="1" x14ac:dyDescent="0.2">
      <c r="A158" s="999"/>
      <c r="B158" s="15" t="s">
        <v>71</v>
      </c>
      <c r="C158" s="994"/>
      <c r="D158" s="60">
        <v>1701.8</v>
      </c>
      <c r="E158" s="138">
        <v>6168</v>
      </c>
      <c r="F158" s="978"/>
      <c r="G158" s="16" t="s">
        <v>496</v>
      </c>
      <c r="H158" s="15"/>
      <c r="I158" s="16" t="s">
        <v>496</v>
      </c>
      <c r="J158" s="15"/>
      <c r="K158" s="15"/>
      <c r="L158" s="16" t="s">
        <v>496</v>
      </c>
      <c r="M158" s="16"/>
      <c r="N158" s="15"/>
      <c r="O158" s="17"/>
    </row>
    <row r="159" spans="1:15" s="39" customFormat="1" ht="51" customHeight="1" x14ac:dyDescent="0.2">
      <c r="A159" s="999"/>
      <c r="B159" s="15" t="s">
        <v>74</v>
      </c>
      <c r="C159" s="994"/>
      <c r="D159" s="60">
        <v>564</v>
      </c>
      <c r="E159" s="138">
        <v>6169</v>
      </c>
      <c r="F159" s="978"/>
      <c r="G159" s="16" t="s">
        <v>496</v>
      </c>
      <c r="H159" s="15"/>
      <c r="I159" s="16" t="s">
        <v>496</v>
      </c>
      <c r="J159" s="15"/>
      <c r="K159" s="15"/>
      <c r="L159" s="16" t="s">
        <v>496</v>
      </c>
      <c r="M159" s="16"/>
      <c r="N159" s="15"/>
      <c r="O159" s="17"/>
    </row>
    <row r="160" spans="1:15" s="39" customFormat="1" ht="51" customHeight="1" x14ac:dyDescent="0.2">
      <c r="A160" s="999" t="s">
        <v>579</v>
      </c>
      <c r="B160" s="15" t="s">
        <v>74</v>
      </c>
      <c r="C160" s="994"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999"/>
      <c r="B161" s="15" t="s">
        <v>151</v>
      </c>
      <c r="C161" s="995"/>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999"/>
      <c r="B162" s="15" t="s">
        <v>152</v>
      </c>
      <c r="C162" s="995"/>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999"/>
      <c r="B163" s="15" t="s">
        <v>71</v>
      </c>
      <c r="C163" s="995"/>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999"/>
      <c r="B164" s="15" t="s">
        <v>148</v>
      </c>
      <c r="C164" s="995"/>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999" t="s">
        <v>580</v>
      </c>
      <c r="B165" s="15" t="s">
        <v>100</v>
      </c>
      <c r="C165" s="994" t="s">
        <v>2091</v>
      </c>
      <c r="D165" s="60">
        <v>447.48</v>
      </c>
      <c r="E165" s="138">
        <v>6176</v>
      </c>
      <c r="F165" s="978">
        <v>40753</v>
      </c>
      <c r="G165" s="16" t="s">
        <v>496</v>
      </c>
      <c r="H165" s="15"/>
      <c r="I165" s="16" t="s">
        <v>496</v>
      </c>
      <c r="J165" s="15"/>
      <c r="K165" s="15"/>
      <c r="L165" s="16"/>
      <c r="M165" s="16" t="s">
        <v>496</v>
      </c>
      <c r="N165" s="15"/>
      <c r="O165" s="17"/>
    </row>
    <row r="166" spans="1:15" s="39" customFormat="1" ht="51" customHeight="1" x14ac:dyDescent="0.2">
      <c r="A166" s="999"/>
      <c r="B166" s="15" t="s">
        <v>153</v>
      </c>
      <c r="C166" s="994"/>
      <c r="D166" s="60">
        <v>1029.5999999999999</v>
      </c>
      <c r="E166" s="138">
        <v>6175</v>
      </c>
      <c r="F166" s="978"/>
      <c r="G166" s="16" t="s">
        <v>496</v>
      </c>
      <c r="H166" s="15"/>
      <c r="I166" s="16" t="s">
        <v>496</v>
      </c>
      <c r="J166" s="15"/>
      <c r="K166" s="15"/>
      <c r="L166" s="16"/>
      <c r="M166" s="16" t="s">
        <v>496</v>
      </c>
      <c r="N166" s="15"/>
      <c r="O166" s="17"/>
    </row>
    <row r="167" spans="1:15" s="39" customFormat="1" ht="51" customHeight="1" x14ac:dyDescent="0.2">
      <c r="A167" s="999"/>
      <c r="B167" s="15" t="s">
        <v>154</v>
      </c>
      <c r="C167" s="994"/>
      <c r="D167" s="60">
        <v>1228.5</v>
      </c>
      <c r="E167" s="138">
        <v>6178</v>
      </c>
      <c r="F167" s="978"/>
      <c r="G167" s="16" t="s">
        <v>496</v>
      </c>
      <c r="H167" s="15"/>
      <c r="I167" s="16" t="s">
        <v>496</v>
      </c>
      <c r="J167" s="15"/>
      <c r="K167" s="15"/>
      <c r="L167" s="16"/>
      <c r="M167" s="16" t="s">
        <v>496</v>
      </c>
      <c r="N167" s="15"/>
      <c r="O167" s="17"/>
    </row>
    <row r="168" spans="1:15" s="39" customFormat="1" ht="51" customHeight="1" x14ac:dyDescent="0.2">
      <c r="A168" s="999"/>
      <c r="B168" s="15" t="s">
        <v>155</v>
      </c>
      <c r="C168" s="994"/>
      <c r="D168" s="60">
        <v>2587.1999999999998</v>
      </c>
      <c r="E168" s="138">
        <v>6177</v>
      </c>
      <c r="F168" s="978"/>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999" t="s">
        <v>582</v>
      </c>
      <c r="B170" s="15" t="s">
        <v>156</v>
      </c>
      <c r="C170" s="994"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999"/>
      <c r="B171" s="15" t="s">
        <v>100</v>
      </c>
      <c r="C171" s="994"/>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999"/>
      <c r="B172" s="15" t="s">
        <v>157</v>
      </c>
      <c r="C172" s="994"/>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999"/>
      <c r="B173" s="15" t="s">
        <v>102</v>
      </c>
      <c r="C173" s="994"/>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999"/>
      <c r="B174" s="15" t="s">
        <v>158</v>
      </c>
      <c r="C174" s="994"/>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999"/>
      <c r="B175" s="15" t="s">
        <v>159</v>
      </c>
      <c r="C175" s="994"/>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999" t="s">
        <v>583</v>
      </c>
      <c r="B176" s="15" t="s">
        <v>160</v>
      </c>
      <c r="C176" s="994" t="s">
        <v>2094</v>
      </c>
      <c r="D176" s="60">
        <v>2474</v>
      </c>
      <c r="E176" s="138">
        <v>6183</v>
      </c>
      <c r="F176" s="978">
        <v>40763</v>
      </c>
      <c r="G176" s="16" t="s">
        <v>496</v>
      </c>
      <c r="H176" s="15"/>
      <c r="I176" s="16" t="s">
        <v>496</v>
      </c>
      <c r="J176" s="15"/>
      <c r="K176" s="15"/>
      <c r="L176" s="16"/>
      <c r="M176" s="16" t="s">
        <v>496</v>
      </c>
      <c r="N176" s="15"/>
      <c r="O176" s="17"/>
    </row>
    <row r="177" spans="1:15" s="39" customFormat="1" ht="51" customHeight="1" x14ac:dyDescent="0.2">
      <c r="A177" s="999"/>
      <c r="B177" s="15" t="s">
        <v>98</v>
      </c>
      <c r="C177" s="994"/>
      <c r="D177" s="60">
        <v>1282</v>
      </c>
      <c r="E177" s="138">
        <v>6184</v>
      </c>
      <c r="F177" s="978"/>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999" t="s">
        <v>585</v>
      </c>
      <c r="B179" s="15" t="s">
        <v>161</v>
      </c>
      <c r="C179" s="994"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999"/>
      <c r="B180" s="15" t="s">
        <v>162</v>
      </c>
      <c r="C180" s="994"/>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999"/>
      <c r="B181" s="15" t="s">
        <v>163</v>
      </c>
      <c r="C181" s="994"/>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999"/>
      <c r="B182" s="15" t="s">
        <v>164</v>
      </c>
      <c r="C182" s="994"/>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999" t="s">
        <v>586</v>
      </c>
      <c r="B183" s="15" t="s">
        <v>165</v>
      </c>
      <c r="C183" s="994" t="s">
        <v>2096</v>
      </c>
      <c r="D183" s="60">
        <v>865</v>
      </c>
      <c r="E183" s="138">
        <v>6182</v>
      </c>
      <c r="F183" s="978">
        <v>40753</v>
      </c>
      <c r="G183" s="16" t="s">
        <v>496</v>
      </c>
      <c r="H183" s="15"/>
      <c r="I183" s="16" t="s">
        <v>496</v>
      </c>
      <c r="J183" s="15"/>
      <c r="K183" s="15"/>
      <c r="L183" s="16" t="s">
        <v>496</v>
      </c>
      <c r="M183" s="16"/>
      <c r="N183" s="15"/>
      <c r="O183" s="118"/>
    </row>
    <row r="184" spans="1:15" s="39" customFormat="1" ht="45" customHeight="1" x14ac:dyDescent="0.2">
      <c r="A184" s="999"/>
      <c r="B184" s="15" t="s">
        <v>101</v>
      </c>
      <c r="C184" s="994"/>
      <c r="D184" s="60">
        <v>1046.3800000000001</v>
      </c>
      <c r="E184" s="138">
        <v>6181</v>
      </c>
      <c r="F184" s="978"/>
      <c r="G184" s="16" t="s">
        <v>496</v>
      </c>
      <c r="H184" s="15"/>
      <c r="I184" s="16" t="s">
        <v>496</v>
      </c>
      <c r="J184" s="15"/>
      <c r="K184" s="15"/>
      <c r="L184" s="16" t="s">
        <v>496</v>
      </c>
      <c r="M184" s="16"/>
      <c r="N184" s="15"/>
      <c r="O184" s="17"/>
    </row>
    <row r="185" spans="1:15" s="39" customFormat="1" ht="45" customHeight="1" x14ac:dyDescent="0.2">
      <c r="A185" s="999"/>
      <c r="B185" s="15" t="s">
        <v>108</v>
      </c>
      <c r="C185" s="994"/>
      <c r="D185" s="60">
        <v>1757.7</v>
      </c>
      <c r="E185" s="138">
        <v>6179</v>
      </c>
      <c r="F185" s="978"/>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999" t="s">
        <v>588</v>
      </c>
      <c r="B187" s="15" t="s">
        <v>9</v>
      </c>
      <c r="C187" s="994" t="s">
        <v>2098</v>
      </c>
      <c r="D187" s="60">
        <v>494.9</v>
      </c>
      <c r="E187" s="138">
        <v>6247</v>
      </c>
      <c r="F187" s="978">
        <v>40816</v>
      </c>
      <c r="G187" s="16" t="s">
        <v>496</v>
      </c>
      <c r="H187" s="15"/>
      <c r="I187" s="16" t="s">
        <v>496</v>
      </c>
      <c r="J187" s="15"/>
      <c r="K187" s="15"/>
      <c r="L187" s="16"/>
      <c r="M187" s="16" t="s">
        <v>496</v>
      </c>
      <c r="N187" s="15"/>
      <c r="O187" s="17"/>
    </row>
    <row r="188" spans="1:15" s="39" customFormat="1" ht="39" customHeight="1" x14ac:dyDescent="0.2">
      <c r="A188" s="999"/>
      <c r="B188" s="15" t="s">
        <v>167</v>
      </c>
      <c r="C188" s="994"/>
      <c r="D188" s="60">
        <v>1525.5</v>
      </c>
      <c r="E188" s="138">
        <v>6246</v>
      </c>
      <c r="F188" s="978"/>
      <c r="G188" s="16" t="s">
        <v>496</v>
      </c>
      <c r="H188" s="15"/>
      <c r="I188" s="16" t="s">
        <v>496</v>
      </c>
      <c r="J188" s="15"/>
      <c r="K188" s="15"/>
      <c r="L188" s="16"/>
      <c r="M188" s="16" t="s">
        <v>496</v>
      </c>
      <c r="N188" s="15"/>
      <c r="O188" s="17"/>
    </row>
    <row r="189" spans="1:15" s="39" customFormat="1" ht="39" customHeight="1" x14ac:dyDescent="0.2">
      <c r="A189" s="999"/>
      <c r="B189" s="15" t="s">
        <v>168</v>
      </c>
      <c r="C189" s="994"/>
      <c r="D189" s="60">
        <v>12900</v>
      </c>
      <c r="E189" s="138">
        <v>6245</v>
      </c>
      <c r="F189" s="978"/>
      <c r="G189" s="16" t="s">
        <v>496</v>
      </c>
      <c r="H189" s="15"/>
      <c r="I189" s="16" t="s">
        <v>496</v>
      </c>
      <c r="J189" s="15"/>
      <c r="K189" s="15"/>
      <c r="L189" s="16" t="s">
        <v>496</v>
      </c>
      <c r="M189" s="16"/>
      <c r="N189" s="15"/>
      <c r="O189" s="17"/>
    </row>
    <row r="190" spans="1:15" s="39" customFormat="1" ht="39" customHeight="1" x14ac:dyDescent="0.2">
      <c r="A190" s="999"/>
      <c r="B190" s="15" t="s">
        <v>149</v>
      </c>
      <c r="C190" s="994"/>
      <c r="D190" s="60">
        <v>5261.52</v>
      </c>
      <c r="E190" s="138">
        <v>6244</v>
      </c>
      <c r="F190" s="978"/>
      <c r="G190" s="16" t="s">
        <v>496</v>
      </c>
      <c r="H190" s="15"/>
      <c r="I190" s="16" t="s">
        <v>496</v>
      </c>
      <c r="J190" s="15"/>
      <c r="K190" s="15"/>
      <c r="L190" s="16" t="s">
        <v>496</v>
      </c>
      <c r="M190" s="16"/>
      <c r="N190" s="15"/>
      <c r="O190" s="17"/>
    </row>
    <row r="191" spans="1:15" s="39" customFormat="1" ht="39" customHeight="1" x14ac:dyDescent="0.2">
      <c r="A191" s="999"/>
      <c r="B191" s="15" t="s">
        <v>169</v>
      </c>
      <c r="C191" s="994"/>
      <c r="D191" s="60">
        <v>4450.9799999999996</v>
      </c>
      <c r="E191" s="138">
        <v>6243</v>
      </c>
      <c r="F191" s="978"/>
      <c r="G191" s="16" t="s">
        <v>496</v>
      </c>
      <c r="H191" s="15"/>
      <c r="I191" s="16" t="s">
        <v>496</v>
      </c>
      <c r="J191" s="15"/>
      <c r="K191" s="15"/>
      <c r="L191" s="16" t="s">
        <v>496</v>
      </c>
      <c r="M191" s="16"/>
      <c r="N191" s="15"/>
      <c r="O191" s="17"/>
    </row>
    <row r="192" spans="1:15" s="39" customFormat="1" ht="39" customHeight="1" x14ac:dyDescent="0.2">
      <c r="A192" s="999"/>
      <c r="B192" s="15" t="s">
        <v>157</v>
      </c>
      <c r="C192" s="994"/>
      <c r="D192" s="60">
        <v>28.36</v>
      </c>
      <c r="E192" s="138">
        <v>6236</v>
      </c>
      <c r="F192" s="978"/>
      <c r="G192" s="16" t="s">
        <v>496</v>
      </c>
      <c r="H192" s="15"/>
      <c r="I192" s="16" t="s">
        <v>496</v>
      </c>
      <c r="J192" s="15"/>
      <c r="K192" s="15"/>
      <c r="L192" s="16" t="s">
        <v>496</v>
      </c>
      <c r="M192" s="16"/>
      <c r="N192" s="15"/>
      <c r="O192" s="17"/>
    </row>
    <row r="193" spans="1:15" s="39" customFormat="1" ht="39" customHeight="1" x14ac:dyDescent="0.2">
      <c r="A193" s="999"/>
      <c r="B193" s="15" t="s">
        <v>170</v>
      </c>
      <c r="C193" s="994"/>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999" t="s">
        <v>589</v>
      </c>
      <c r="B194" s="15" t="s">
        <v>98</v>
      </c>
      <c r="C194" s="994" t="s">
        <v>2099</v>
      </c>
      <c r="D194" s="60">
        <v>4860</v>
      </c>
      <c r="E194" s="138">
        <v>6239</v>
      </c>
      <c r="F194" s="978">
        <v>40816</v>
      </c>
      <c r="G194" s="16" t="s">
        <v>496</v>
      </c>
      <c r="H194" s="15"/>
      <c r="I194" s="16" t="s">
        <v>496</v>
      </c>
      <c r="J194" s="15"/>
      <c r="K194" s="15"/>
      <c r="L194" s="16"/>
      <c r="M194" s="16" t="s">
        <v>496</v>
      </c>
      <c r="N194" s="15"/>
      <c r="O194" s="17"/>
    </row>
    <row r="195" spans="1:15" s="39" customFormat="1" ht="51" customHeight="1" x14ac:dyDescent="0.2">
      <c r="A195" s="999"/>
      <c r="B195" s="15" t="s">
        <v>160</v>
      </c>
      <c r="C195" s="994"/>
      <c r="D195" s="60">
        <v>1420.5</v>
      </c>
      <c r="E195" s="138">
        <v>6240</v>
      </c>
      <c r="F195" s="978"/>
      <c r="G195" s="16" t="s">
        <v>496</v>
      </c>
      <c r="H195" s="15"/>
      <c r="I195" s="16" t="s">
        <v>496</v>
      </c>
      <c r="J195" s="15"/>
      <c r="K195" s="15"/>
      <c r="L195" s="16"/>
      <c r="M195" s="16" t="s">
        <v>496</v>
      </c>
      <c r="N195" s="15"/>
      <c r="O195" s="17"/>
    </row>
    <row r="196" spans="1:15" s="39" customFormat="1" ht="51" customHeight="1" x14ac:dyDescent="0.2">
      <c r="A196" s="999"/>
      <c r="B196" s="15" t="s">
        <v>171</v>
      </c>
      <c r="C196" s="994"/>
      <c r="D196" s="60">
        <v>633.15</v>
      </c>
      <c r="E196" s="138">
        <v>6241</v>
      </c>
      <c r="F196" s="978"/>
      <c r="G196" s="16" t="s">
        <v>496</v>
      </c>
      <c r="H196" s="15"/>
      <c r="I196" s="16" t="s">
        <v>496</v>
      </c>
      <c r="J196" s="15"/>
      <c r="K196" s="15"/>
      <c r="L196" s="16"/>
      <c r="M196" s="16" t="s">
        <v>496</v>
      </c>
      <c r="N196" s="15"/>
      <c r="O196" s="17"/>
    </row>
    <row r="197" spans="1:15" s="39" customFormat="1" ht="51" customHeight="1" x14ac:dyDescent="0.2">
      <c r="A197" s="999"/>
      <c r="B197" s="15" t="s">
        <v>168</v>
      </c>
      <c r="C197" s="994"/>
      <c r="D197" s="60">
        <v>150</v>
      </c>
      <c r="E197" s="138">
        <v>6242</v>
      </c>
      <c r="F197" s="978"/>
      <c r="G197" s="16" t="s">
        <v>496</v>
      </c>
      <c r="H197" s="15"/>
      <c r="I197" s="16" t="s">
        <v>496</v>
      </c>
      <c r="J197" s="15"/>
      <c r="K197" s="15"/>
      <c r="L197" s="16" t="s">
        <v>496</v>
      </c>
      <c r="M197" s="16"/>
      <c r="N197" s="15"/>
      <c r="O197" s="17"/>
    </row>
    <row r="198" spans="1:15" s="39" customFormat="1" ht="51" customHeight="1" x14ac:dyDescent="0.2">
      <c r="A198" s="999" t="s">
        <v>590</v>
      </c>
      <c r="B198" s="15" t="s">
        <v>172</v>
      </c>
      <c r="C198" s="994"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999"/>
      <c r="B199" s="15" t="s">
        <v>173</v>
      </c>
      <c r="C199" s="994"/>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999"/>
      <c r="B200" s="15" t="s">
        <v>174</v>
      </c>
      <c r="C200" s="994"/>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999" t="s">
        <v>594</v>
      </c>
      <c r="B204" s="15" t="s">
        <v>110</v>
      </c>
      <c r="C204" s="994"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999"/>
      <c r="B205" s="15" t="s">
        <v>107</v>
      </c>
      <c r="C205" s="994"/>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999" t="s">
        <v>596</v>
      </c>
      <c r="B207" s="15" t="s">
        <v>178</v>
      </c>
      <c r="C207" s="994"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999"/>
      <c r="B208" s="15" t="s">
        <v>179</v>
      </c>
      <c r="C208" s="994"/>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999" t="s">
        <v>597</v>
      </c>
      <c r="B209" s="15" t="s">
        <v>100</v>
      </c>
      <c r="C209" s="994"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999"/>
      <c r="B210" s="15" t="s">
        <v>101</v>
      </c>
      <c r="C210" s="994"/>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999"/>
      <c r="B211" s="15" t="s">
        <v>126</v>
      </c>
      <c r="C211" s="994"/>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999" t="s">
        <v>598</v>
      </c>
      <c r="B212" s="15" t="s">
        <v>174</v>
      </c>
      <c r="C212" s="994"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999"/>
      <c r="B213" s="15" t="s">
        <v>172</v>
      </c>
      <c r="C213" s="994"/>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999" t="s">
        <v>599</v>
      </c>
      <c r="B214" s="15" t="s">
        <v>113</v>
      </c>
      <c r="C214" s="994" t="s">
        <v>2108</v>
      </c>
      <c r="D214" s="60">
        <v>165.78</v>
      </c>
      <c r="E214" s="138">
        <v>6171</v>
      </c>
      <c r="F214" s="978">
        <v>40746</v>
      </c>
      <c r="G214" s="16" t="s">
        <v>496</v>
      </c>
      <c r="H214" s="15"/>
      <c r="I214" s="16" t="s">
        <v>496</v>
      </c>
      <c r="J214" s="15"/>
      <c r="K214" s="15"/>
      <c r="L214" s="16" t="s">
        <v>496</v>
      </c>
      <c r="M214" s="16"/>
      <c r="N214" s="15"/>
      <c r="O214" s="17"/>
    </row>
    <row r="215" spans="1:15" s="39" customFormat="1" ht="51" customHeight="1" x14ac:dyDescent="0.2">
      <c r="A215" s="999"/>
      <c r="B215" s="15" t="s">
        <v>67</v>
      </c>
      <c r="C215" s="994"/>
      <c r="D215" s="60">
        <v>275.44</v>
      </c>
      <c r="E215" s="138">
        <v>6172</v>
      </c>
      <c r="F215" s="978"/>
      <c r="G215" s="16" t="s">
        <v>496</v>
      </c>
      <c r="H215" s="15"/>
      <c r="I215" s="16" t="s">
        <v>496</v>
      </c>
      <c r="J215" s="15"/>
      <c r="K215" s="15"/>
      <c r="L215" s="16"/>
      <c r="M215" s="16" t="s">
        <v>496</v>
      </c>
      <c r="N215" s="15"/>
      <c r="O215" s="17"/>
    </row>
    <row r="216" spans="1:15" s="39" customFormat="1" ht="51" customHeight="1" x14ac:dyDescent="0.2">
      <c r="A216" s="999"/>
      <c r="B216" s="15" t="s">
        <v>68</v>
      </c>
      <c r="C216" s="994"/>
      <c r="D216" s="60">
        <v>195</v>
      </c>
      <c r="E216" s="138">
        <v>6173</v>
      </c>
      <c r="F216" s="978"/>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999" t="s">
        <v>606</v>
      </c>
      <c r="B223" s="15" t="s">
        <v>67</v>
      </c>
      <c r="C223" s="994"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999"/>
      <c r="B224" s="15" t="s">
        <v>83</v>
      </c>
      <c r="C224" s="994"/>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999"/>
      <c r="B225" s="15" t="s">
        <v>68</v>
      </c>
      <c r="C225" s="994"/>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999" t="s">
        <v>609</v>
      </c>
      <c r="B228" s="15" t="s">
        <v>67</v>
      </c>
      <c r="C228" s="994"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999"/>
      <c r="B229" s="15" t="s">
        <v>83</v>
      </c>
      <c r="C229" s="994"/>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999" t="s">
        <v>616</v>
      </c>
      <c r="B236" s="15" t="s">
        <v>186</v>
      </c>
      <c r="C236" s="994"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999"/>
      <c r="B237" s="15" t="s">
        <v>187</v>
      </c>
      <c r="C237" s="994"/>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999"/>
      <c r="B238" s="15" t="s">
        <v>188</v>
      </c>
      <c r="C238" s="994"/>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999" t="s">
        <v>617</v>
      </c>
      <c r="B239" s="15" t="s">
        <v>97</v>
      </c>
      <c r="C239" s="994"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999"/>
      <c r="B240" s="15" t="s">
        <v>189</v>
      </c>
      <c r="C240" s="994"/>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999"/>
      <c r="B241" s="15" t="s">
        <v>190</v>
      </c>
      <c r="C241" s="994"/>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999" t="s">
        <v>618</v>
      </c>
      <c r="B242" s="15" t="s">
        <v>191</v>
      </c>
      <c r="C242" s="994"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999"/>
      <c r="B243" s="15" t="s">
        <v>107</v>
      </c>
      <c r="C243" s="994"/>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999" t="s">
        <v>624</v>
      </c>
      <c r="B249" s="15" t="s">
        <v>67</v>
      </c>
      <c r="C249" s="994"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999"/>
      <c r="B250" s="15" t="s">
        <v>113</v>
      </c>
      <c r="C250" s="994"/>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999" t="s">
        <v>626</v>
      </c>
      <c r="B252" s="15" t="s">
        <v>68</v>
      </c>
      <c r="C252" s="994"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999"/>
      <c r="B253" s="15" t="s">
        <v>83</v>
      </c>
      <c r="C253" s="994"/>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999" t="s">
        <v>629</v>
      </c>
      <c r="B256" s="15" t="s">
        <v>192</v>
      </c>
      <c r="C256" s="994"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999"/>
      <c r="B257" s="15" t="s">
        <v>196</v>
      </c>
      <c r="C257" s="994"/>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999" t="s">
        <v>632</v>
      </c>
      <c r="B260" s="15" t="s">
        <v>75</v>
      </c>
      <c r="C260" s="994"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999"/>
      <c r="B261" s="15" t="s">
        <v>137</v>
      </c>
      <c r="C261" s="994"/>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999"/>
      <c r="B262" s="15" t="s">
        <v>199</v>
      </c>
      <c r="C262" s="994"/>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999" t="s">
        <v>633</v>
      </c>
      <c r="B263" s="15" t="s">
        <v>200</v>
      </c>
      <c r="C263" s="994"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999"/>
      <c r="B264" s="15" t="s">
        <v>201</v>
      </c>
      <c r="C264" s="994"/>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980" t="s">
        <v>16</v>
      </c>
      <c r="B274" s="980"/>
      <c r="C274" s="980"/>
      <c r="D274" s="980"/>
      <c r="E274" s="980"/>
      <c r="F274" s="980"/>
      <c r="G274" s="980"/>
      <c r="H274" s="980"/>
      <c r="I274" s="980"/>
      <c r="J274" s="980"/>
      <c r="K274" s="980"/>
      <c r="L274" s="980"/>
      <c r="M274" s="980"/>
      <c r="N274" s="980"/>
      <c r="O274" s="980"/>
    </row>
    <row r="275" spans="1:25" s="32" customFormat="1" ht="48" customHeight="1" thickTop="1" x14ac:dyDescent="0.2">
      <c r="A275" s="985" t="s">
        <v>1075</v>
      </c>
      <c r="B275" s="988" t="s">
        <v>1076</v>
      </c>
      <c r="C275" s="988" t="s">
        <v>1077</v>
      </c>
      <c r="D275" s="988" t="s">
        <v>490</v>
      </c>
      <c r="E275" s="990" t="s">
        <v>491</v>
      </c>
      <c r="F275" s="975" t="s">
        <v>1078</v>
      </c>
      <c r="G275" s="975" t="s">
        <v>1079</v>
      </c>
      <c r="H275" s="975"/>
      <c r="I275" s="975" t="s">
        <v>1080</v>
      </c>
      <c r="J275" s="975"/>
      <c r="K275" s="975" t="s">
        <v>1081</v>
      </c>
      <c r="L275" s="975"/>
      <c r="M275" s="975"/>
      <c r="N275" s="975"/>
      <c r="O275" s="976" t="s">
        <v>1082</v>
      </c>
      <c r="P275" s="31"/>
      <c r="Q275" s="31"/>
      <c r="R275" s="31"/>
      <c r="S275" s="31"/>
      <c r="T275" s="31"/>
      <c r="U275" s="31"/>
      <c r="V275" s="31"/>
      <c r="W275" s="31"/>
      <c r="X275" s="31"/>
      <c r="Y275" s="31"/>
    </row>
    <row r="276" spans="1:25" s="32" customFormat="1" ht="33" customHeight="1" thickBot="1" x14ac:dyDescent="0.25">
      <c r="A276" s="986"/>
      <c r="B276" s="989"/>
      <c r="C276" s="989"/>
      <c r="D276" s="989"/>
      <c r="E276" s="991"/>
      <c r="F276" s="997"/>
      <c r="G276" s="123" t="s">
        <v>1083</v>
      </c>
      <c r="H276" s="123" t="s">
        <v>1084</v>
      </c>
      <c r="I276" s="123" t="s">
        <v>1085</v>
      </c>
      <c r="J276" s="123" t="s">
        <v>1084</v>
      </c>
      <c r="K276" s="123" t="s">
        <v>492</v>
      </c>
      <c r="L276" s="123" t="s">
        <v>493</v>
      </c>
      <c r="M276" s="123" t="s">
        <v>494</v>
      </c>
      <c r="N276" s="123" t="s">
        <v>495</v>
      </c>
      <c r="O276" s="977"/>
      <c r="P276" s="31"/>
      <c r="Q276" s="31"/>
      <c r="R276" s="31"/>
      <c r="S276" s="31"/>
      <c r="T276" s="31"/>
      <c r="U276" s="31"/>
      <c r="V276" s="31"/>
      <c r="W276" s="31"/>
      <c r="X276" s="31"/>
      <c r="Y276" s="31"/>
    </row>
    <row r="277" spans="1:25" s="39" customFormat="1" ht="72" customHeight="1" x14ac:dyDescent="0.2">
      <c r="A277" s="982" t="s">
        <v>641</v>
      </c>
      <c r="B277" s="125" t="s">
        <v>217</v>
      </c>
      <c r="C277" s="996" t="s">
        <v>2146</v>
      </c>
      <c r="D277" s="121">
        <v>15000</v>
      </c>
      <c r="E277" s="73" t="s">
        <v>230</v>
      </c>
      <c r="F277" s="978">
        <v>40612</v>
      </c>
      <c r="G277" s="16" t="s">
        <v>496</v>
      </c>
      <c r="H277" s="15"/>
      <c r="I277" s="16" t="s">
        <v>496</v>
      </c>
      <c r="J277" s="15"/>
      <c r="K277" s="15"/>
      <c r="L277" s="16" t="s">
        <v>496</v>
      </c>
      <c r="M277" s="16"/>
      <c r="N277" s="15"/>
      <c r="O277" s="17"/>
    </row>
    <row r="278" spans="1:25" s="39" customFormat="1" ht="72" customHeight="1" x14ac:dyDescent="0.2">
      <c r="A278" s="982"/>
      <c r="B278" s="125" t="s">
        <v>218</v>
      </c>
      <c r="C278" s="996"/>
      <c r="D278" s="121">
        <v>10000</v>
      </c>
      <c r="E278" s="73" t="s">
        <v>231</v>
      </c>
      <c r="F278" s="981"/>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982" t="s">
        <v>646</v>
      </c>
      <c r="B283" s="125" t="s">
        <v>147</v>
      </c>
      <c r="C283" s="996" t="s">
        <v>2151</v>
      </c>
      <c r="D283" s="121">
        <v>6630.22</v>
      </c>
      <c r="E283" s="136" t="s">
        <v>236</v>
      </c>
      <c r="F283" s="978">
        <v>40619</v>
      </c>
      <c r="G283" s="16" t="s">
        <v>496</v>
      </c>
      <c r="H283" s="15"/>
      <c r="I283" s="16" t="s">
        <v>496</v>
      </c>
      <c r="J283" s="15"/>
      <c r="K283" s="15"/>
      <c r="L283" s="16" t="s">
        <v>496</v>
      </c>
      <c r="M283" s="16"/>
      <c r="N283" s="15"/>
      <c r="O283" s="17"/>
    </row>
    <row r="284" spans="1:25" s="39" customFormat="1" ht="76.5" customHeight="1" x14ac:dyDescent="0.2">
      <c r="A284" s="982"/>
      <c r="B284" s="125" t="s">
        <v>223</v>
      </c>
      <c r="C284" s="996"/>
      <c r="D284" s="121">
        <v>12373.11</v>
      </c>
      <c r="E284" s="136" t="s">
        <v>237</v>
      </c>
      <c r="F284" s="981"/>
      <c r="G284" s="16" t="s">
        <v>496</v>
      </c>
      <c r="H284" s="15"/>
      <c r="I284" s="16" t="s">
        <v>496</v>
      </c>
      <c r="J284" s="15"/>
      <c r="K284" s="15"/>
      <c r="L284" s="16"/>
      <c r="M284" s="16" t="s">
        <v>496</v>
      </c>
      <c r="N284" s="15"/>
      <c r="O284" s="17"/>
    </row>
    <row r="285" spans="1:25" s="39" customFormat="1" ht="76.5" customHeight="1" x14ac:dyDescent="0.2">
      <c r="A285" s="982"/>
      <c r="B285" s="125" t="s">
        <v>224</v>
      </c>
      <c r="C285" s="996"/>
      <c r="D285" s="121">
        <v>13.86</v>
      </c>
      <c r="E285" s="136" t="s">
        <v>250</v>
      </c>
      <c r="F285" s="981"/>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982" t="s">
        <v>648</v>
      </c>
      <c r="B287" s="125" t="s">
        <v>53</v>
      </c>
      <c r="C287" s="996" t="s">
        <v>2153</v>
      </c>
      <c r="D287" s="121">
        <v>19424.84</v>
      </c>
      <c r="E287" s="136" t="s">
        <v>239</v>
      </c>
      <c r="F287" s="978">
        <v>40627</v>
      </c>
      <c r="G287" s="16"/>
      <c r="H287" s="16" t="s">
        <v>496</v>
      </c>
      <c r="I287" s="16" t="s">
        <v>496</v>
      </c>
      <c r="J287" s="15"/>
      <c r="K287" s="15"/>
      <c r="L287" s="16"/>
      <c r="M287" s="16" t="s">
        <v>496</v>
      </c>
      <c r="N287" s="15"/>
      <c r="O287" s="17" t="s">
        <v>1999</v>
      </c>
    </row>
    <row r="288" spans="1:25" s="39" customFormat="1" ht="76.5" customHeight="1" x14ac:dyDescent="0.2">
      <c r="A288" s="982"/>
      <c r="B288" s="125" t="s">
        <v>54</v>
      </c>
      <c r="C288" s="996"/>
      <c r="D288" s="121">
        <v>3842</v>
      </c>
      <c r="E288" s="136" t="s">
        <v>240</v>
      </c>
      <c r="F288" s="981"/>
      <c r="G288" s="16" t="s">
        <v>496</v>
      </c>
      <c r="H288" s="15"/>
      <c r="I288" s="16" t="s">
        <v>496</v>
      </c>
      <c r="J288" s="15"/>
      <c r="K288" s="15"/>
      <c r="L288" s="16" t="s">
        <v>496</v>
      </c>
      <c r="M288" s="16"/>
      <c r="N288" s="15"/>
      <c r="O288" s="17"/>
    </row>
    <row r="289" spans="1:25" s="39" customFormat="1" ht="76.5" customHeight="1" x14ac:dyDescent="0.2">
      <c r="A289" s="982" t="s">
        <v>649</v>
      </c>
      <c r="B289" s="125" t="s">
        <v>226</v>
      </c>
      <c r="C289" s="996" t="s">
        <v>2154</v>
      </c>
      <c r="D289" s="121">
        <v>1040.2</v>
      </c>
      <c r="E289" s="73" t="s">
        <v>241</v>
      </c>
      <c r="F289" s="978">
        <v>40703</v>
      </c>
      <c r="G289" s="16" t="s">
        <v>496</v>
      </c>
      <c r="H289" s="15"/>
      <c r="I289" s="16" t="s">
        <v>496</v>
      </c>
      <c r="J289" s="15"/>
      <c r="K289" s="15"/>
      <c r="L289" s="16" t="s">
        <v>496</v>
      </c>
      <c r="M289" s="16"/>
      <c r="N289" s="15"/>
      <c r="O289" s="17"/>
    </row>
    <row r="290" spans="1:25" s="39" customFormat="1" ht="76.5" customHeight="1" x14ac:dyDescent="0.2">
      <c r="A290" s="982"/>
      <c r="B290" s="125" t="s">
        <v>227</v>
      </c>
      <c r="C290" s="996"/>
      <c r="D290" s="121">
        <v>71290</v>
      </c>
      <c r="E290" s="73" t="s">
        <v>242</v>
      </c>
      <c r="F290" s="981"/>
      <c r="G290" s="16" t="s">
        <v>496</v>
      </c>
      <c r="H290" s="15"/>
      <c r="I290" s="16" t="s">
        <v>496</v>
      </c>
      <c r="J290" s="15"/>
      <c r="K290" s="15"/>
      <c r="L290" s="16"/>
      <c r="M290" s="16" t="s">
        <v>496</v>
      </c>
      <c r="N290" s="15"/>
      <c r="O290" s="17"/>
    </row>
    <row r="291" spans="1:25" s="39" customFormat="1" ht="76.5" customHeight="1" x14ac:dyDescent="0.2">
      <c r="A291" s="982" t="s">
        <v>650</v>
      </c>
      <c r="B291" s="125" t="s">
        <v>174</v>
      </c>
      <c r="C291" s="996" t="s">
        <v>2155</v>
      </c>
      <c r="D291" s="121">
        <v>20283</v>
      </c>
      <c r="E291" s="136" t="s">
        <v>243</v>
      </c>
      <c r="F291" s="978">
        <v>40640</v>
      </c>
      <c r="G291" s="16" t="s">
        <v>496</v>
      </c>
      <c r="H291" s="15"/>
      <c r="I291" s="16" t="s">
        <v>496</v>
      </c>
      <c r="J291" s="15"/>
      <c r="K291" s="15"/>
      <c r="L291" s="16"/>
      <c r="M291" s="16" t="s">
        <v>496</v>
      </c>
      <c r="N291" s="15"/>
      <c r="O291" s="17"/>
    </row>
    <row r="292" spans="1:25" s="39" customFormat="1" ht="76.5" customHeight="1" x14ac:dyDescent="0.2">
      <c r="A292" s="982"/>
      <c r="B292" s="125" t="s">
        <v>224</v>
      </c>
      <c r="C292" s="996"/>
      <c r="D292" s="121">
        <v>3570</v>
      </c>
      <c r="E292" s="136" t="s">
        <v>244</v>
      </c>
      <c r="F292" s="981"/>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980" t="s">
        <v>275</v>
      </c>
      <c r="B300" s="980"/>
      <c r="C300" s="980"/>
      <c r="D300" s="980"/>
      <c r="E300" s="980"/>
      <c r="F300" s="980"/>
      <c r="G300" s="980"/>
      <c r="H300" s="980"/>
      <c r="I300" s="980"/>
      <c r="J300" s="980"/>
      <c r="K300" s="980"/>
      <c r="L300" s="980"/>
      <c r="M300" s="980"/>
      <c r="N300" s="980"/>
      <c r="O300" s="980"/>
    </row>
    <row r="301" spans="1:25" s="32" customFormat="1" ht="48" customHeight="1" thickTop="1" x14ac:dyDescent="0.2">
      <c r="A301" s="985" t="s">
        <v>1075</v>
      </c>
      <c r="B301" s="988" t="s">
        <v>1076</v>
      </c>
      <c r="C301" s="988" t="s">
        <v>1077</v>
      </c>
      <c r="D301" s="988" t="s">
        <v>490</v>
      </c>
      <c r="E301" s="990" t="s">
        <v>491</v>
      </c>
      <c r="F301" s="975" t="s">
        <v>1078</v>
      </c>
      <c r="G301" s="975" t="s">
        <v>1079</v>
      </c>
      <c r="H301" s="975"/>
      <c r="I301" s="975" t="s">
        <v>1080</v>
      </c>
      <c r="J301" s="975"/>
      <c r="K301" s="975" t="s">
        <v>1081</v>
      </c>
      <c r="L301" s="975"/>
      <c r="M301" s="975"/>
      <c r="N301" s="975"/>
      <c r="O301" s="976" t="s">
        <v>1082</v>
      </c>
      <c r="P301" s="31"/>
      <c r="Q301" s="31"/>
      <c r="R301" s="31"/>
      <c r="S301" s="31"/>
      <c r="T301" s="31"/>
      <c r="U301" s="31"/>
      <c r="V301" s="31"/>
      <c r="W301" s="31"/>
      <c r="X301" s="31"/>
      <c r="Y301" s="31"/>
    </row>
    <row r="302" spans="1:25" s="32" customFormat="1" ht="33" customHeight="1" thickBot="1" x14ac:dyDescent="0.25">
      <c r="A302" s="986"/>
      <c r="B302" s="989"/>
      <c r="C302" s="989"/>
      <c r="D302" s="989"/>
      <c r="E302" s="991"/>
      <c r="F302" s="997"/>
      <c r="G302" s="123" t="s">
        <v>1083</v>
      </c>
      <c r="H302" s="123" t="s">
        <v>1084</v>
      </c>
      <c r="I302" s="123" t="s">
        <v>1085</v>
      </c>
      <c r="J302" s="123" t="s">
        <v>1084</v>
      </c>
      <c r="K302" s="123" t="s">
        <v>492</v>
      </c>
      <c r="L302" s="123" t="s">
        <v>493</v>
      </c>
      <c r="M302" s="123" t="s">
        <v>494</v>
      </c>
      <c r="N302" s="123" t="s">
        <v>495</v>
      </c>
      <c r="O302" s="977"/>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982" t="s">
        <v>658</v>
      </c>
      <c r="B305" s="119" t="s">
        <v>267</v>
      </c>
      <c r="C305" s="987" t="s">
        <v>2161</v>
      </c>
      <c r="D305" s="65">
        <v>50460.14</v>
      </c>
      <c r="E305" s="136" t="s">
        <v>253</v>
      </c>
      <c r="F305" s="978">
        <v>40731</v>
      </c>
      <c r="G305" s="16" t="s">
        <v>496</v>
      </c>
      <c r="H305" s="15"/>
      <c r="I305" s="16" t="s">
        <v>496</v>
      </c>
      <c r="J305" s="15"/>
      <c r="K305" s="15"/>
      <c r="L305" s="16"/>
      <c r="M305" s="16" t="s">
        <v>496</v>
      </c>
      <c r="N305" s="15"/>
      <c r="O305" s="17"/>
    </row>
    <row r="306" spans="1:15" s="39" customFormat="1" ht="74.25" customHeight="1" x14ac:dyDescent="0.2">
      <c r="A306" s="982"/>
      <c r="B306" s="119" t="s">
        <v>268</v>
      </c>
      <c r="C306" s="987"/>
      <c r="D306" s="65">
        <v>93682</v>
      </c>
      <c r="E306" s="136" t="s">
        <v>254</v>
      </c>
      <c r="F306" s="981"/>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982" t="s">
        <v>660</v>
      </c>
      <c r="B309" s="119" t="s">
        <v>226</v>
      </c>
      <c r="C309" s="987" t="s">
        <v>2165</v>
      </c>
      <c r="D309" s="65">
        <v>619.5</v>
      </c>
      <c r="E309" s="136" t="s">
        <v>257</v>
      </c>
      <c r="F309" s="978">
        <v>40822</v>
      </c>
      <c r="G309" s="16" t="s">
        <v>496</v>
      </c>
      <c r="H309" s="15"/>
      <c r="I309" s="16" t="s">
        <v>496</v>
      </c>
      <c r="J309" s="15"/>
      <c r="K309" s="15"/>
      <c r="L309" s="16" t="s">
        <v>496</v>
      </c>
      <c r="M309" s="16"/>
      <c r="N309" s="15"/>
      <c r="O309" s="17"/>
    </row>
    <row r="310" spans="1:15" s="39" customFormat="1" ht="74.25" customHeight="1" x14ac:dyDescent="0.2">
      <c r="A310" s="982"/>
      <c r="B310" s="119" t="s">
        <v>269</v>
      </c>
      <c r="C310" s="987"/>
      <c r="D310" s="65">
        <v>6866.19</v>
      </c>
      <c r="E310" s="136" t="s">
        <v>258</v>
      </c>
      <c r="F310" s="981"/>
      <c r="G310" s="16" t="s">
        <v>496</v>
      </c>
      <c r="H310" s="15"/>
      <c r="I310" s="16" t="s">
        <v>496</v>
      </c>
      <c r="J310" s="15"/>
      <c r="K310" s="15"/>
      <c r="L310" s="16"/>
      <c r="M310" s="16" t="s">
        <v>496</v>
      </c>
      <c r="N310" s="15"/>
      <c r="O310" s="17"/>
    </row>
    <row r="311" spans="1:15" s="39" customFormat="1" ht="74.25" customHeight="1" x14ac:dyDescent="0.2">
      <c r="A311" s="982"/>
      <c r="B311" s="119" t="s">
        <v>270</v>
      </c>
      <c r="C311" s="987"/>
      <c r="D311" s="65">
        <v>184823</v>
      </c>
      <c r="E311" s="136" t="s">
        <v>259</v>
      </c>
      <c r="F311" s="981"/>
      <c r="G311" s="16" t="s">
        <v>496</v>
      </c>
      <c r="H311" s="15"/>
      <c r="I311" s="16" t="s">
        <v>496</v>
      </c>
      <c r="J311" s="15"/>
      <c r="K311" s="15"/>
      <c r="L311" s="16" t="s">
        <v>496</v>
      </c>
      <c r="M311" s="16"/>
      <c r="N311" s="15"/>
      <c r="O311" s="17"/>
    </row>
    <row r="312" spans="1:15" s="39" customFormat="1" ht="74.25" customHeight="1" x14ac:dyDescent="0.2">
      <c r="A312" s="982" t="s">
        <v>661</v>
      </c>
      <c r="B312" s="119" t="s">
        <v>271</v>
      </c>
      <c r="C312" s="987" t="s">
        <v>2166</v>
      </c>
      <c r="D312" s="65">
        <v>113845.51</v>
      </c>
      <c r="E312" s="136" t="s">
        <v>260</v>
      </c>
      <c r="F312" s="978">
        <v>40843</v>
      </c>
      <c r="G312" s="16" t="s">
        <v>496</v>
      </c>
      <c r="H312" s="15"/>
      <c r="I312" s="16" t="s">
        <v>496</v>
      </c>
      <c r="J312" s="15"/>
      <c r="K312" s="15"/>
      <c r="L312" s="16" t="s">
        <v>496</v>
      </c>
      <c r="M312" s="16"/>
      <c r="N312" s="15"/>
      <c r="O312" s="17"/>
    </row>
    <row r="313" spans="1:15" s="39" customFormat="1" ht="74.25" customHeight="1" x14ac:dyDescent="0.2">
      <c r="A313" s="982"/>
      <c r="B313" s="119" t="s">
        <v>226</v>
      </c>
      <c r="C313" s="987"/>
      <c r="D313" s="65">
        <v>3685</v>
      </c>
      <c r="E313" s="136" t="s">
        <v>261</v>
      </c>
      <c r="F313" s="981"/>
      <c r="G313" s="16" t="s">
        <v>496</v>
      </c>
      <c r="H313" s="15"/>
      <c r="I313" s="16" t="s">
        <v>496</v>
      </c>
      <c r="J313" s="15"/>
      <c r="K313" s="15"/>
      <c r="L313" s="16" t="s">
        <v>496</v>
      </c>
      <c r="M313" s="16"/>
      <c r="N313" s="15"/>
      <c r="O313" s="17"/>
    </row>
    <row r="314" spans="1:15" s="39" customFormat="1" ht="74.25" customHeight="1" x14ac:dyDescent="0.2">
      <c r="A314" s="982"/>
      <c r="B314" s="119" t="s">
        <v>272</v>
      </c>
      <c r="C314" s="987"/>
      <c r="D314" s="65">
        <v>122.39</v>
      </c>
      <c r="E314" s="136" t="s">
        <v>262</v>
      </c>
      <c r="F314" s="981"/>
      <c r="G314" s="16"/>
      <c r="H314" s="16" t="s">
        <v>496</v>
      </c>
      <c r="I314" s="16"/>
      <c r="J314" s="16" t="s">
        <v>496</v>
      </c>
      <c r="K314" s="15"/>
      <c r="L314" s="16"/>
      <c r="M314" s="16"/>
      <c r="N314" s="16" t="s">
        <v>496</v>
      </c>
      <c r="O314" s="17" t="s">
        <v>2002</v>
      </c>
    </row>
    <row r="315" spans="1:15" s="39" customFormat="1" ht="74.25" customHeight="1" x14ac:dyDescent="0.2">
      <c r="A315" s="982"/>
      <c r="B315" s="119" t="s">
        <v>273</v>
      </c>
      <c r="C315" s="987"/>
      <c r="D315" s="65">
        <v>68486.649999999994</v>
      </c>
      <c r="E315" s="136" t="s">
        <v>263</v>
      </c>
      <c r="F315" s="981"/>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980" t="s">
        <v>276</v>
      </c>
      <c r="B320" s="980"/>
      <c r="C320" s="980"/>
      <c r="D320" s="980"/>
      <c r="E320" s="980"/>
      <c r="F320" s="980"/>
      <c r="G320" s="980"/>
      <c r="H320" s="980"/>
      <c r="I320" s="980"/>
      <c r="J320" s="980"/>
      <c r="K320" s="980"/>
      <c r="L320" s="980"/>
      <c r="M320" s="980"/>
      <c r="N320" s="980"/>
      <c r="O320" s="980"/>
    </row>
    <row r="321" spans="1:25" s="3" customFormat="1" ht="48" customHeight="1" thickTop="1" x14ac:dyDescent="0.2">
      <c r="A321" s="983" t="s">
        <v>1075</v>
      </c>
      <c r="B321" s="992" t="s">
        <v>1076</v>
      </c>
      <c r="C321" s="992" t="s">
        <v>1077</v>
      </c>
      <c r="D321" s="992" t="s">
        <v>490</v>
      </c>
      <c r="E321" s="1006" t="s">
        <v>491</v>
      </c>
      <c r="F321" s="1002" t="s">
        <v>1078</v>
      </c>
      <c r="G321" s="1002" t="s">
        <v>1079</v>
      </c>
      <c r="H321" s="1002"/>
      <c r="I321" s="1002" t="s">
        <v>1080</v>
      </c>
      <c r="J321" s="1002"/>
      <c r="K321" s="1002" t="s">
        <v>1081</v>
      </c>
      <c r="L321" s="1002"/>
      <c r="M321" s="1002"/>
      <c r="N321" s="1002"/>
      <c r="O321" s="1004" t="s">
        <v>1082</v>
      </c>
      <c r="P321" s="1"/>
      <c r="Q321" s="1"/>
      <c r="R321" s="1"/>
      <c r="S321" s="1"/>
      <c r="T321" s="1"/>
      <c r="U321" s="1"/>
      <c r="V321" s="1"/>
      <c r="W321" s="1"/>
      <c r="X321" s="1"/>
      <c r="Y321" s="1"/>
    </row>
    <row r="322" spans="1:25" s="3" customFormat="1" ht="33" customHeight="1" thickBot="1" x14ac:dyDescent="0.25">
      <c r="A322" s="984"/>
      <c r="B322" s="993"/>
      <c r="C322" s="993"/>
      <c r="D322" s="993"/>
      <c r="E322" s="1007"/>
      <c r="F322" s="1003"/>
      <c r="G322" s="37" t="s">
        <v>1083</v>
      </c>
      <c r="H322" s="37" t="s">
        <v>1084</v>
      </c>
      <c r="I322" s="37" t="s">
        <v>1085</v>
      </c>
      <c r="J322" s="37" t="s">
        <v>1084</v>
      </c>
      <c r="K322" s="37" t="s">
        <v>492</v>
      </c>
      <c r="L322" s="37" t="s">
        <v>493</v>
      </c>
      <c r="M322" s="37" t="s">
        <v>494</v>
      </c>
      <c r="N322" s="37" t="s">
        <v>495</v>
      </c>
      <c r="O322" s="1005"/>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980" t="s">
        <v>17</v>
      </c>
      <c r="B326" s="980"/>
      <c r="C326" s="980"/>
      <c r="D326" s="980"/>
      <c r="E326" s="980"/>
      <c r="F326" s="980"/>
      <c r="G326" s="980"/>
      <c r="H326" s="980"/>
      <c r="I326" s="980"/>
      <c r="J326" s="980"/>
      <c r="K326" s="980"/>
      <c r="L326" s="980"/>
      <c r="M326" s="980"/>
      <c r="N326" s="980"/>
      <c r="O326" s="980"/>
    </row>
    <row r="327" spans="1:25" s="32" customFormat="1" ht="48" customHeight="1" thickTop="1" x14ac:dyDescent="0.2">
      <c r="A327" s="985" t="s">
        <v>1075</v>
      </c>
      <c r="B327" s="988" t="s">
        <v>1076</v>
      </c>
      <c r="C327" s="988" t="s">
        <v>1077</v>
      </c>
      <c r="D327" s="988" t="s">
        <v>490</v>
      </c>
      <c r="E327" s="990" t="s">
        <v>491</v>
      </c>
      <c r="F327" s="975" t="s">
        <v>1078</v>
      </c>
      <c r="G327" s="975" t="s">
        <v>1079</v>
      </c>
      <c r="H327" s="975"/>
      <c r="I327" s="975" t="s">
        <v>1080</v>
      </c>
      <c r="J327" s="975"/>
      <c r="K327" s="975" t="s">
        <v>1081</v>
      </c>
      <c r="L327" s="975"/>
      <c r="M327" s="975"/>
      <c r="N327" s="975"/>
      <c r="O327" s="976" t="s">
        <v>1082</v>
      </c>
      <c r="P327" s="31"/>
      <c r="Q327" s="31"/>
      <c r="R327" s="31"/>
      <c r="S327" s="31"/>
      <c r="T327" s="31"/>
      <c r="U327" s="31"/>
      <c r="V327" s="31"/>
      <c r="W327" s="31"/>
      <c r="X327" s="31"/>
      <c r="Y327" s="31"/>
    </row>
    <row r="328" spans="1:25" s="32" customFormat="1" ht="33" customHeight="1" thickBot="1" x14ac:dyDescent="0.25">
      <c r="A328" s="986"/>
      <c r="B328" s="989"/>
      <c r="C328" s="989"/>
      <c r="D328" s="989"/>
      <c r="E328" s="991"/>
      <c r="F328" s="997"/>
      <c r="G328" s="123" t="s">
        <v>1083</v>
      </c>
      <c r="H328" s="123" t="s">
        <v>1084</v>
      </c>
      <c r="I328" s="123" t="s">
        <v>1085</v>
      </c>
      <c r="J328" s="123" t="s">
        <v>1084</v>
      </c>
      <c r="K328" s="123" t="s">
        <v>492</v>
      </c>
      <c r="L328" s="123" t="s">
        <v>493</v>
      </c>
      <c r="M328" s="123" t="s">
        <v>494</v>
      </c>
      <c r="N328" s="123" t="s">
        <v>495</v>
      </c>
      <c r="O328" s="977"/>
      <c r="P328" s="31"/>
      <c r="Q328" s="31"/>
      <c r="R328" s="31"/>
      <c r="S328" s="31"/>
      <c r="T328" s="31"/>
      <c r="U328" s="31"/>
      <c r="V328" s="31"/>
      <c r="W328" s="31"/>
      <c r="X328" s="31"/>
      <c r="Y328" s="31"/>
    </row>
    <row r="329" spans="1:25" s="39" customFormat="1" ht="47.25" x14ac:dyDescent="0.2">
      <c r="A329" s="982" t="s">
        <v>665</v>
      </c>
      <c r="B329" s="67" t="s">
        <v>375</v>
      </c>
      <c r="C329" s="987" t="s">
        <v>2170</v>
      </c>
      <c r="D329" s="121">
        <v>1980</v>
      </c>
      <c r="E329" s="131" t="s">
        <v>310</v>
      </c>
      <c r="F329" s="978">
        <v>40640</v>
      </c>
      <c r="G329" s="16" t="s">
        <v>496</v>
      </c>
      <c r="H329" s="15"/>
      <c r="I329" s="16" t="s">
        <v>496</v>
      </c>
      <c r="J329" s="15"/>
      <c r="K329" s="15"/>
      <c r="L329" s="16" t="s">
        <v>496</v>
      </c>
      <c r="M329" s="16"/>
      <c r="N329" s="15"/>
      <c r="O329" s="17"/>
    </row>
    <row r="330" spans="1:25" s="39" customFormat="1" ht="47.25" x14ac:dyDescent="0.2">
      <c r="A330" s="982"/>
      <c r="B330" s="67" t="s">
        <v>376</v>
      </c>
      <c r="C330" s="987"/>
      <c r="D330" s="121">
        <v>1980</v>
      </c>
      <c r="E330" s="131" t="s">
        <v>311</v>
      </c>
      <c r="F330" s="981"/>
      <c r="G330" s="16" t="s">
        <v>496</v>
      </c>
      <c r="H330" s="15"/>
      <c r="I330" s="16" t="s">
        <v>496</v>
      </c>
      <c r="J330" s="15"/>
      <c r="K330" s="15"/>
      <c r="L330" s="16" t="s">
        <v>496</v>
      </c>
      <c r="M330" s="16"/>
      <c r="N330" s="15"/>
      <c r="O330" s="17"/>
    </row>
    <row r="331" spans="1:25" s="39" customFormat="1" ht="47.25" x14ac:dyDescent="0.2">
      <c r="A331" s="982"/>
      <c r="B331" s="67" t="s">
        <v>377</v>
      </c>
      <c r="C331" s="987"/>
      <c r="D331" s="121">
        <v>1980</v>
      </c>
      <c r="E331" s="131" t="s">
        <v>312</v>
      </c>
      <c r="F331" s="981"/>
      <c r="G331" s="16" t="s">
        <v>496</v>
      </c>
      <c r="H331" s="15"/>
      <c r="I331" s="16" t="s">
        <v>496</v>
      </c>
      <c r="J331" s="15"/>
      <c r="K331" s="15"/>
      <c r="L331" s="16" t="s">
        <v>496</v>
      </c>
      <c r="M331" s="16"/>
      <c r="N331" s="15"/>
      <c r="O331" s="17"/>
    </row>
    <row r="332" spans="1:25" s="39" customFormat="1" ht="47.25" x14ac:dyDescent="0.2">
      <c r="A332" s="982"/>
      <c r="B332" s="67" t="s">
        <v>378</v>
      </c>
      <c r="C332" s="987"/>
      <c r="D332" s="121">
        <v>1980</v>
      </c>
      <c r="E332" s="131" t="s">
        <v>313</v>
      </c>
      <c r="F332" s="981"/>
      <c r="G332" s="16" t="s">
        <v>496</v>
      </c>
      <c r="H332" s="15"/>
      <c r="I332" s="16" t="s">
        <v>496</v>
      </c>
      <c r="J332" s="15"/>
      <c r="K332" s="15"/>
      <c r="L332" s="16" t="s">
        <v>496</v>
      </c>
      <c r="M332" s="16"/>
      <c r="N332" s="15"/>
      <c r="O332" s="17"/>
    </row>
    <row r="333" spans="1:25" s="39" customFormat="1" ht="47.25" x14ac:dyDescent="0.2">
      <c r="A333" s="982"/>
      <c r="B333" s="67" t="s">
        <v>379</v>
      </c>
      <c r="C333" s="987"/>
      <c r="D333" s="121">
        <v>1980</v>
      </c>
      <c r="E333" s="131" t="s">
        <v>314</v>
      </c>
      <c r="F333" s="981"/>
      <c r="G333" s="16" t="s">
        <v>496</v>
      </c>
      <c r="H333" s="15"/>
      <c r="I333" s="16" t="s">
        <v>496</v>
      </c>
      <c r="J333" s="15"/>
      <c r="K333" s="15"/>
      <c r="L333" s="16" t="s">
        <v>496</v>
      </c>
      <c r="M333" s="16"/>
      <c r="N333" s="15"/>
      <c r="O333" s="17"/>
    </row>
    <row r="334" spans="1:25" s="39" customFormat="1" ht="47.25" x14ac:dyDescent="0.2">
      <c r="A334" s="982"/>
      <c r="B334" s="67" t="s">
        <v>380</v>
      </c>
      <c r="C334" s="987"/>
      <c r="D334" s="121">
        <v>1980</v>
      </c>
      <c r="E334" s="131" t="s">
        <v>315</v>
      </c>
      <c r="F334" s="981"/>
      <c r="G334" s="16" t="s">
        <v>496</v>
      </c>
      <c r="H334" s="15"/>
      <c r="I334" s="16" t="s">
        <v>496</v>
      </c>
      <c r="J334" s="15"/>
      <c r="K334" s="15"/>
      <c r="L334" s="16" t="s">
        <v>496</v>
      </c>
      <c r="M334" s="16"/>
      <c r="N334" s="15"/>
      <c r="O334" s="17"/>
    </row>
    <row r="335" spans="1:25" s="39" customFormat="1" ht="47.25" x14ac:dyDescent="0.2">
      <c r="A335" s="982"/>
      <c r="B335" s="67" t="s">
        <v>381</v>
      </c>
      <c r="C335" s="987"/>
      <c r="D335" s="121">
        <v>1980</v>
      </c>
      <c r="E335" s="131" t="s">
        <v>316</v>
      </c>
      <c r="F335" s="981"/>
      <c r="G335" s="16" t="s">
        <v>496</v>
      </c>
      <c r="H335" s="15"/>
      <c r="I335" s="16" t="s">
        <v>496</v>
      </c>
      <c r="J335" s="15"/>
      <c r="K335" s="15"/>
      <c r="L335" s="16" t="s">
        <v>496</v>
      </c>
      <c r="M335" s="16"/>
      <c r="N335" s="15"/>
      <c r="O335" s="17"/>
    </row>
    <row r="336" spans="1:25" s="39" customFormat="1" ht="47.25" x14ac:dyDescent="0.2">
      <c r="A336" s="982"/>
      <c r="B336" s="67" t="s">
        <v>382</v>
      </c>
      <c r="C336" s="987"/>
      <c r="D336" s="121">
        <v>931.5</v>
      </c>
      <c r="E336" s="131" t="s">
        <v>317</v>
      </c>
      <c r="F336" s="981"/>
      <c r="G336" s="16" t="s">
        <v>496</v>
      </c>
      <c r="H336" s="15"/>
      <c r="I336" s="16" t="s">
        <v>496</v>
      </c>
      <c r="J336" s="15"/>
      <c r="K336" s="15"/>
      <c r="L336" s="16" t="s">
        <v>496</v>
      </c>
      <c r="M336" s="16"/>
      <c r="N336" s="15"/>
      <c r="O336" s="17"/>
    </row>
    <row r="337" spans="1:15" s="39" customFormat="1" ht="47.25" x14ac:dyDescent="0.2">
      <c r="A337" s="982"/>
      <c r="B337" s="67" t="s">
        <v>383</v>
      </c>
      <c r="C337" s="987"/>
      <c r="D337" s="121">
        <v>931.5</v>
      </c>
      <c r="E337" s="131" t="s">
        <v>318</v>
      </c>
      <c r="F337" s="981"/>
      <c r="G337" s="16" t="s">
        <v>496</v>
      </c>
      <c r="H337" s="15"/>
      <c r="I337" s="16" t="s">
        <v>496</v>
      </c>
      <c r="J337" s="15"/>
      <c r="K337" s="15"/>
      <c r="L337" s="16" t="s">
        <v>496</v>
      </c>
      <c r="M337" s="16"/>
      <c r="N337" s="15"/>
      <c r="O337" s="17"/>
    </row>
    <row r="338" spans="1:15" s="39" customFormat="1" ht="47.25" x14ac:dyDescent="0.2">
      <c r="A338" s="982"/>
      <c r="B338" s="67" t="s">
        <v>384</v>
      </c>
      <c r="C338" s="987"/>
      <c r="D338" s="121">
        <v>931.5</v>
      </c>
      <c r="E338" s="131" t="s">
        <v>319</v>
      </c>
      <c r="F338" s="981"/>
      <c r="G338" s="16" t="s">
        <v>496</v>
      </c>
      <c r="H338" s="15"/>
      <c r="I338" s="16" t="s">
        <v>496</v>
      </c>
      <c r="J338" s="15"/>
      <c r="K338" s="15"/>
      <c r="L338" s="16" t="s">
        <v>496</v>
      </c>
      <c r="M338" s="16"/>
      <c r="N338" s="15"/>
      <c r="O338" s="17"/>
    </row>
    <row r="339" spans="1:15" s="39" customFormat="1" ht="47.25" x14ac:dyDescent="0.2">
      <c r="A339" s="982"/>
      <c r="B339" s="67" t="s">
        <v>385</v>
      </c>
      <c r="C339" s="987"/>
      <c r="D339" s="121">
        <v>931.5</v>
      </c>
      <c r="E339" s="131" t="s">
        <v>320</v>
      </c>
      <c r="F339" s="981"/>
      <c r="G339" s="16" t="s">
        <v>496</v>
      </c>
      <c r="H339" s="15"/>
      <c r="I339" s="16" t="s">
        <v>496</v>
      </c>
      <c r="J339" s="15"/>
      <c r="K339" s="15"/>
      <c r="L339" s="16" t="s">
        <v>496</v>
      </c>
      <c r="M339" s="16"/>
      <c r="N339" s="15"/>
      <c r="O339" s="17"/>
    </row>
    <row r="340" spans="1:15" s="39" customFormat="1" ht="47.25" x14ac:dyDescent="0.2">
      <c r="A340" s="982"/>
      <c r="B340" s="67" t="s">
        <v>386</v>
      </c>
      <c r="C340" s="987"/>
      <c r="D340" s="121">
        <v>931.5</v>
      </c>
      <c r="E340" s="131" t="s">
        <v>321</v>
      </c>
      <c r="F340" s="981"/>
      <c r="G340" s="16" t="s">
        <v>496</v>
      </c>
      <c r="H340" s="15"/>
      <c r="I340" s="16" t="s">
        <v>496</v>
      </c>
      <c r="J340" s="15"/>
      <c r="K340" s="15"/>
      <c r="L340" s="16" t="s">
        <v>496</v>
      </c>
      <c r="M340" s="16"/>
      <c r="N340" s="15"/>
      <c r="O340" s="17"/>
    </row>
    <row r="341" spans="1:15" s="39" customFormat="1" ht="47.25" x14ac:dyDescent="0.2">
      <c r="A341" s="982"/>
      <c r="B341" s="67" t="s">
        <v>387</v>
      </c>
      <c r="C341" s="987"/>
      <c r="D341" s="121">
        <v>1483.33</v>
      </c>
      <c r="E341" s="131" t="s">
        <v>322</v>
      </c>
      <c r="F341" s="981"/>
      <c r="G341" s="16" t="s">
        <v>496</v>
      </c>
      <c r="H341" s="15"/>
      <c r="I341" s="16" t="s">
        <v>496</v>
      </c>
      <c r="J341" s="15"/>
      <c r="K341" s="15"/>
      <c r="L341" s="16" t="s">
        <v>496</v>
      </c>
      <c r="M341" s="16"/>
      <c r="N341" s="15"/>
      <c r="O341" s="17"/>
    </row>
    <row r="342" spans="1:15" s="39" customFormat="1" ht="47.25" x14ac:dyDescent="0.2">
      <c r="A342" s="982"/>
      <c r="B342" s="67" t="s">
        <v>388</v>
      </c>
      <c r="C342" s="987"/>
      <c r="D342" s="121">
        <v>1483.33</v>
      </c>
      <c r="E342" s="131" t="s">
        <v>323</v>
      </c>
      <c r="F342" s="981"/>
      <c r="G342" s="16" t="s">
        <v>496</v>
      </c>
      <c r="H342" s="15"/>
      <c r="I342" s="16" t="s">
        <v>496</v>
      </c>
      <c r="J342" s="15"/>
      <c r="K342" s="15"/>
      <c r="L342" s="16" t="s">
        <v>496</v>
      </c>
      <c r="M342" s="16"/>
      <c r="N342" s="15"/>
      <c r="O342" s="17"/>
    </row>
    <row r="343" spans="1:15" s="39" customFormat="1" ht="47.25" x14ac:dyDescent="0.2">
      <c r="A343" s="982"/>
      <c r="B343" s="67" t="s">
        <v>389</v>
      </c>
      <c r="C343" s="987"/>
      <c r="D343" s="121">
        <v>1483.33</v>
      </c>
      <c r="E343" s="131" t="s">
        <v>324</v>
      </c>
      <c r="F343" s="981"/>
      <c r="G343" s="16" t="s">
        <v>496</v>
      </c>
      <c r="H343" s="15"/>
      <c r="I343" s="16" t="s">
        <v>496</v>
      </c>
      <c r="J343" s="15"/>
      <c r="K343" s="15"/>
      <c r="L343" s="16" t="s">
        <v>496</v>
      </c>
      <c r="M343" s="16"/>
      <c r="N343" s="15"/>
      <c r="O343" s="17"/>
    </row>
    <row r="344" spans="1:15" s="39" customFormat="1" ht="47.25" x14ac:dyDescent="0.2">
      <c r="A344" s="982"/>
      <c r="B344" s="67" t="s">
        <v>390</v>
      </c>
      <c r="C344" s="987"/>
      <c r="D344" s="121">
        <v>1483.33</v>
      </c>
      <c r="E344" s="131" t="s">
        <v>325</v>
      </c>
      <c r="F344" s="981"/>
      <c r="G344" s="16" t="s">
        <v>496</v>
      </c>
      <c r="H344" s="15"/>
      <c r="I344" s="16" t="s">
        <v>496</v>
      </c>
      <c r="J344" s="15"/>
      <c r="K344" s="15"/>
      <c r="L344" s="16" t="s">
        <v>496</v>
      </c>
      <c r="M344" s="16"/>
      <c r="N344" s="15"/>
      <c r="O344" s="17"/>
    </row>
    <row r="345" spans="1:15" s="39" customFormat="1" ht="47.25" x14ac:dyDescent="0.2">
      <c r="A345" s="982"/>
      <c r="B345" s="67" t="s">
        <v>391</v>
      </c>
      <c r="C345" s="987"/>
      <c r="D345" s="121">
        <v>1483.33</v>
      </c>
      <c r="E345" s="131" t="s">
        <v>326</v>
      </c>
      <c r="F345" s="981"/>
      <c r="G345" s="16" t="s">
        <v>496</v>
      </c>
      <c r="H345" s="15"/>
      <c r="I345" s="16" t="s">
        <v>496</v>
      </c>
      <c r="J345" s="15"/>
      <c r="K345" s="15"/>
      <c r="L345" s="16" t="s">
        <v>496</v>
      </c>
      <c r="M345" s="16"/>
      <c r="N345" s="15"/>
      <c r="O345" s="17"/>
    </row>
    <row r="346" spans="1:15" s="39" customFormat="1" ht="47.25" x14ac:dyDescent="0.2">
      <c r="A346" s="982"/>
      <c r="B346" s="67" t="s">
        <v>392</v>
      </c>
      <c r="C346" s="987"/>
      <c r="D346" s="121">
        <v>1483.33</v>
      </c>
      <c r="E346" s="131" t="s">
        <v>327</v>
      </c>
      <c r="F346" s="981"/>
      <c r="G346" s="16" t="s">
        <v>496</v>
      </c>
      <c r="H346" s="15"/>
      <c r="I346" s="16" t="s">
        <v>496</v>
      </c>
      <c r="J346" s="15"/>
      <c r="K346" s="15"/>
      <c r="L346" s="16" t="s">
        <v>496</v>
      </c>
      <c r="M346" s="16"/>
      <c r="N346" s="15"/>
      <c r="O346" s="17"/>
    </row>
    <row r="347" spans="1:15" s="39" customFormat="1" ht="47.25" x14ac:dyDescent="0.2">
      <c r="A347" s="982"/>
      <c r="B347" s="67" t="s">
        <v>393</v>
      </c>
      <c r="C347" s="987"/>
      <c r="D347" s="121">
        <v>1093.75</v>
      </c>
      <c r="E347" s="131" t="s">
        <v>328</v>
      </c>
      <c r="F347" s="981"/>
      <c r="G347" s="16" t="s">
        <v>496</v>
      </c>
      <c r="H347" s="15"/>
      <c r="I347" s="16" t="s">
        <v>496</v>
      </c>
      <c r="J347" s="15"/>
      <c r="K347" s="15"/>
      <c r="L347" s="16" t="s">
        <v>496</v>
      </c>
      <c r="M347" s="16"/>
      <c r="N347" s="15"/>
      <c r="O347" s="17"/>
    </row>
    <row r="348" spans="1:15" s="39" customFormat="1" ht="47.25" x14ac:dyDescent="0.2">
      <c r="A348" s="982"/>
      <c r="B348" s="67" t="s">
        <v>394</v>
      </c>
      <c r="C348" s="987"/>
      <c r="D348" s="121">
        <v>1093.75</v>
      </c>
      <c r="E348" s="131" t="s">
        <v>329</v>
      </c>
      <c r="F348" s="981"/>
      <c r="G348" s="16" t="s">
        <v>496</v>
      </c>
      <c r="H348" s="15"/>
      <c r="I348" s="16" t="s">
        <v>496</v>
      </c>
      <c r="J348" s="15"/>
      <c r="K348" s="15"/>
      <c r="L348" s="16" t="s">
        <v>496</v>
      </c>
      <c r="M348" s="16"/>
      <c r="N348" s="15"/>
      <c r="O348" s="17"/>
    </row>
    <row r="349" spans="1:15" s="39" customFormat="1" ht="47.25" x14ac:dyDescent="0.2">
      <c r="A349" s="982"/>
      <c r="B349" s="67" t="s">
        <v>395</v>
      </c>
      <c r="C349" s="987"/>
      <c r="D349" s="121">
        <v>1093.75</v>
      </c>
      <c r="E349" s="131" t="s">
        <v>330</v>
      </c>
      <c r="F349" s="981"/>
      <c r="G349" s="16" t="s">
        <v>496</v>
      </c>
      <c r="H349" s="15"/>
      <c r="I349" s="16" t="s">
        <v>496</v>
      </c>
      <c r="J349" s="15"/>
      <c r="K349" s="15"/>
      <c r="L349" s="16" t="s">
        <v>496</v>
      </c>
      <c r="M349" s="16"/>
      <c r="N349" s="15"/>
      <c r="O349" s="17"/>
    </row>
    <row r="350" spans="1:15" s="39" customFormat="1" ht="47.25" x14ac:dyDescent="0.2">
      <c r="A350" s="982"/>
      <c r="B350" s="67" t="s">
        <v>396</v>
      </c>
      <c r="C350" s="987"/>
      <c r="D350" s="121">
        <v>1093.75</v>
      </c>
      <c r="E350" s="131" t="s">
        <v>331</v>
      </c>
      <c r="F350" s="981"/>
      <c r="G350" s="16" t="s">
        <v>496</v>
      </c>
      <c r="H350" s="15"/>
      <c r="I350" s="16" t="s">
        <v>496</v>
      </c>
      <c r="J350" s="15"/>
      <c r="K350" s="15"/>
      <c r="L350" s="16" t="s">
        <v>496</v>
      </c>
      <c r="M350" s="16"/>
      <c r="N350" s="15"/>
      <c r="O350" s="17"/>
    </row>
    <row r="351" spans="1:15" s="39" customFormat="1" ht="47.25" x14ac:dyDescent="0.2">
      <c r="A351" s="982"/>
      <c r="B351" s="67" t="s">
        <v>397</v>
      </c>
      <c r="C351" s="987"/>
      <c r="D351" s="121">
        <v>3300</v>
      </c>
      <c r="E351" s="131" t="s">
        <v>332</v>
      </c>
      <c r="F351" s="981"/>
      <c r="G351" s="16" t="s">
        <v>496</v>
      </c>
      <c r="H351" s="15"/>
      <c r="I351" s="16" t="s">
        <v>496</v>
      </c>
      <c r="J351" s="15"/>
      <c r="K351" s="15"/>
      <c r="L351" s="16" t="s">
        <v>496</v>
      </c>
      <c r="M351" s="16"/>
      <c r="N351" s="15"/>
      <c r="O351" s="17"/>
    </row>
    <row r="352" spans="1:15" s="39" customFormat="1" ht="47.25" x14ac:dyDescent="0.2">
      <c r="A352" s="982"/>
      <c r="B352" s="67" t="s">
        <v>398</v>
      </c>
      <c r="C352" s="987"/>
      <c r="D352" s="121">
        <v>3300</v>
      </c>
      <c r="E352" s="131" t="s">
        <v>333</v>
      </c>
      <c r="F352" s="981"/>
      <c r="G352" s="16" t="s">
        <v>496</v>
      </c>
      <c r="H352" s="15"/>
      <c r="I352" s="16" t="s">
        <v>496</v>
      </c>
      <c r="J352" s="15"/>
      <c r="K352" s="15"/>
      <c r="L352" s="16" t="s">
        <v>496</v>
      </c>
      <c r="M352" s="16"/>
      <c r="N352" s="15"/>
      <c r="O352" s="17"/>
    </row>
    <row r="353" spans="1:15" s="39" customFormat="1" ht="47.25" x14ac:dyDescent="0.2">
      <c r="A353" s="982"/>
      <c r="B353" s="67" t="s">
        <v>399</v>
      </c>
      <c r="C353" s="987"/>
      <c r="D353" s="121">
        <v>3300</v>
      </c>
      <c r="E353" s="131" t="s">
        <v>334</v>
      </c>
      <c r="F353" s="981"/>
      <c r="G353" s="16" t="s">
        <v>496</v>
      </c>
      <c r="H353" s="15"/>
      <c r="I353" s="16" t="s">
        <v>496</v>
      </c>
      <c r="J353" s="15"/>
      <c r="K353" s="15"/>
      <c r="L353" s="16" t="s">
        <v>496</v>
      </c>
      <c r="M353" s="16"/>
      <c r="N353" s="15"/>
      <c r="O353" s="17"/>
    </row>
    <row r="354" spans="1:15" s="39" customFormat="1" ht="47.25" x14ac:dyDescent="0.2">
      <c r="A354" s="982"/>
      <c r="B354" s="67" t="s">
        <v>400</v>
      </c>
      <c r="C354" s="987"/>
      <c r="D354" s="121">
        <v>3300</v>
      </c>
      <c r="E354" s="131" t="s">
        <v>335</v>
      </c>
      <c r="F354" s="981"/>
      <c r="G354" s="16" t="s">
        <v>496</v>
      </c>
      <c r="H354" s="15"/>
      <c r="I354" s="16" t="s">
        <v>496</v>
      </c>
      <c r="J354" s="15"/>
      <c r="K354" s="15"/>
      <c r="L354" s="16" t="s">
        <v>496</v>
      </c>
      <c r="M354" s="16"/>
      <c r="N354" s="15"/>
      <c r="O354" s="17"/>
    </row>
    <row r="355" spans="1:15" s="39" customFormat="1" ht="47.25" x14ac:dyDescent="0.2">
      <c r="A355" s="982"/>
      <c r="B355" s="67" t="s">
        <v>2009</v>
      </c>
      <c r="C355" s="987"/>
      <c r="D355" s="121">
        <v>3300</v>
      </c>
      <c r="E355" s="131" t="s">
        <v>336</v>
      </c>
      <c r="F355" s="981"/>
      <c r="G355" s="16" t="s">
        <v>496</v>
      </c>
      <c r="H355" s="15"/>
      <c r="I355" s="16" t="s">
        <v>496</v>
      </c>
      <c r="J355" s="15"/>
      <c r="K355" s="15"/>
      <c r="L355" s="16" t="s">
        <v>496</v>
      </c>
      <c r="M355" s="16"/>
      <c r="N355" s="15"/>
      <c r="O355" s="17"/>
    </row>
    <row r="356" spans="1:15" s="39" customFormat="1" ht="47.25" x14ac:dyDescent="0.2">
      <c r="A356" s="982"/>
      <c r="B356" s="67" t="s">
        <v>401</v>
      </c>
      <c r="C356" s="987"/>
      <c r="D356" s="121">
        <v>108</v>
      </c>
      <c r="E356" s="131" t="s">
        <v>337</v>
      </c>
      <c r="F356" s="981"/>
      <c r="G356" s="16" t="s">
        <v>496</v>
      </c>
      <c r="H356" s="15"/>
      <c r="I356" s="16" t="s">
        <v>496</v>
      </c>
      <c r="J356" s="15"/>
      <c r="K356" s="15"/>
      <c r="L356" s="16" t="s">
        <v>496</v>
      </c>
      <c r="M356" s="16"/>
      <c r="N356" s="15"/>
      <c r="O356" s="17"/>
    </row>
    <row r="357" spans="1:15" s="39" customFormat="1" ht="47.25" x14ac:dyDescent="0.2">
      <c r="A357" s="982"/>
      <c r="B357" s="67" t="s">
        <v>402</v>
      </c>
      <c r="C357" s="987"/>
      <c r="D357" s="121">
        <v>160</v>
      </c>
      <c r="E357" s="131" t="s">
        <v>338</v>
      </c>
      <c r="F357" s="981"/>
      <c r="G357" s="16" t="s">
        <v>496</v>
      </c>
      <c r="H357" s="15"/>
      <c r="I357" s="16" t="s">
        <v>496</v>
      </c>
      <c r="J357" s="15"/>
      <c r="K357" s="15"/>
      <c r="L357" s="16" t="s">
        <v>496</v>
      </c>
      <c r="M357" s="16"/>
      <c r="N357" s="15"/>
      <c r="O357" s="17"/>
    </row>
    <row r="358" spans="1:15" s="39" customFormat="1" ht="47.25" x14ac:dyDescent="0.2">
      <c r="A358" s="982"/>
      <c r="B358" s="67" t="s">
        <v>403</v>
      </c>
      <c r="C358" s="987"/>
      <c r="D358" s="121">
        <v>1458.33</v>
      </c>
      <c r="E358" s="131" t="s">
        <v>339</v>
      </c>
      <c r="F358" s="981"/>
      <c r="G358" s="16" t="s">
        <v>496</v>
      </c>
      <c r="H358" s="15"/>
      <c r="I358" s="16" t="s">
        <v>496</v>
      </c>
      <c r="J358" s="15"/>
      <c r="K358" s="15"/>
      <c r="L358" s="16" t="s">
        <v>496</v>
      </c>
      <c r="M358" s="16"/>
      <c r="N358" s="15"/>
      <c r="O358" s="17"/>
    </row>
    <row r="359" spans="1:15" s="39" customFormat="1" ht="47.25" x14ac:dyDescent="0.2">
      <c r="A359" s="982"/>
      <c r="B359" s="67" t="s">
        <v>404</v>
      </c>
      <c r="C359" s="987"/>
      <c r="D359" s="121">
        <v>1458.33</v>
      </c>
      <c r="E359" s="131" t="s">
        <v>340</v>
      </c>
      <c r="F359" s="981"/>
      <c r="G359" s="16" t="s">
        <v>496</v>
      </c>
      <c r="H359" s="15"/>
      <c r="I359" s="16" t="s">
        <v>496</v>
      </c>
      <c r="J359" s="15"/>
      <c r="K359" s="15"/>
      <c r="L359" s="16" t="s">
        <v>496</v>
      </c>
      <c r="M359" s="16"/>
      <c r="N359" s="15"/>
      <c r="O359" s="17"/>
    </row>
    <row r="360" spans="1:15" s="39" customFormat="1" ht="47.25" x14ac:dyDescent="0.2">
      <c r="A360" s="982"/>
      <c r="B360" s="67" t="s">
        <v>405</v>
      </c>
      <c r="C360" s="987"/>
      <c r="D360" s="121">
        <v>1458.33</v>
      </c>
      <c r="E360" s="131" t="s">
        <v>341</v>
      </c>
      <c r="F360" s="981"/>
      <c r="G360" s="16" t="s">
        <v>496</v>
      </c>
      <c r="H360" s="15"/>
      <c r="I360" s="16" t="s">
        <v>496</v>
      </c>
      <c r="J360" s="15"/>
      <c r="K360" s="15"/>
      <c r="L360" s="16" t="s">
        <v>496</v>
      </c>
      <c r="M360" s="16"/>
      <c r="N360" s="15"/>
      <c r="O360" s="17"/>
    </row>
    <row r="361" spans="1:15" s="39" customFormat="1" ht="47.25" x14ac:dyDescent="0.2">
      <c r="A361" s="982"/>
      <c r="B361" s="67" t="s">
        <v>406</v>
      </c>
      <c r="C361" s="987"/>
      <c r="D361" s="121">
        <v>1458.33</v>
      </c>
      <c r="E361" s="131" t="s">
        <v>342</v>
      </c>
      <c r="F361" s="981"/>
      <c r="G361" s="16" t="s">
        <v>496</v>
      </c>
      <c r="H361" s="15"/>
      <c r="I361" s="16" t="s">
        <v>496</v>
      </c>
      <c r="J361" s="15"/>
      <c r="K361" s="15"/>
      <c r="L361" s="16" t="s">
        <v>496</v>
      </c>
      <c r="M361" s="16"/>
      <c r="N361" s="15"/>
      <c r="O361" s="17"/>
    </row>
    <row r="362" spans="1:15" s="39" customFormat="1" ht="47.25" x14ac:dyDescent="0.2">
      <c r="A362" s="982"/>
      <c r="B362" s="67" t="s">
        <v>407</v>
      </c>
      <c r="C362" s="987"/>
      <c r="D362" s="121">
        <v>1458.33</v>
      </c>
      <c r="E362" s="131" t="s">
        <v>343</v>
      </c>
      <c r="F362" s="981"/>
      <c r="G362" s="16" t="s">
        <v>496</v>
      </c>
      <c r="H362" s="15"/>
      <c r="I362" s="16" t="s">
        <v>496</v>
      </c>
      <c r="J362" s="15"/>
      <c r="K362" s="15"/>
      <c r="L362" s="16" t="s">
        <v>496</v>
      </c>
      <c r="M362" s="16"/>
      <c r="N362" s="15"/>
      <c r="O362" s="17"/>
    </row>
    <row r="363" spans="1:15" s="39" customFormat="1" ht="47.25" x14ac:dyDescent="0.2">
      <c r="A363" s="982"/>
      <c r="B363" s="67" t="s">
        <v>408</v>
      </c>
      <c r="C363" s="987"/>
      <c r="D363" s="121">
        <v>1458.33</v>
      </c>
      <c r="E363" s="131" t="s">
        <v>344</v>
      </c>
      <c r="F363" s="981"/>
      <c r="G363" s="16" t="s">
        <v>496</v>
      </c>
      <c r="H363" s="15"/>
      <c r="I363" s="16" t="s">
        <v>496</v>
      </c>
      <c r="J363" s="15"/>
      <c r="K363" s="15"/>
      <c r="L363" s="16" t="s">
        <v>496</v>
      </c>
      <c r="M363" s="16"/>
      <c r="N363" s="15"/>
      <c r="O363" s="17"/>
    </row>
    <row r="364" spans="1:15" s="39" customFormat="1" ht="47.25" x14ac:dyDescent="0.2">
      <c r="A364" s="982"/>
      <c r="B364" s="67" t="s">
        <v>409</v>
      </c>
      <c r="C364" s="987"/>
      <c r="D364" s="121">
        <v>4004</v>
      </c>
      <c r="E364" s="131" t="s">
        <v>345</v>
      </c>
      <c r="F364" s="981"/>
      <c r="G364" s="16" t="s">
        <v>496</v>
      </c>
      <c r="H364" s="15"/>
      <c r="I364" s="16" t="s">
        <v>496</v>
      </c>
      <c r="J364" s="15"/>
      <c r="K364" s="15"/>
      <c r="L364" s="16" t="s">
        <v>496</v>
      </c>
      <c r="M364" s="16"/>
      <c r="N364" s="15"/>
      <c r="O364" s="17"/>
    </row>
    <row r="365" spans="1:15" s="39" customFormat="1" ht="47.25" x14ac:dyDescent="0.2">
      <c r="A365" s="982"/>
      <c r="B365" s="67" t="s">
        <v>410</v>
      </c>
      <c r="C365" s="987"/>
      <c r="D365" s="121">
        <v>4004</v>
      </c>
      <c r="E365" s="131" t="s">
        <v>346</v>
      </c>
      <c r="F365" s="981"/>
      <c r="G365" s="16" t="s">
        <v>496</v>
      </c>
      <c r="H365" s="15"/>
      <c r="I365" s="16" t="s">
        <v>496</v>
      </c>
      <c r="J365" s="15"/>
      <c r="K365" s="15"/>
      <c r="L365" s="16" t="s">
        <v>496</v>
      </c>
      <c r="M365" s="16"/>
      <c r="N365" s="15"/>
      <c r="O365" s="17"/>
    </row>
    <row r="366" spans="1:15" s="39" customFormat="1" ht="47.25" x14ac:dyDescent="0.2">
      <c r="A366" s="982"/>
      <c r="B366" s="67" t="s">
        <v>411</v>
      </c>
      <c r="C366" s="987"/>
      <c r="D366" s="121">
        <v>4004</v>
      </c>
      <c r="E366" s="131" t="s">
        <v>347</v>
      </c>
      <c r="F366" s="981"/>
      <c r="G366" s="16" t="s">
        <v>496</v>
      </c>
      <c r="H366" s="15"/>
      <c r="I366" s="16" t="s">
        <v>496</v>
      </c>
      <c r="J366" s="15"/>
      <c r="K366" s="15"/>
      <c r="L366" s="16" t="s">
        <v>496</v>
      </c>
      <c r="M366" s="16"/>
      <c r="N366" s="15"/>
      <c r="O366" s="17"/>
    </row>
    <row r="367" spans="1:15" s="39" customFormat="1" ht="47.25" x14ac:dyDescent="0.2">
      <c r="A367" s="982"/>
      <c r="B367" s="67" t="s">
        <v>412</v>
      </c>
      <c r="C367" s="987"/>
      <c r="D367" s="121">
        <v>4004</v>
      </c>
      <c r="E367" s="131" t="s">
        <v>348</v>
      </c>
      <c r="F367" s="981"/>
      <c r="G367" s="16" t="s">
        <v>496</v>
      </c>
      <c r="H367" s="15"/>
      <c r="I367" s="16" t="s">
        <v>496</v>
      </c>
      <c r="J367" s="15"/>
      <c r="K367" s="15"/>
      <c r="L367" s="16" t="s">
        <v>496</v>
      </c>
      <c r="M367" s="16"/>
      <c r="N367" s="15"/>
      <c r="O367" s="17"/>
    </row>
    <row r="368" spans="1:15" s="39" customFormat="1" ht="47.25" x14ac:dyDescent="0.2">
      <c r="A368" s="982"/>
      <c r="B368" s="67" t="s">
        <v>413</v>
      </c>
      <c r="C368" s="987"/>
      <c r="D368" s="121">
        <v>180</v>
      </c>
      <c r="E368" s="131" t="s">
        <v>349</v>
      </c>
      <c r="F368" s="981"/>
      <c r="G368" s="16" t="s">
        <v>496</v>
      </c>
      <c r="H368" s="15"/>
      <c r="I368" s="16" t="s">
        <v>496</v>
      </c>
      <c r="J368" s="15"/>
      <c r="K368" s="15"/>
      <c r="L368" s="16" t="s">
        <v>496</v>
      </c>
      <c r="M368" s="16"/>
      <c r="N368" s="15"/>
      <c r="O368" s="17"/>
    </row>
    <row r="369" spans="1:15" s="39" customFormat="1" ht="47.25" x14ac:dyDescent="0.2">
      <c r="A369" s="982"/>
      <c r="B369" s="67" t="s">
        <v>414</v>
      </c>
      <c r="C369" s="987"/>
      <c r="D369" s="121">
        <v>306</v>
      </c>
      <c r="E369" s="131" t="s">
        <v>350</v>
      </c>
      <c r="F369" s="981"/>
      <c r="G369" s="16" t="s">
        <v>496</v>
      </c>
      <c r="H369" s="15"/>
      <c r="I369" s="16" t="s">
        <v>496</v>
      </c>
      <c r="J369" s="15"/>
      <c r="K369" s="15"/>
      <c r="L369" s="16" t="s">
        <v>496</v>
      </c>
      <c r="M369" s="16"/>
      <c r="N369" s="15"/>
      <c r="O369" s="17"/>
    </row>
    <row r="370" spans="1:15" s="39" customFormat="1" ht="47.25" x14ac:dyDescent="0.2">
      <c r="A370" s="982"/>
      <c r="B370" s="67" t="s">
        <v>415</v>
      </c>
      <c r="C370" s="987"/>
      <c r="D370" s="121">
        <v>306</v>
      </c>
      <c r="E370" s="131" t="s">
        <v>351</v>
      </c>
      <c r="F370" s="981"/>
      <c r="G370" s="16" t="s">
        <v>496</v>
      </c>
      <c r="H370" s="15"/>
      <c r="I370" s="16" t="s">
        <v>496</v>
      </c>
      <c r="J370" s="15"/>
      <c r="K370" s="15"/>
      <c r="L370" s="16" t="s">
        <v>496</v>
      </c>
      <c r="M370" s="16"/>
      <c r="N370" s="15"/>
      <c r="O370" s="17"/>
    </row>
    <row r="371" spans="1:15" s="39" customFormat="1" ht="47.25" x14ac:dyDescent="0.2">
      <c r="A371" s="982"/>
      <c r="B371" s="67" t="s">
        <v>416</v>
      </c>
      <c r="C371" s="987"/>
      <c r="D371" s="121">
        <v>306</v>
      </c>
      <c r="E371" s="131" t="s">
        <v>352</v>
      </c>
      <c r="F371" s="981"/>
      <c r="G371" s="16" t="s">
        <v>496</v>
      </c>
      <c r="H371" s="15"/>
      <c r="I371" s="16" t="s">
        <v>496</v>
      </c>
      <c r="J371" s="15"/>
      <c r="K371" s="15"/>
      <c r="L371" s="16" t="s">
        <v>496</v>
      </c>
      <c r="M371" s="16"/>
      <c r="N371" s="15"/>
      <c r="O371" s="17"/>
    </row>
    <row r="372" spans="1:15" s="39" customFormat="1" ht="47.25" x14ac:dyDescent="0.2">
      <c r="A372" s="982"/>
      <c r="B372" s="67" t="s">
        <v>417</v>
      </c>
      <c r="C372" s="987"/>
      <c r="D372" s="121">
        <v>306</v>
      </c>
      <c r="E372" s="131" t="s">
        <v>353</v>
      </c>
      <c r="F372" s="981"/>
      <c r="G372" s="16" t="s">
        <v>496</v>
      </c>
      <c r="H372" s="15"/>
      <c r="I372" s="16" t="s">
        <v>496</v>
      </c>
      <c r="J372" s="15"/>
      <c r="K372" s="15"/>
      <c r="L372" s="16" t="s">
        <v>496</v>
      </c>
      <c r="M372" s="16"/>
      <c r="N372" s="15"/>
      <c r="O372" s="17"/>
    </row>
    <row r="373" spans="1:15" s="39" customFormat="1" ht="47.25" x14ac:dyDescent="0.2">
      <c r="A373" s="982"/>
      <c r="B373" s="67" t="s">
        <v>418</v>
      </c>
      <c r="C373" s="987"/>
      <c r="D373" s="121">
        <v>247.5</v>
      </c>
      <c r="E373" s="131" t="s">
        <v>354</v>
      </c>
      <c r="F373" s="981"/>
      <c r="G373" s="16" t="s">
        <v>496</v>
      </c>
      <c r="H373" s="15"/>
      <c r="I373" s="16" t="s">
        <v>496</v>
      </c>
      <c r="J373" s="15"/>
      <c r="K373" s="15"/>
      <c r="L373" s="16" t="s">
        <v>496</v>
      </c>
      <c r="M373" s="16"/>
      <c r="N373" s="15"/>
      <c r="O373" s="17"/>
    </row>
    <row r="374" spans="1:15" s="39" customFormat="1" ht="47.25" x14ac:dyDescent="0.2">
      <c r="A374" s="982"/>
      <c r="B374" s="67" t="s">
        <v>419</v>
      </c>
      <c r="C374" s="987"/>
      <c r="D374" s="121">
        <v>247.5</v>
      </c>
      <c r="E374" s="131" t="s">
        <v>355</v>
      </c>
      <c r="F374" s="981"/>
      <c r="G374" s="16" t="s">
        <v>496</v>
      </c>
      <c r="H374" s="15"/>
      <c r="I374" s="16" t="s">
        <v>496</v>
      </c>
      <c r="J374" s="15"/>
      <c r="K374" s="15"/>
      <c r="L374" s="16" t="s">
        <v>496</v>
      </c>
      <c r="M374" s="16"/>
      <c r="N374" s="15"/>
      <c r="O374" s="17"/>
    </row>
    <row r="375" spans="1:15" s="39" customFormat="1" ht="47.25" x14ac:dyDescent="0.2">
      <c r="A375" s="982"/>
      <c r="B375" s="67" t="s">
        <v>279</v>
      </c>
      <c r="C375" s="987"/>
      <c r="D375" s="121">
        <v>5000</v>
      </c>
      <c r="E375" s="131" t="s">
        <v>356</v>
      </c>
      <c r="F375" s="981"/>
      <c r="G375" s="16" t="s">
        <v>496</v>
      </c>
      <c r="H375" s="15"/>
      <c r="I375" s="16" t="s">
        <v>496</v>
      </c>
      <c r="J375" s="15"/>
      <c r="K375" s="15"/>
      <c r="L375" s="16" t="s">
        <v>496</v>
      </c>
      <c r="M375" s="16"/>
      <c r="N375" s="15"/>
      <c r="O375" s="17"/>
    </row>
    <row r="376" spans="1:15" s="39" customFormat="1" ht="47.25" x14ac:dyDescent="0.2">
      <c r="A376" s="982"/>
      <c r="B376" s="67" t="s">
        <v>280</v>
      </c>
      <c r="C376" s="987"/>
      <c r="D376" s="121">
        <v>5000</v>
      </c>
      <c r="E376" s="131" t="s">
        <v>357</v>
      </c>
      <c r="F376" s="981"/>
      <c r="G376" s="16" t="s">
        <v>496</v>
      </c>
      <c r="H376" s="15"/>
      <c r="I376" s="16" t="s">
        <v>496</v>
      </c>
      <c r="J376" s="15"/>
      <c r="K376" s="15"/>
      <c r="L376" s="16" t="s">
        <v>496</v>
      </c>
      <c r="M376" s="16"/>
      <c r="N376" s="15"/>
      <c r="O376" s="17"/>
    </row>
    <row r="377" spans="1:15" s="39" customFormat="1" ht="47.25" x14ac:dyDescent="0.2">
      <c r="A377" s="982"/>
      <c r="B377" s="67" t="s">
        <v>281</v>
      </c>
      <c r="C377" s="987"/>
      <c r="D377" s="121">
        <v>5000</v>
      </c>
      <c r="E377" s="131" t="s">
        <v>358</v>
      </c>
      <c r="F377" s="981"/>
      <c r="G377" s="16" t="s">
        <v>496</v>
      </c>
      <c r="H377" s="15"/>
      <c r="I377" s="16" t="s">
        <v>496</v>
      </c>
      <c r="J377" s="15"/>
      <c r="K377" s="15"/>
      <c r="L377" s="16" t="s">
        <v>496</v>
      </c>
      <c r="M377" s="16"/>
      <c r="N377" s="15"/>
      <c r="O377" s="17"/>
    </row>
    <row r="378" spans="1:15" s="39" customFormat="1" ht="47.25" x14ac:dyDescent="0.2">
      <c r="A378" s="982"/>
      <c r="B378" s="67" t="s">
        <v>282</v>
      </c>
      <c r="C378" s="987"/>
      <c r="D378" s="121">
        <v>5000</v>
      </c>
      <c r="E378" s="131" t="s">
        <v>359</v>
      </c>
      <c r="F378" s="981"/>
      <c r="G378" s="16" t="s">
        <v>496</v>
      </c>
      <c r="H378" s="15"/>
      <c r="I378" s="16" t="s">
        <v>496</v>
      </c>
      <c r="J378" s="15"/>
      <c r="K378" s="15"/>
      <c r="L378" s="16" t="s">
        <v>496</v>
      </c>
      <c r="M378" s="16"/>
      <c r="N378" s="15"/>
      <c r="O378" s="17"/>
    </row>
    <row r="379" spans="1:15" s="39" customFormat="1" ht="47.25" x14ac:dyDescent="0.2">
      <c r="A379" s="982"/>
      <c r="B379" s="67" t="s">
        <v>283</v>
      </c>
      <c r="C379" s="987"/>
      <c r="D379" s="121">
        <v>5000</v>
      </c>
      <c r="E379" s="131" t="s">
        <v>360</v>
      </c>
      <c r="F379" s="981"/>
      <c r="G379" s="16" t="s">
        <v>496</v>
      </c>
      <c r="H379" s="15"/>
      <c r="I379" s="16" t="s">
        <v>496</v>
      </c>
      <c r="J379" s="15"/>
      <c r="K379" s="15"/>
      <c r="L379" s="16" t="s">
        <v>496</v>
      </c>
      <c r="M379" s="16"/>
      <c r="N379" s="15"/>
      <c r="O379" s="17"/>
    </row>
    <row r="380" spans="1:15" s="39" customFormat="1" ht="47.25" x14ac:dyDescent="0.2">
      <c r="A380" s="982"/>
      <c r="B380" s="67" t="s">
        <v>284</v>
      </c>
      <c r="C380" s="987"/>
      <c r="D380" s="121">
        <v>5000</v>
      </c>
      <c r="E380" s="131" t="s">
        <v>361</v>
      </c>
      <c r="F380" s="981"/>
      <c r="G380" s="16" t="s">
        <v>496</v>
      </c>
      <c r="H380" s="15"/>
      <c r="I380" s="16" t="s">
        <v>496</v>
      </c>
      <c r="J380" s="15"/>
      <c r="K380" s="15"/>
      <c r="L380" s="16" t="s">
        <v>496</v>
      </c>
      <c r="M380" s="16"/>
      <c r="N380" s="15"/>
      <c r="O380" s="17"/>
    </row>
    <row r="381" spans="1:15" s="39" customFormat="1" ht="47.25" x14ac:dyDescent="0.2">
      <c r="A381" s="982"/>
      <c r="B381" s="67" t="s">
        <v>285</v>
      </c>
      <c r="C381" s="987"/>
      <c r="D381" s="121">
        <v>5000</v>
      </c>
      <c r="E381" s="131" t="s">
        <v>362</v>
      </c>
      <c r="F381" s="981"/>
      <c r="G381" s="16" t="s">
        <v>496</v>
      </c>
      <c r="H381" s="15"/>
      <c r="I381" s="16" t="s">
        <v>496</v>
      </c>
      <c r="J381" s="15"/>
      <c r="K381" s="15"/>
      <c r="L381" s="16" t="s">
        <v>496</v>
      </c>
      <c r="M381" s="16"/>
      <c r="N381" s="15"/>
      <c r="O381" s="17"/>
    </row>
    <row r="382" spans="1:15" s="39" customFormat="1" ht="47.25" x14ac:dyDescent="0.2">
      <c r="A382" s="982"/>
      <c r="B382" s="67" t="s">
        <v>286</v>
      </c>
      <c r="C382" s="987"/>
      <c r="D382" s="121">
        <v>7000</v>
      </c>
      <c r="E382" s="131" t="s">
        <v>363</v>
      </c>
      <c r="F382" s="981"/>
      <c r="G382" s="16" t="s">
        <v>496</v>
      </c>
      <c r="H382" s="15"/>
      <c r="I382" s="16" t="s">
        <v>496</v>
      </c>
      <c r="J382" s="15"/>
      <c r="K382" s="15"/>
      <c r="L382" s="16" t="s">
        <v>496</v>
      </c>
      <c r="M382" s="16"/>
      <c r="N382" s="15"/>
      <c r="O382" s="17"/>
    </row>
    <row r="383" spans="1:15" s="39" customFormat="1" ht="47.25" x14ac:dyDescent="0.2">
      <c r="A383" s="982"/>
      <c r="B383" s="67" t="s">
        <v>287</v>
      </c>
      <c r="C383" s="987"/>
      <c r="D383" s="121">
        <v>7000</v>
      </c>
      <c r="E383" s="131" t="s">
        <v>364</v>
      </c>
      <c r="F383" s="981"/>
      <c r="G383" s="16" t="s">
        <v>496</v>
      </c>
      <c r="H383" s="15"/>
      <c r="I383" s="16" t="s">
        <v>496</v>
      </c>
      <c r="J383" s="15"/>
      <c r="K383" s="15"/>
      <c r="L383" s="16" t="s">
        <v>496</v>
      </c>
      <c r="M383" s="16"/>
      <c r="N383" s="15"/>
      <c r="O383" s="17"/>
    </row>
    <row r="384" spans="1:15" s="39" customFormat="1" ht="47.25" x14ac:dyDescent="0.2">
      <c r="A384" s="982"/>
      <c r="B384" s="67" t="s">
        <v>288</v>
      </c>
      <c r="C384" s="987"/>
      <c r="D384" s="121">
        <v>7000</v>
      </c>
      <c r="E384" s="131" t="s">
        <v>365</v>
      </c>
      <c r="F384" s="981"/>
      <c r="G384" s="16" t="s">
        <v>496</v>
      </c>
      <c r="H384" s="15"/>
      <c r="I384" s="16" t="s">
        <v>496</v>
      </c>
      <c r="J384" s="15"/>
      <c r="K384" s="15"/>
      <c r="L384" s="16" t="s">
        <v>496</v>
      </c>
      <c r="M384" s="16"/>
      <c r="N384" s="15"/>
      <c r="O384" s="17"/>
    </row>
    <row r="385" spans="1:15" s="39" customFormat="1" ht="47.25" x14ac:dyDescent="0.2">
      <c r="A385" s="982"/>
      <c r="B385" s="67" t="s">
        <v>289</v>
      </c>
      <c r="C385" s="987"/>
      <c r="D385" s="121">
        <v>7000</v>
      </c>
      <c r="E385" s="131" t="s">
        <v>366</v>
      </c>
      <c r="F385" s="981"/>
      <c r="G385" s="16" t="s">
        <v>496</v>
      </c>
      <c r="H385" s="15"/>
      <c r="I385" s="16" t="s">
        <v>496</v>
      </c>
      <c r="J385" s="15"/>
      <c r="K385" s="15"/>
      <c r="L385" s="16" t="s">
        <v>496</v>
      </c>
      <c r="M385" s="16"/>
      <c r="N385" s="15"/>
      <c r="O385" s="17"/>
    </row>
    <row r="386" spans="1:15" s="39" customFormat="1" ht="47.25" x14ac:dyDescent="0.2">
      <c r="A386" s="982"/>
      <c r="B386" s="67" t="s">
        <v>290</v>
      </c>
      <c r="C386" s="987"/>
      <c r="D386" s="121">
        <v>7000</v>
      </c>
      <c r="E386" s="131" t="s">
        <v>367</v>
      </c>
      <c r="F386" s="981"/>
      <c r="G386" s="16" t="s">
        <v>496</v>
      </c>
      <c r="H386" s="15"/>
      <c r="I386" s="16" t="s">
        <v>496</v>
      </c>
      <c r="J386" s="15"/>
      <c r="K386" s="15"/>
      <c r="L386" s="16" t="s">
        <v>496</v>
      </c>
      <c r="M386" s="16"/>
      <c r="N386" s="15"/>
      <c r="O386" s="17"/>
    </row>
    <row r="387" spans="1:15" s="39" customFormat="1" ht="47.25" x14ac:dyDescent="0.2">
      <c r="A387" s="982"/>
      <c r="B387" s="67" t="s">
        <v>291</v>
      </c>
      <c r="C387" s="987"/>
      <c r="D387" s="121">
        <v>410</v>
      </c>
      <c r="E387" s="131" t="s">
        <v>368</v>
      </c>
      <c r="F387" s="981"/>
      <c r="G387" s="16" t="s">
        <v>496</v>
      </c>
      <c r="H387" s="15"/>
      <c r="I387" s="16" t="s">
        <v>496</v>
      </c>
      <c r="J387" s="15"/>
      <c r="K387" s="15"/>
      <c r="L387" s="16" t="s">
        <v>496</v>
      </c>
      <c r="M387" s="16"/>
      <c r="N387" s="15"/>
      <c r="O387" s="17"/>
    </row>
    <row r="388" spans="1:15" s="39" customFormat="1" ht="47.25" x14ac:dyDescent="0.2">
      <c r="A388" s="982"/>
      <c r="B388" s="67" t="s">
        <v>292</v>
      </c>
      <c r="C388" s="987"/>
      <c r="D388" s="121">
        <v>410</v>
      </c>
      <c r="E388" s="131" t="s">
        <v>369</v>
      </c>
      <c r="F388" s="981"/>
      <c r="G388" s="16" t="s">
        <v>496</v>
      </c>
      <c r="H388" s="15"/>
      <c r="I388" s="16" t="s">
        <v>496</v>
      </c>
      <c r="J388" s="15"/>
      <c r="K388" s="15"/>
      <c r="L388" s="16" t="s">
        <v>496</v>
      </c>
      <c r="M388" s="16"/>
      <c r="N388" s="15"/>
      <c r="O388" s="17"/>
    </row>
    <row r="389" spans="1:15" s="39" customFormat="1" ht="47.25" x14ac:dyDescent="0.2">
      <c r="A389" s="982"/>
      <c r="B389" s="67" t="s">
        <v>293</v>
      </c>
      <c r="C389" s="987"/>
      <c r="D389" s="121">
        <v>500</v>
      </c>
      <c r="E389" s="131" t="s">
        <v>370</v>
      </c>
      <c r="F389" s="981"/>
      <c r="G389" s="16" t="s">
        <v>496</v>
      </c>
      <c r="H389" s="15"/>
      <c r="I389" s="16" t="s">
        <v>496</v>
      </c>
      <c r="J389" s="15"/>
      <c r="K389" s="15"/>
      <c r="L389" s="16" t="s">
        <v>496</v>
      </c>
      <c r="M389" s="16"/>
      <c r="N389" s="15"/>
      <c r="O389" s="17"/>
    </row>
    <row r="390" spans="1:15" s="39" customFormat="1" ht="47.25" x14ac:dyDescent="0.2">
      <c r="A390" s="982"/>
      <c r="B390" s="67" t="s">
        <v>294</v>
      </c>
      <c r="C390" s="987"/>
      <c r="D390" s="121">
        <v>375</v>
      </c>
      <c r="E390" s="131" t="s">
        <v>371</v>
      </c>
      <c r="F390" s="981"/>
      <c r="G390" s="16" t="s">
        <v>496</v>
      </c>
      <c r="H390" s="15"/>
      <c r="I390" s="16" t="s">
        <v>496</v>
      </c>
      <c r="J390" s="15"/>
      <c r="K390" s="15"/>
      <c r="L390" s="16" t="s">
        <v>496</v>
      </c>
      <c r="M390" s="16"/>
      <c r="N390" s="15"/>
      <c r="O390" s="17"/>
    </row>
    <row r="391" spans="1:15" s="39" customFormat="1" ht="47.25" x14ac:dyDescent="0.2">
      <c r="A391" s="982"/>
      <c r="B391" s="67" t="s">
        <v>295</v>
      </c>
      <c r="C391" s="987"/>
      <c r="D391" s="121">
        <v>4000</v>
      </c>
      <c r="E391" s="131" t="s">
        <v>372</v>
      </c>
      <c r="F391" s="981"/>
      <c r="G391" s="16" t="s">
        <v>496</v>
      </c>
      <c r="H391" s="15"/>
      <c r="I391" s="16" t="s">
        <v>496</v>
      </c>
      <c r="J391" s="15"/>
      <c r="K391" s="15"/>
      <c r="L391" s="16" t="s">
        <v>496</v>
      </c>
      <c r="M391" s="16"/>
      <c r="N391" s="15"/>
      <c r="O391" s="17"/>
    </row>
    <row r="392" spans="1:15" s="39" customFormat="1" ht="47.25" x14ac:dyDescent="0.2">
      <c r="A392" s="982"/>
      <c r="B392" s="67" t="s">
        <v>296</v>
      </c>
      <c r="C392" s="987"/>
      <c r="D392" s="121">
        <v>306</v>
      </c>
      <c r="E392" s="131" t="s">
        <v>373</v>
      </c>
      <c r="F392" s="981"/>
      <c r="G392" s="16" t="s">
        <v>496</v>
      </c>
      <c r="H392" s="15"/>
      <c r="I392" s="16" t="s">
        <v>496</v>
      </c>
      <c r="J392" s="15"/>
      <c r="K392" s="15"/>
      <c r="L392" s="16" t="s">
        <v>496</v>
      </c>
      <c r="M392" s="16"/>
      <c r="N392" s="15"/>
      <c r="O392" s="17"/>
    </row>
    <row r="393" spans="1:15" s="39" customFormat="1" ht="47.25" x14ac:dyDescent="0.2">
      <c r="A393" s="982"/>
      <c r="B393" s="67" t="s">
        <v>297</v>
      </c>
      <c r="C393" s="987"/>
      <c r="D393" s="121">
        <v>247.5</v>
      </c>
      <c r="E393" s="131" t="s">
        <v>374</v>
      </c>
      <c r="F393" s="981"/>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982" t="s">
        <v>670</v>
      </c>
      <c r="B398" s="67" t="s">
        <v>300</v>
      </c>
      <c r="C398" s="987" t="s">
        <v>2175</v>
      </c>
      <c r="D398" s="121">
        <v>2800</v>
      </c>
      <c r="E398" s="136" t="s">
        <v>424</v>
      </c>
      <c r="F398" s="978">
        <v>40696</v>
      </c>
      <c r="G398" s="16" t="s">
        <v>496</v>
      </c>
      <c r="H398" s="15"/>
      <c r="I398" s="16" t="s">
        <v>496</v>
      </c>
      <c r="J398" s="15"/>
      <c r="K398" s="15"/>
      <c r="L398" s="16" t="s">
        <v>496</v>
      </c>
      <c r="M398" s="16" t="s">
        <v>496</v>
      </c>
      <c r="N398" s="15"/>
      <c r="O398" s="17"/>
    </row>
    <row r="399" spans="1:15" s="39" customFormat="1" ht="63" x14ac:dyDescent="0.2">
      <c r="A399" s="982"/>
      <c r="B399" s="67" t="s">
        <v>301</v>
      </c>
      <c r="C399" s="987"/>
      <c r="D399" s="121">
        <v>2195</v>
      </c>
      <c r="E399" s="136" t="s">
        <v>425</v>
      </c>
      <c r="F399" s="981"/>
      <c r="G399" s="16" t="s">
        <v>496</v>
      </c>
      <c r="H399" s="15"/>
      <c r="I399" s="16" t="s">
        <v>496</v>
      </c>
      <c r="J399" s="15"/>
      <c r="K399" s="15"/>
      <c r="L399" s="16" t="s">
        <v>496</v>
      </c>
      <c r="M399" s="16" t="s">
        <v>496</v>
      </c>
      <c r="N399" s="15"/>
      <c r="O399" s="17"/>
    </row>
    <row r="400" spans="1:15" s="39" customFormat="1" ht="63" x14ac:dyDescent="0.2">
      <c r="A400" s="982" t="s">
        <v>671</v>
      </c>
      <c r="B400" s="67" t="s">
        <v>302</v>
      </c>
      <c r="C400" s="987" t="s">
        <v>2176</v>
      </c>
      <c r="D400" s="121">
        <v>9953.8700000000008</v>
      </c>
      <c r="E400" s="136" t="s">
        <v>426</v>
      </c>
      <c r="F400" s="978">
        <v>40724</v>
      </c>
      <c r="G400" s="16" t="s">
        <v>496</v>
      </c>
      <c r="H400" s="15"/>
      <c r="I400" s="16" t="s">
        <v>496</v>
      </c>
      <c r="J400" s="15"/>
      <c r="K400" s="15"/>
      <c r="L400" s="16" t="s">
        <v>496</v>
      </c>
      <c r="M400" s="16" t="s">
        <v>496</v>
      </c>
      <c r="N400" s="15"/>
      <c r="O400" s="17"/>
    </row>
    <row r="401" spans="1:15" s="39" customFormat="1" ht="63" x14ac:dyDescent="0.2">
      <c r="A401" s="982"/>
      <c r="B401" s="67" t="s">
        <v>302</v>
      </c>
      <c r="C401" s="987"/>
      <c r="D401" s="121">
        <v>144.91</v>
      </c>
      <c r="E401" s="136" t="s">
        <v>427</v>
      </c>
      <c r="F401" s="978"/>
      <c r="G401" s="16" t="s">
        <v>496</v>
      </c>
      <c r="H401" s="15"/>
      <c r="I401" s="16" t="s">
        <v>496</v>
      </c>
      <c r="J401" s="15"/>
      <c r="K401" s="15"/>
      <c r="L401" s="16" t="s">
        <v>496</v>
      </c>
      <c r="M401" s="16" t="s">
        <v>496</v>
      </c>
      <c r="N401" s="15"/>
      <c r="O401" s="17"/>
    </row>
    <row r="402" spans="1:15" s="39" customFormat="1" ht="63" x14ac:dyDescent="0.2">
      <c r="A402" s="982"/>
      <c r="B402" s="67" t="s">
        <v>107</v>
      </c>
      <c r="C402" s="987"/>
      <c r="D402" s="121">
        <v>620</v>
      </c>
      <c r="E402" s="136" t="s">
        <v>428</v>
      </c>
      <c r="F402" s="981"/>
      <c r="G402" s="16" t="s">
        <v>496</v>
      </c>
      <c r="H402" s="15"/>
      <c r="I402" s="16" t="s">
        <v>496</v>
      </c>
      <c r="J402" s="15"/>
      <c r="K402" s="15"/>
      <c r="L402" s="16" t="s">
        <v>496</v>
      </c>
      <c r="M402" s="16" t="s">
        <v>496</v>
      </c>
      <c r="N402" s="15"/>
      <c r="O402" s="17"/>
    </row>
    <row r="403" spans="1:15" s="39" customFormat="1" ht="47.25" x14ac:dyDescent="0.2">
      <c r="A403" s="982" t="s">
        <v>672</v>
      </c>
      <c r="B403" s="67" t="s">
        <v>303</v>
      </c>
      <c r="C403" s="987"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982"/>
      <c r="B404" s="67" t="s">
        <v>304</v>
      </c>
      <c r="C404" s="987"/>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982" t="s">
        <v>673</v>
      </c>
      <c r="B405" s="67" t="s">
        <v>305</v>
      </c>
      <c r="C405" s="987" t="s">
        <v>2178</v>
      </c>
      <c r="D405" s="121">
        <v>88881.56</v>
      </c>
      <c r="E405" s="137" t="s">
        <v>431</v>
      </c>
      <c r="F405" s="978">
        <v>40766</v>
      </c>
      <c r="G405" s="16" t="s">
        <v>496</v>
      </c>
      <c r="H405" s="15"/>
      <c r="I405" s="16" t="s">
        <v>496</v>
      </c>
      <c r="J405" s="15"/>
      <c r="K405" s="15"/>
      <c r="L405" s="16" t="s">
        <v>496</v>
      </c>
      <c r="M405" s="16" t="s">
        <v>496</v>
      </c>
      <c r="N405" s="15"/>
      <c r="O405" s="17"/>
    </row>
    <row r="406" spans="1:15" s="39" customFormat="1" ht="47.25" x14ac:dyDescent="0.2">
      <c r="A406" s="982"/>
      <c r="B406" s="67" t="s">
        <v>302</v>
      </c>
      <c r="C406" s="987"/>
      <c r="D406" s="121">
        <v>54235.28</v>
      </c>
      <c r="E406" s="137" t="s">
        <v>432</v>
      </c>
      <c r="F406" s="978"/>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982" t="s">
        <v>675</v>
      </c>
      <c r="B408" s="67" t="s">
        <v>101</v>
      </c>
      <c r="C408" s="987" t="s">
        <v>2179</v>
      </c>
      <c r="D408" s="121">
        <v>339</v>
      </c>
      <c r="E408" s="136" t="s">
        <v>434</v>
      </c>
      <c r="F408" s="978">
        <v>40800</v>
      </c>
      <c r="G408" s="16" t="s">
        <v>496</v>
      </c>
      <c r="H408" s="15"/>
      <c r="I408" s="16" t="s">
        <v>496</v>
      </c>
      <c r="J408" s="15"/>
      <c r="K408" s="15"/>
      <c r="L408" s="16" t="s">
        <v>496</v>
      </c>
      <c r="M408" s="16" t="s">
        <v>496</v>
      </c>
      <c r="N408" s="15"/>
      <c r="O408" s="17"/>
    </row>
    <row r="409" spans="1:15" s="39" customFormat="1" ht="63" x14ac:dyDescent="0.2">
      <c r="A409" s="982"/>
      <c r="B409" s="67" t="s">
        <v>196</v>
      </c>
      <c r="C409" s="987"/>
      <c r="D409" s="121">
        <v>1710.5</v>
      </c>
      <c r="E409" s="136" t="s">
        <v>435</v>
      </c>
      <c r="F409" s="978"/>
      <c r="G409" s="16" t="s">
        <v>496</v>
      </c>
      <c r="H409" s="15"/>
      <c r="I409" s="16" t="s">
        <v>496</v>
      </c>
      <c r="J409" s="15"/>
      <c r="K409" s="15"/>
      <c r="L409" s="16" t="s">
        <v>496</v>
      </c>
      <c r="M409" s="16" t="s">
        <v>496</v>
      </c>
      <c r="N409" s="15"/>
      <c r="O409" s="17"/>
    </row>
    <row r="410" spans="1:15" s="39" customFormat="1" ht="63" x14ac:dyDescent="0.2">
      <c r="A410" s="982" t="s">
        <v>676</v>
      </c>
      <c r="B410" s="67" t="s">
        <v>307</v>
      </c>
      <c r="C410" s="987" t="s">
        <v>2180</v>
      </c>
      <c r="D410" s="121">
        <v>4509</v>
      </c>
      <c r="E410" s="136" t="s">
        <v>436</v>
      </c>
      <c r="F410" s="978">
        <v>40836</v>
      </c>
      <c r="G410" s="16" t="s">
        <v>496</v>
      </c>
      <c r="H410" s="15"/>
      <c r="I410" s="16" t="s">
        <v>496</v>
      </c>
      <c r="J410" s="15"/>
      <c r="K410" s="15"/>
      <c r="L410" s="16" t="s">
        <v>496</v>
      </c>
      <c r="M410" s="16" t="s">
        <v>496</v>
      </c>
      <c r="N410" s="15"/>
      <c r="O410" s="17"/>
    </row>
    <row r="411" spans="1:15" s="39" customFormat="1" ht="63" x14ac:dyDescent="0.2">
      <c r="A411" s="982"/>
      <c r="B411" s="67" t="s">
        <v>308</v>
      </c>
      <c r="C411" s="987"/>
      <c r="D411" s="121">
        <f>1290+530+152+148+180+180+150+186+45+180</f>
        <v>3041</v>
      </c>
      <c r="E411" s="136" t="s">
        <v>437</v>
      </c>
      <c r="F411" s="978"/>
      <c r="G411" s="16" t="s">
        <v>496</v>
      </c>
      <c r="H411" s="15"/>
      <c r="I411" s="16" t="s">
        <v>496</v>
      </c>
      <c r="J411" s="15"/>
      <c r="K411" s="15"/>
      <c r="L411" s="16" t="s">
        <v>496</v>
      </c>
      <c r="M411" s="16" t="s">
        <v>496</v>
      </c>
      <c r="N411" s="15"/>
      <c r="O411" s="17"/>
    </row>
    <row r="412" spans="1:15" s="39" customFormat="1" ht="63" x14ac:dyDescent="0.2">
      <c r="A412" s="982"/>
      <c r="B412" s="67" t="s">
        <v>308</v>
      </c>
      <c r="C412" s="987"/>
      <c r="D412" s="121">
        <f>1140+2700+1650+3000+1050+102+3000</f>
        <v>12642</v>
      </c>
      <c r="E412" s="136" t="s">
        <v>438</v>
      </c>
      <c r="F412" s="978"/>
      <c r="G412" s="16" t="s">
        <v>496</v>
      </c>
      <c r="H412" s="15"/>
      <c r="I412" s="16" t="s">
        <v>496</v>
      </c>
      <c r="J412" s="15"/>
      <c r="K412" s="15"/>
      <c r="L412" s="16" t="s">
        <v>496</v>
      </c>
      <c r="M412" s="16" t="s">
        <v>496</v>
      </c>
      <c r="N412" s="15"/>
      <c r="O412" s="17"/>
    </row>
    <row r="413" spans="1:15" s="39" customFormat="1" ht="63.75" thickBot="1" x14ac:dyDescent="0.25">
      <c r="A413" s="1000"/>
      <c r="B413" s="144" t="s">
        <v>309</v>
      </c>
      <c r="C413" s="1001"/>
      <c r="D413" s="124">
        <v>1020</v>
      </c>
      <c r="E413" s="22" t="s">
        <v>439</v>
      </c>
      <c r="F413" s="979"/>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A19:A20"/>
    <mergeCell ref="A22:A23"/>
    <mergeCell ref="A28:A29"/>
    <mergeCell ref="A32:A35"/>
    <mergeCell ref="A36:A40"/>
    <mergeCell ref="A47:A49"/>
    <mergeCell ref="A52:A54"/>
    <mergeCell ref="F50:F51"/>
    <mergeCell ref="F52:F54"/>
    <mergeCell ref="A160:A164"/>
    <mergeCell ref="A183:A185"/>
    <mergeCell ref="A176:A177"/>
    <mergeCell ref="A179:A182"/>
    <mergeCell ref="A127:A131"/>
    <mergeCell ref="A133:A134"/>
    <mergeCell ref="A136:A139"/>
    <mergeCell ref="A140:A144"/>
    <mergeCell ref="A147:A150"/>
    <mergeCell ref="A152:A156"/>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s>
  <conditionalFormatting sqref="C395:C397">
    <cfRule type="cellIs" dxfId="886" priority="8" stopIfTrue="1" operator="lessThanOrEqual">
      <formula>0</formula>
    </cfRule>
  </conditionalFormatting>
  <conditionalFormatting sqref="C410:C413">
    <cfRule type="cellIs" dxfId="885" priority="6" stopIfTrue="1" operator="lessThanOrEqual">
      <formula>0</formula>
    </cfRule>
  </conditionalFormatting>
  <conditionalFormatting sqref="C398:C409">
    <cfRule type="cellIs" dxfId="884" priority="7" stopIfTrue="1" operator="lessThanOrEqual">
      <formula>0</formula>
    </cfRule>
  </conditionalFormatting>
  <conditionalFormatting sqref="B329:B394">
    <cfRule type="cellIs" dxfId="883" priority="4" stopIfTrue="1" operator="lessThanOrEqual">
      <formula>0</formula>
    </cfRule>
  </conditionalFormatting>
  <conditionalFormatting sqref="B395:B397">
    <cfRule type="cellIs" dxfId="882" priority="3" stopIfTrue="1" operator="lessThanOrEqual">
      <formula>0</formula>
    </cfRule>
  </conditionalFormatting>
  <conditionalFormatting sqref="B410:B413">
    <cfRule type="cellIs" dxfId="881" priority="1" stopIfTrue="1" operator="lessThanOrEqual">
      <formula>0</formula>
    </cfRule>
  </conditionalFormatting>
  <conditionalFormatting sqref="B398:B409">
    <cfRule type="cellIs" dxfId="880"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41"/>
  <sheetViews>
    <sheetView topLeftCell="E7" zoomScale="75" zoomScaleNormal="75" zoomScaleSheetLayoutView="66" workbookViewId="0">
      <pane ySplit="2" topLeftCell="A9" activePane="bottomLeft" state="frozen"/>
      <selection activeCell="A7" sqref="A7"/>
      <selection pane="bottomLeft" activeCell="T4" sqref="T4"/>
    </sheetView>
  </sheetViews>
  <sheetFormatPr baseColWidth="10" defaultColWidth="11.7109375" defaultRowHeight="12" x14ac:dyDescent="0.2"/>
  <cols>
    <col min="1" max="1" width="5" style="611" customWidth="1"/>
    <col min="2" max="2" width="13" style="612" bestFit="1" customWidth="1"/>
    <col min="3" max="3" width="32.5703125" style="618" customWidth="1"/>
    <col min="4" max="4" width="38.5703125" style="619" customWidth="1"/>
    <col min="5" max="5" width="33.28515625" style="618" customWidth="1"/>
    <col min="6" max="6" width="20.28515625" style="620" customWidth="1"/>
    <col min="7" max="7" width="18.85546875" style="621" customWidth="1"/>
    <col min="8" max="8" width="18.7109375" style="622" customWidth="1"/>
    <col min="9" max="9" width="27" style="619" customWidth="1"/>
    <col min="10" max="10" width="18" style="623" customWidth="1"/>
    <col min="11" max="12" width="8" style="608" customWidth="1"/>
    <col min="13" max="14" width="6.7109375" style="608" bestFit="1" customWidth="1"/>
    <col min="15" max="18" width="6.7109375" style="615" bestFit="1" customWidth="1"/>
    <col min="19" max="19" width="21.5703125" style="616" customWidth="1"/>
    <col min="20" max="30" width="11.7109375" style="608" customWidth="1"/>
    <col min="31" max="236" width="11.7109375" style="608"/>
    <col min="237" max="237" width="5" style="608" customWidth="1"/>
    <col min="238" max="238" width="13" style="608" bestFit="1" customWidth="1"/>
    <col min="239" max="239" width="32.5703125" style="608" customWidth="1"/>
    <col min="240" max="240" width="38.5703125" style="608" customWidth="1"/>
    <col min="241" max="245" width="0" style="608" hidden="1" customWidth="1"/>
    <col min="246" max="247" width="18" style="608" customWidth="1"/>
    <col min="248" max="248" width="22" style="608" customWidth="1"/>
    <col min="249" max="249" width="19.5703125" style="608" customWidth="1"/>
    <col min="250" max="250" width="15.28515625" style="608" customWidth="1"/>
    <col min="251" max="251" width="14.140625" style="608" customWidth="1"/>
    <col min="252" max="252" width="17.85546875" style="608" customWidth="1"/>
    <col min="253" max="253" width="14.85546875" style="608" customWidth="1"/>
    <col min="254" max="254" width="15.42578125" style="608" customWidth="1"/>
    <col min="255" max="255" width="7" style="608" customWidth="1"/>
    <col min="256" max="256" width="6.5703125" style="608" customWidth="1"/>
    <col min="257" max="257" width="10.28515625" style="608" customWidth="1"/>
    <col min="258" max="258" width="9.5703125" style="608" customWidth="1"/>
    <col min="259" max="259" width="10.140625" style="608" customWidth="1"/>
    <col min="260" max="260" width="12.28515625" style="608" customWidth="1"/>
    <col min="261" max="261" width="10.28515625" style="608" customWidth="1"/>
    <col min="262" max="262" width="14.85546875" style="608" customWidth="1"/>
    <col min="263" max="263" width="6.140625" style="608" customWidth="1"/>
    <col min="264" max="264" width="17.28515625" style="608" customWidth="1"/>
    <col min="265" max="265" width="14.140625" style="608" customWidth="1"/>
    <col min="266" max="266" width="24.5703125" style="608" customWidth="1"/>
    <col min="267" max="268" width="8" style="608" customWidth="1"/>
    <col min="269" max="274" width="6.7109375" style="608" bestFit="1" customWidth="1"/>
    <col min="275" max="275" width="21.5703125" style="608" customWidth="1"/>
    <col min="276" max="286" width="11.7109375" style="608" customWidth="1"/>
    <col min="287" max="492" width="11.7109375" style="608"/>
    <col min="493" max="493" width="5" style="608" customWidth="1"/>
    <col min="494" max="494" width="13" style="608" bestFit="1" customWidth="1"/>
    <col min="495" max="495" width="32.5703125" style="608" customWidth="1"/>
    <col min="496" max="496" width="38.5703125" style="608" customWidth="1"/>
    <col min="497" max="501" width="0" style="608" hidden="1" customWidth="1"/>
    <col min="502" max="503" width="18" style="608" customWidth="1"/>
    <col min="504" max="504" width="22" style="608" customWidth="1"/>
    <col min="505" max="505" width="19.5703125" style="608" customWidth="1"/>
    <col min="506" max="506" width="15.28515625" style="608" customWidth="1"/>
    <col min="507" max="507" width="14.140625" style="608" customWidth="1"/>
    <col min="508" max="508" width="17.85546875" style="608" customWidth="1"/>
    <col min="509" max="509" width="14.85546875" style="608" customWidth="1"/>
    <col min="510" max="510" width="15.42578125" style="608" customWidth="1"/>
    <col min="511" max="511" width="7" style="608" customWidth="1"/>
    <col min="512" max="512" width="6.5703125" style="608" customWidth="1"/>
    <col min="513" max="513" width="10.28515625" style="608" customWidth="1"/>
    <col min="514" max="514" width="9.5703125" style="608" customWidth="1"/>
    <col min="515" max="515" width="10.140625" style="608" customWidth="1"/>
    <col min="516" max="516" width="12.28515625" style="608" customWidth="1"/>
    <col min="517" max="517" width="10.28515625" style="608" customWidth="1"/>
    <col min="518" max="518" width="14.85546875" style="608" customWidth="1"/>
    <col min="519" max="519" width="6.140625" style="608" customWidth="1"/>
    <col min="520" max="520" width="17.28515625" style="608" customWidth="1"/>
    <col min="521" max="521" width="14.140625" style="608" customWidth="1"/>
    <col min="522" max="522" width="24.5703125" style="608" customWidth="1"/>
    <col min="523" max="524" width="8" style="608" customWidth="1"/>
    <col min="525" max="530" width="6.7109375" style="608" bestFit="1" customWidth="1"/>
    <col min="531" max="531" width="21.5703125" style="608" customWidth="1"/>
    <col min="532" max="542" width="11.7109375" style="608" customWidth="1"/>
    <col min="543" max="748" width="11.7109375" style="608"/>
    <col min="749" max="749" width="5" style="608" customWidth="1"/>
    <col min="750" max="750" width="13" style="608" bestFit="1" customWidth="1"/>
    <col min="751" max="751" width="32.5703125" style="608" customWidth="1"/>
    <col min="752" max="752" width="38.5703125" style="608" customWidth="1"/>
    <col min="753" max="757" width="0" style="608" hidden="1" customWidth="1"/>
    <col min="758" max="759" width="18" style="608" customWidth="1"/>
    <col min="760" max="760" width="22" style="608" customWidth="1"/>
    <col min="761" max="761" width="19.5703125" style="608" customWidth="1"/>
    <col min="762" max="762" width="15.28515625" style="608" customWidth="1"/>
    <col min="763" max="763" width="14.140625" style="608" customWidth="1"/>
    <col min="764" max="764" width="17.85546875" style="608" customWidth="1"/>
    <col min="765" max="765" width="14.85546875" style="608" customWidth="1"/>
    <col min="766" max="766" width="15.42578125" style="608" customWidth="1"/>
    <col min="767" max="767" width="7" style="608" customWidth="1"/>
    <col min="768" max="768" width="6.5703125" style="608" customWidth="1"/>
    <col min="769" max="769" width="10.28515625" style="608" customWidth="1"/>
    <col min="770" max="770" width="9.5703125" style="608" customWidth="1"/>
    <col min="771" max="771" width="10.140625" style="608" customWidth="1"/>
    <col min="772" max="772" width="12.28515625" style="608" customWidth="1"/>
    <col min="773" max="773" width="10.28515625" style="608" customWidth="1"/>
    <col min="774" max="774" width="14.85546875" style="608" customWidth="1"/>
    <col min="775" max="775" width="6.140625" style="608" customWidth="1"/>
    <col min="776" max="776" width="17.28515625" style="608" customWidth="1"/>
    <col min="777" max="777" width="14.140625" style="608" customWidth="1"/>
    <col min="778" max="778" width="24.5703125" style="608" customWidth="1"/>
    <col min="779" max="780" width="8" style="608" customWidth="1"/>
    <col min="781" max="786" width="6.7109375" style="608" bestFit="1" customWidth="1"/>
    <col min="787" max="787" width="21.5703125" style="608" customWidth="1"/>
    <col min="788" max="798" width="11.7109375" style="608" customWidth="1"/>
    <col min="799" max="1004" width="11.7109375" style="608"/>
    <col min="1005" max="1005" width="5" style="608" customWidth="1"/>
    <col min="1006" max="1006" width="13" style="608" bestFit="1" customWidth="1"/>
    <col min="1007" max="1007" width="32.5703125" style="608" customWidth="1"/>
    <col min="1008" max="1008" width="38.5703125" style="608" customWidth="1"/>
    <col min="1009" max="1013" width="0" style="608" hidden="1" customWidth="1"/>
    <col min="1014" max="1015" width="18" style="608" customWidth="1"/>
    <col min="1016" max="1016" width="22" style="608" customWidth="1"/>
    <col min="1017" max="1017" width="19.5703125" style="608" customWidth="1"/>
    <col min="1018" max="1018" width="15.28515625" style="608" customWidth="1"/>
    <col min="1019" max="1019" width="14.140625" style="608" customWidth="1"/>
    <col min="1020" max="1020" width="17.85546875" style="608" customWidth="1"/>
    <col min="1021" max="1021" width="14.85546875" style="608" customWidth="1"/>
    <col min="1022" max="1022" width="15.42578125" style="608" customWidth="1"/>
    <col min="1023" max="1023" width="7" style="608" customWidth="1"/>
    <col min="1024" max="1024" width="6.5703125" style="608" customWidth="1"/>
    <col min="1025" max="1025" width="10.28515625" style="608" customWidth="1"/>
    <col min="1026" max="1026" width="9.5703125" style="608" customWidth="1"/>
    <col min="1027" max="1027" width="10.140625" style="608" customWidth="1"/>
    <col min="1028" max="1028" width="12.28515625" style="608" customWidth="1"/>
    <col min="1029" max="1029" width="10.28515625" style="608" customWidth="1"/>
    <col min="1030" max="1030" width="14.85546875" style="608" customWidth="1"/>
    <col min="1031" max="1031" width="6.140625" style="608" customWidth="1"/>
    <col min="1032" max="1032" width="17.28515625" style="608" customWidth="1"/>
    <col min="1033" max="1033" width="14.140625" style="608" customWidth="1"/>
    <col min="1034" max="1034" width="24.5703125" style="608" customWidth="1"/>
    <col min="1035" max="1036" width="8" style="608" customWidth="1"/>
    <col min="1037" max="1042" width="6.7109375" style="608" bestFit="1" customWidth="1"/>
    <col min="1043" max="1043" width="21.5703125" style="608" customWidth="1"/>
    <col min="1044" max="1054" width="11.7109375" style="608" customWidth="1"/>
    <col min="1055" max="1260" width="11.7109375" style="608"/>
    <col min="1261" max="1261" width="5" style="608" customWidth="1"/>
    <col min="1262" max="1262" width="13" style="608" bestFit="1" customWidth="1"/>
    <col min="1263" max="1263" width="32.5703125" style="608" customWidth="1"/>
    <col min="1264" max="1264" width="38.5703125" style="608" customWidth="1"/>
    <col min="1265" max="1269" width="0" style="608" hidden="1" customWidth="1"/>
    <col min="1270" max="1271" width="18" style="608" customWidth="1"/>
    <col min="1272" max="1272" width="22" style="608" customWidth="1"/>
    <col min="1273" max="1273" width="19.5703125" style="608" customWidth="1"/>
    <col min="1274" max="1274" width="15.28515625" style="608" customWidth="1"/>
    <col min="1275" max="1275" width="14.140625" style="608" customWidth="1"/>
    <col min="1276" max="1276" width="17.85546875" style="608" customWidth="1"/>
    <col min="1277" max="1277" width="14.85546875" style="608" customWidth="1"/>
    <col min="1278" max="1278" width="15.42578125" style="608" customWidth="1"/>
    <col min="1279" max="1279" width="7" style="608" customWidth="1"/>
    <col min="1280" max="1280" width="6.5703125" style="608" customWidth="1"/>
    <col min="1281" max="1281" width="10.28515625" style="608" customWidth="1"/>
    <col min="1282" max="1282" width="9.5703125" style="608" customWidth="1"/>
    <col min="1283" max="1283" width="10.140625" style="608" customWidth="1"/>
    <col min="1284" max="1284" width="12.28515625" style="608" customWidth="1"/>
    <col min="1285" max="1285" width="10.28515625" style="608" customWidth="1"/>
    <col min="1286" max="1286" width="14.85546875" style="608" customWidth="1"/>
    <col min="1287" max="1287" width="6.140625" style="608" customWidth="1"/>
    <col min="1288" max="1288" width="17.28515625" style="608" customWidth="1"/>
    <col min="1289" max="1289" width="14.140625" style="608" customWidth="1"/>
    <col min="1290" max="1290" width="24.5703125" style="608" customWidth="1"/>
    <col min="1291" max="1292" width="8" style="608" customWidth="1"/>
    <col min="1293" max="1298" width="6.7109375" style="608" bestFit="1" customWidth="1"/>
    <col min="1299" max="1299" width="21.5703125" style="608" customWidth="1"/>
    <col min="1300" max="1310" width="11.7109375" style="608" customWidth="1"/>
    <col min="1311" max="1516" width="11.7109375" style="608"/>
    <col min="1517" max="1517" width="5" style="608" customWidth="1"/>
    <col min="1518" max="1518" width="13" style="608" bestFit="1" customWidth="1"/>
    <col min="1519" max="1519" width="32.5703125" style="608" customWidth="1"/>
    <col min="1520" max="1520" width="38.5703125" style="608" customWidth="1"/>
    <col min="1521" max="1525" width="0" style="608" hidden="1" customWidth="1"/>
    <col min="1526" max="1527" width="18" style="608" customWidth="1"/>
    <col min="1528" max="1528" width="22" style="608" customWidth="1"/>
    <col min="1529" max="1529" width="19.5703125" style="608" customWidth="1"/>
    <col min="1530" max="1530" width="15.28515625" style="608" customWidth="1"/>
    <col min="1531" max="1531" width="14.140625" style="608" customWidth="1"/>
    <col min="1532" max="1532" width="17.85546875" style="608" customWidth="1"/>
    <col min="1533" max="1533" width="14.85546875" style="608" customWidth="1"/>
    <col min="1534" max="1534" width="15.42578125" style="608" customWidth="1"/>
    <col min="1535" max="1535" width="7" style="608" customWidth="1"/>
    <col min="1536" max="1536" width="6.5703125" style="608" customWidth="1"/>
    <col min="1537" max="1537" width="10.28515625" style="608" customWidth="1"/>
    <col min="1538" max="1538" width="9.5703125" style="608" customWidth="1"/>
    <col min="1539" max="1539" width="10.140625" style="608" customWidth="1"/>
    <col min="1540" max="1540" width="12.28515625" style="608" customWidth="1"/>
    <col min="1541" max="1541" width="10.28515625" style="608" customWidth="1"/>
    <col min="1542" max="1542" width="14.85546875" style="608" customWidth="1"/>
    <col min="1543" max="1543" width="6.140625" style="608" customWidth="1"/>
    <col min="1544" max="1544" width="17.28515625" style="608" customWidth="1"/>
    <col min="1545" max="1545" width="14.140625" style="608" customWidth="1"/>
    <col min="1546" max="1546" width="24.5703125" style="608" customWidth="1"/>
    <col min="1547" max="1548" width="8" style="608" customWidth="1"/>
    <col min="1549" max="1554" width="6.7109375" style="608" bestFit="1" customWidth="1"/>
    <col min="1555" max="1555" width="21.5703125" style="608" customWidth="1"/>
    <col min="1556" max="1566" width="11.7109375" style="608" customWidth="1"/>
    <col min="1567" max="1772" width="11.7109375" style="608"/>
    <col min="1773" max="1773" width="5" style="608" customWidth="1"/>
    <col min="1774" max="1774" width="13" style="608" bestFit="1" customWidth="1"/>
    <col min="1775" max="1775" width="32.5703125" style="608" customWidth="1"/>
    <col min="1776" max="1776" width="38.5703125" style="608" customWidth="1"/>
    <col min="1777" max="1781" width="0" style="608" hidden="1" customWidth="1"/>
    <col min="1782" max="1783" width="18" style="608" customWidth="1"/>
    <col min="1784" max="1784" width="22" style="608" customWidth="1"/>
    <col min="1785" max="1785" width="19.5703125" style="608" customWidth="1"/>
    <col min="1786" max="1786" width="15.28515625" style="608" customWidth="1"/>
    <col min="1787" max="1787" width="14.140625" style="608" customWidth="1"/>
    <col min="1788" max="1788" width="17.85546875" style="608" customWidth="1"/>
    <col min="1789" max="1789" width="14.85546875" style="608" customWidth="1"/>
    <col min="1790" max="1790" width="15.42578125" style="608" customWidth="1"/>
    <col min="1791" max="1791" width="7" style="608" customWidth="1"/>
    <col min="1792" max="1792" width="6.5703125" style="608" customWidth="1"/>
    <col min="1793" max="1793" width="10.28515625" style="608" customWidth="1"/>
    <col min="1794" max="1794" width="9.5703125" style="608" customWidth="1"/>
    <col min="1795" max="1795" width="10.140625" style="608" customWidth="1"/>
    <col min="1796" max="1796" width="12.28515625" style="608" customWidth="1"/>
    <col min="1797" max="1797" width="10.28515625" style="608" customWidth="1"/>
    <col min="1798" max="1798" width="14.85546875" style="608" customWidth="1"/>
    <col min="1799" max="1799" width="6.140625" style="608" customWidth="1"/>
    <col min="1800" max="1800" width="17.28515625" style="608" customWidth="1"/>
    <col min="1801" max="1801" width="14.140625" style="608" customWidth="1"/>
    <col min="1802" max="1802" width="24.5703125" style="608" customWidth="1"/>
    <col min="1803" max="1804" width="8" style="608" customWidth="1"/>
    <col min="1805" max="1810" width="6.7109375" style="608" bestFit="1" customWidth="1"/>
    <col min="1811" max="1811" width="21.5703125" style="608" customWidth="1"/>
    <col min="1812" max="1822" width="11.7109375" style="608" customWidth="1"/>
    <col min="1823" max="2028" width="11.7109375" style="608"/>
    <col min="2029" max="2029" width="5" style="608" customWidth="1"/>
    <col min="2030" max="2030" width="13" style="608" bestFit="1" customWidth="1"/>
    <col min="2031" max="2031" width="32.5703125" style="608" customWidth="1"/>
    <col min="2032" max="2032" width="38.5703125" style="608" customWidth="1"/>
    <col min="2033" max="2037" width="0" style="608" hidden="1" customWidth="1"/>
    <col min="2038" max="2039" width="18" style="608" customWidth="1"/>
    <col min="2040" max="2040" width="22" style="608" customWidth="1"/>
    <col min="2041" max="2041" width="19.5703125" style="608" customWidth="1"/>
    <col min="2042" max="2042" width="15.28515625" style="608" customWidth="1"/>
    <col min="2043" max="2043" width="14.140625" style="608" customWidth="1"/>
    <col min="2044" max="2044" width="17.85546875" style="608" customWidth="1"/>
    <col min="2045" max="2045" width="14.85546875" style="608" customWidth="1"/>
    <col min="2046" max="2046" width="15.42578125" style="608" customWidth="1"/>
    <col min="2047" max="2047" width="7" style="608" customWidth="1"/>
    <col min="2048" max="2048" width="6.5703125" style="608" customWidth="1"/>
    <col min="2049" max="2049" width="10.28515625" style="608" customWidth="1"/>
    <col min="2050" max="2050" width="9.5703125" style="608" customWidth="1"/>
    <col min="2051" max="2051" width="10.140625" style="608" customWidth="1"/>
    <col min="2052" max="2052" width="12.28515625" style="608" customWidth="1"/>
    <col min="2053" max="2053" width="10.28515625" style="608" customWidth="1"/>
    <col min="2054" max="2054" width="14.85546875" style="608" customWidth="1"/>
    <col min="2055" max="2055" width="6.140625" style="608" customWidth="1"/>
    <col min="2056" max="2056" width="17.28515625" style="608" customWidth="1"/>
    <col min="2057" max="2057" width="14.140625" style="608" customWidth="1"/>
    <col min="2058" max="2058" width="24.5703125" style="608" customWidth="1"/>
    <col min="2059" max="2060" width="8" style="608" customWidth="1"/>
    <col min="2061" max="2066" width="6.7109375" style="608" bestFit="1" customWidth="1"/>
    <col min="2067" max="2067" width="21.5703125" style="608" customWidth="1"/>
    <col min="2068" max="2078" width="11.7109375" style="608" customWidth="1"/>
    <col min="2079" max="2284" width="11.7109375" style="608"/>
    <col min="2285" max="2285" width="5" style="608" customWidth="1"/>
    <col min="2286" max="2286" width="13" style="608" bestFit="1" customWidth="1"/>
    <col min="2287" max="2287" width="32.5703125" style="608" customWidth="1"/>
    <col min="2288" max="2288" width="38.5703125" style="608" customWidth="1"/>
    <col min="2289" max="2293" width="0" style="608" hidden="1" customWidth="1"/>
    <col min="2294" max="2295" width="18" style="608" customWidth="1"/>
    <col min="2296" max="2296" width="22" style="608" customWidth="1"/>
    <col min="2297" max="2297" width="19.5703125" style="608" customWidth="1"/>
    <col min="2298" max="2298" width="15.28515625" style="608" customWidth="1"/>
    <col min="2299" max="2299" width="14.140625" style="608" customWidth="1"/>
    <col min="2300" max="2300" width="17.85546875" style="608" customWidth="1"/>
    <col min="2301" max="2301" width="14.85546875" style="608" customWidth="1"/>
    <col min="2302" max="2302" width="15.42578125" style="608" customWidth="1"/>
    <col min="2303" max="2303" width="7" style="608" customWidth="1"/>
    <col min="2304" max="2304" width="6.5703125" style="608" customWidth="1"/>
    <col min="2305" max="2305" width="10.28515625" style="608" customWidth="1"/>
    <col min="2306" max="2306" width="9.5703125" style="608" customWidth="1"/>
    <col min="2307" max="2307" width="10.140625" style="608" customWidth="1"/>
    <col min="2308" max="2308" width="12.28515625" style="608" customWidth="1"/>
    <col min="2309" max="2309" width="10.28515625" style="608" customWidth="1"/>
    <col min="2310" max="2310" width="14.85546875" style="608" customWidth="1"/>
    <col min="2311" max="2311" width="6.140625" style="608" customWidth="1"/>
    <col min="2312" max="2312" width="17.28515625" style="608" customWidth="1"/>
    <col min="2313" max="2313" width="14.140625" style="608" customWidth="1"/>
    <col min="2314" max="2314" width="24.5703125" style="608" customWidth="1"/>
    <col min="2315" max="2316" width="8" style="608" customWidth="1"/>
    <col min="2317" max="2322" width="6.7109375" style="608" bestFit="1" customWidth="1"/>
    <col min="2323" max="2323" width="21.5703125" style="608" customWidth="1"/>
    <col min="2324" max="2334" width="11.7109375" style="608" customWidth="1"/>
    <col min="2335" max="2540" width="11.7109375" style="608"/>
    <col min="2541" max="2541" width="5" style="608" customWidth="1"/>
    <col min="2542" max="2542" width="13" style="608" bestFit="1" customWidth="1"/>
    <col min="2543" max="2543" width="32.5703125" style="608" customWidth="1"/>
    <col min="2544" max="2544" width="38.5703125" style="608" customWidth="1"/>
    <col min="2545" max="2549" width="0" style="608" hidden="1" customWidth="1"/>
    <col min="2550" max="2551" width="18" style="608" customWidth="1"/>
    <col min="2552" max="2552" width="22" style="608" customWidth="1"/>
    <col min="2553" max="2553" width="19.5703125" style="608" customWidth="1"/>
    <col min="2554" max="2554" width="15.28515625" style="608" customWidth="1"/>
    <col min="2555" max="2555" width="14.140625" style="608" customWidth="1"/>
    <col min="2556" max="2556" width="17.85546875" style="608" customWidth="1"/>
    <col min="2557" max="2557" width="14.85546875" style="608" customWidth="1"/>
    <col min="2558" max="2558" width="15.42578125" style="608" customWidth="1"/>
    <col min="2559" max="2559" width="7" style="608" customWidth="1"/>
    <col min="2560" max="2560" width="6.5703125" style="608" customWidth="1"/>
    <col min="2561" max="2561" width="10.28515625" style="608" customWidth="1"/>
    <col min="2562" max="2562" width="9.5703125" style="608" customWidth="1"/>
    <col min="2563" max="2563" width="10.140625" style="608" customWidth="1"/>
    <col min="2564" max="2564" width="12.28515625" style="608" customWidth="1"/>
    <col min="2565" max="2565" width="10.28515625" style="608" customWidth="1"/>
    <col min="2566" max="2566" width="14.85546875" style="608" customWidth="1"/>
    <col min="2567" max="2567" width="6.140625" style="608" customWidth="1"/>
    <col min="2568" max="2568" width="17.28515625" style="608" customWidth="1"/>
    <col min="2569" max="2569" width="14.140625" style="608" customWidth="1"/>
    <col min="2570" max="2570" width="24.5703125" style="608" customWidth="1"/>
    <col min="2571" max="2572" width="8" style="608" customWidth="1"/>
    <col min="2573" max="2578" width="6.7109375" style="608" bestFit="1" customWidth="1"/>
    <col min="2579" max="2579" width="21.5703125" style="608" customWidth="1"/>
    <col min="2580" max="2590" width="11.7109375" style="608" customWidth="1"/>
    <col min="2591" max="2796" width="11.7109375" style="608"/>
    <col min="2797" max="2797" width="5" style="608" customWidth="1"/>
    <col min="2798" max="2798" width="13" style="608" bestFit="1" customWidth="1"/>
    <col min="2799" max="2799" width="32.5703125" style="608" customWidth="1"/>
    <col min="2800" max="2800" width="38.5703125" style="608" customWidth="1"/>
    <col min="2801" max="2805" width="0" style="608" hidden="1" customWidth="1"/>
    <col min="2806" max="2807" width="18" style="608" customWidth="1"/>
    <col min="2808" max="2808" width="22" style="608" customWidth="1"/>
    <col min="2809" max="2809" width="19.5703125" style="608" customWidth="1"/>
    <col min="2810" max="2810" width="15.28515625" style="608" customWidth="1"/>
    <col min="2811" max="2811" width="14.140625" style="608" customWidth="1"/>
    <col min="2812" max="2812" width="17.85546875" style="608" customWidth="1"/>
    <col min="2813" max="2813" width="14.85546875" style="608" customWidth="1"/>
    <col min="2814" max="2814" width="15.42578125" style="608" customWidth="1"/>
    <col min="2815" max="2815" width="7" style="608" customWidth="1"/>
    <col min="2816" max="2816" width="6.5703125" style="608" customWidth="1"/>
    <col min="2817" max="2817" width="10.28515625" style="608" customWidth="1"/>
    <col min="2818" max="2818" width="9.5703125" style="608" customWidth="1"/>
    <col min="2819" max="2819" width="10.140625" style="608" customWidth="1"/>
    <col min="2820" max="2820" width="12.28515625" style="608" customWidth="1"/>
    <col min="2821" max="2821" width="10.28515625" style="608" customWidth="1"/>
    <col min="2822" max="2822" width="14.85546875" style="608" customWidth="1"/>
    <col min="2823" max="2823" width="6.140625" style="608" customWidth="1"/>
    <col min="2824" max="2824" width="17.28515625" style="608" customWidth="1"/>
    <col min="2825" max="2825" width="14.140625" style="608" customWidth="1"/>
    <col min="2826" max="2826" width="24.5703125" style="608" customWidth="1"/>
    <col min="2827" max="2828" width="8" style="608" customWidth="1"/>
    <col min="2829" max="2834" width="6.7109375" style="608" bestFit="1" customWidth="1"/>
    <col min="2835" max="2835" width="21.5703125" style="608" customWidth="1"/>
    <col min="2836" max="2846" width="11.7109375" style="608" customWidth="1"/>
    <col min="2847" max="3052" width="11.7109375" style="608"/>
    <col min="3053" max="3053" width="5" style="608" customWidth="1"/>
    <col min="3054" max="3054" width="13" style="608" bestFit="1" customWidth="1"/>
    <col min="3055" max="3055" width="32.5703125" style="608" customWidth="1"/>
    <col min="3056" max="3056" width="38.5703125" style="608" customWidth="1"/>
    <col min="3057" max="3061" width="0" style="608" hidden="1" customWidth="1"/>
    <col min="3062" max="3063" width="18" style="608" customWidth="1"/>
    <col min="3064" max="3064" width="22" style="608" customWidth="1"/>
    <col min="3065" max="3065" width="19.5703125" style="608" customWidth="1"/>
    <col min="3066" max="3066" width="15.28515625" style="608" customWidth="1"/>
    <col min="3067" max="3067" width="14.140625" style="608" customWidth="1"/>
    <col min="3068" max="3068" width="17.85546875" style="608" customWidth="1"/>
    <col min="3069" max="3069" width="14.85546875" style="608" customWidth="1"/>
    <col min="3070" max="3070" width="15.42578125" style="608" customWidth="1"/>
    <col min="3071" max="3071" width="7" style="608" customWidth="1"/>
    <col min="3072" max="3072" width="6.5703125" style="608" customWidth="1"/>
    <col min="3073" max="3073" width="10.28515625" style="608" customWidth="1"/>
    <col min="3074" max="3074" width="9.5703125" style="608" customWidth="1"/>
    <col min="3075" max="3075" width="10.140625" style="608" customWidth="1"/>
    <col min="3076" max="3076" width="12.28515625" style="608" customWidth="1"/>
    <col min="3077" max="3077" width="10.28515625" style="608" customWidth="1"/>
    <col min="3078" max="3078" width="14.85546875" style="608" customWidth="1"/>
    <col min="3079" max="3079" width="6.140625" style="608" customWidth="1"/>
    <col min="3080" max="3080" width="17.28515625" style="608" customWidth="1"/>
    <col min="3081" max="3081" width="14.140625" style="608" customWidth="1"/>
    <col min="3082" max="3082" width="24.5703125" style="608" customWidth="1"/>
    <col min="3083" max="3084" width="8" style="608" customWidth="1"/>
    <col min="3085" max="3090" width="6.7109375" style="608" bestFit="1" customWidth="1"/>
    <col min="3091" max="3091" width="21.5703125" style="608" customWidth="1"/>
    <col min="3092" max="3102" width="11.7109375" style="608" customWidth="1"/>
    <col min="3103" max="3308" width="11.7109375" style="608"/>
    <col min="3309" max="3309" width="5" style="608" customWidth="1"/>
    <col min="3310" max="3310" width="13" style="608" bestFit="1" customWidth="1"/>
    <col min="3311" max="3311" width="32.5703125" style="608" customWidth="1"/>
    <col min="3312" max="3312" width="38.5703125" style="608" customWidth="1"/>
    <col min="3313" max="3317" width="0" style="608" hidden="1" customWidth="1"/>
    <col min="3318" max="3319" width="18" style="608" customWidth="1"/>
    <col min="3320" max="3320" width="22" style="608" customWidth="1"/>
    <col min="3321" max="3321" width="19.5703125" style="608" customWidth="1"/>
    <col min="3322" max="3322" width="15.28515625" style="608" customWidth="1"/>
    <col min="3323" max="3323" width="14.140625" style="608" customWidth="1"/>
    <col min="3324" max="3324" width="17.85546875" style="608" customWidth="1"/>
    <col min="3325" max="3325" width="14.85546875" style="608" customWidth="1"/>
    <col min="3326" max="3326" width="15.42578125" style="608" customWidth="1"/>
    <col min="3327" max="3327" width="7" style="608" customWidth="1"/>
    <col min="3328" max="3328" width="6.5703125" style="608" customWidth="1"/>
    <col min="3329" max="3329" width="10.28515625" style="608" customWidth="1"/>
    <col min="3330" max="3330" width="9.5703125" style="608" customWidth="1"/>
    <col min="3331" max="3331" width="10.140625" style="608" customWidth="1"/>
    <col min="3332" max="3332" width="12.28515625" style="608" customWidth="1"/>
    <col min="3333" max="3333" width="10.28515625" style="608" customWidth="1"/>
    <col min="3334" max="3334" width="14.85546875" style="608" customWidth="1"/>
    <col min="3335" max="3335" width="6.140625" style="608" customWidth="1"/>
    <col min="3336" max="3336" width="17.28515625" style="608" customWidth="1"/>
    <col min="3337" max="3337" width="14.140625" style="608" customWidth="1"/>
    <col min="3338" max="3338" width="24.5703125" style="608" customWidth="1"/>
    <col min="3339" max="3340" width="8" style="608" customWidth="1"/>
    <col min="3341" max="3346" width="6.7109375" style="608" bestFit="1" customWidth="1"/>
    <col min="3347" max="3347" width="21.5703125" style="608" customWidth="1"/>
    <col min="3348" max="3358" width="11.7109375" style="608" customWidth="1"/>
    <col min="3359" max="3564" width="11.7109375" style="608"/>
    <col min="3565" max="3565" width="5" style="608" customWidth="1"/>
    <col min="3566" max="3566" width="13" style="608" bestFit="1" customWidth="1"/>
    <col min="3567" max="3567" width="32.5703125" style="608" customWidth="1"/>
    <col min="3568" max="3568" width="38.5703125" style="608" customWidth="1"/>
    <col min="3569" max="3573" width="0" style="608" hidden="1" customWidth="1"/>
    <col min="3574" max="3575" width="18" style="608" customWidth="1"/>
    <col min="3576" max="3576" width="22" style="608" customWidth="1"/>
    <col min="3577" max="3577" width="19.5703125" style="608" customWidth="1"/>
    <col min="3578" max="3578" width="15.28515625" style="608" customWidth="1"/>
    <col min="3579" max="3579" width="14.140625" style="608" customWidth="1"/>
    <col min="3580" max="3580" width="17.85546875" style="608" customWidth="1"/>
    <col min="3581" max="3581" width="14.85546875" style="608" customWidth="1"/>
    <col min="3582" max="3582" width="15.42578125" style="608" customWidth="1"/>
    <col min="3583" max="3583" width="7" style="608" customWidth="1"/>
    <col min="3584" max="3584" width="6.5703125" style="608" customWidth="1"/>
    <col min="3585" max="3585" width="10.28515625" style="608" customWidth="1"/>
    <col min="3586" max="3586" width="9.5703125" style="608" customWidth="1"/>
    <col min="3587" max="3587" width="10.140625" style="608" customWidth="1"/>
    <col min="3588" max="3588" width="12.28515625" style="608" customWidth="1"/>
    <col min="3589" max="3589" width="10.28515625" style="608" customWidth="1"/>
    <col min="3590" max="3590" width="14.85546875" style="608" customWidth="1"/>
    <col min="3591" max="3591" width="6.140625" style="608" customWidth="1"/>
    <col min="3592" max="3592" width="17.28515625" style="608" customWidth="1"/>
    <col min="3593" max="3593" width="14.140625" style="608" customWidth="1"/>
    <col min="3594" max="3594" width="24.5703125" style="608" customWidth="1"/>
    <col min="3595" max="3596" width="8" style="608" customWidth="1"/>
    <col min="3597" max="3602" width="6.7109375" style="608" bestFit="1" customWidth="1"/>
    <col min="3603" max="3603" width="21.5703125" style="608" customWidth="1"/>
    <col min="3604" max="3614" width="11.7109375" style="608" customWidth="1"/>
    <col min="3615" max="3820" width="11.7109375" style="608"/>
    <col min="3821" max="3821" width="5" style="608" customWidth="1"/>
    <col min="3822" max="3822" width="13" style="608" bestFit="1" customWidth="1"/>
    <col min="3823" max="3823" width="32.5703125" style="608" customWidth="1"/>
    <col min="3824" max="3824" width="38.5703125" style="608" customWidth="1"/>
    <col min="3825" max="3829" width="0" style="608" hidden="1" customWidth="1"/>
    <col min="3830" max="3831" width="18" style="608" customWidth="1"/>
    <col min="3832" max="3832" width="22" style="608" customWidth="1"/>
    <col min="3833" max="3833" width="19.5703125" style="608" customWidth="1"/>
    <col min="3834" max="3834" width="15.28515625" style="608" customWidth="1"/>
    <col min="3835" max="3835" width="14.140625" style="608" customWidth="1"/>
    <col min="3836" max="3836" width="17.85546875" style="608" customWidth="1"/>
    <col min="3837" max="3837" width="14.85546875" style="608" customWidth="1"/>
    <col min="3838" max="3838" width="15.42578125" style="608" customWidth="1"/>
    <col min="3839" max="3839" width="7" style="608" customWidth="1"/>
    <col min="3840" max="3840" width="6.5703125" style="608" customWidth="1"/>
    <col min="3841" max="3841" width="10.28515625" style="608" customWidth="1"/>
    <col min="3842" max="3842" width="9.5703125" style="608" customWidth="1"/>
    <col min="3843" max="3843" width="10.140625" style="608" customWidth="1"/>
    <col min="3844" max="3844" width="12.28515625" style="608" customWidth="1"/>
    <col min="3845" max="3845" width="10.28515625" style="608" customWidth="1"/>
    <col min="3846" max="3846" width="14.85546875" style="608" customWidth="1"/>
    <col min="3847" max="3847" width="6.140625" style="608" customWidth="1"/>
    <col min="3848" max="3848" width="17.28515625" style="608" customWidth="1"/>
    <col min="3849" max="3849" width="14.140625" style="608" customWidth="1"/>
    <col min="3850" max="3850" width="24.5703125" style="608" customWidth="1"/>
    <col min="3851" max="3852" width="8" style="608" customWidth="1"/>
    <col min="3853" max="3858" width="6.7109375" style="608" bestFit="1" customWidth="1"/>
    <col min="3859" max="3859" width="21.5703125" style="608" customWidth="1"/>
    <col min="3860" max="3870" width="11.7109375" style="608" customWidth="1"/>
    <col min="3871" max="4076" width="11.7109375" style="608"/>
    <col min="4077" max="4077" width="5" style="608" customWidth="1"/>
    <col min="4078" max="4078" width="13" style="608" bestFit="1" customWidth="1"/>
    <col min="4079" max="4079" width="32.5703125" style="608" customWidth="1"/>
    <col min="4080" max="4080" width="38.5703125" style="608" customWidth="1"/>
    <col min="4081" max="4085" width="0" style="608" hidden="1" customWidth="1"/>
    <col min="4086" max="4087" width="18" style="608" customWidth="1"/>
    <col min="4088" max="4088" width="22" style="608" customWidth="1"/>
    <col min="4089" max="4089" width="19.5703125" style="608" customWidth="1"/>
    <col min="4090" max="4090" width="15.28515625" style="608" customWidth="1"/>
    <col min="4091" max="4091" width="14.140625" style="608" customWidth="1"/>
    <col min="4092" max="4092" width="17.85546875" style="608" customWidth="1"/>
    <col min="4093" max="4093" width="14.85546875" style="608" customWidth="1"/>
    <col min="4094" max="4094" width="15.42578125" style="608" customWidth="1"/>
    <col min="4095" max="4095" width="7" style="608" customWidth="1"/>
    <col min="4096" max="4096" width="6.5703125" style="608" customWidth="1"/>
    <col min="4097" max="4097" width="10.28515625" style="608" customWidth="1"/>
    <col min="4098" max="4098" width="9.5703125" style="608" customWidth="1"/>
    <col min="4099" max="4099" width="10.140625" style="608" customWidth="1"/>
    <col min="4100" max="4100" width="12.28515625" style="608" customWidth="1"/>
    <col min="4101" max="4101" width="10.28515625" style="608" customWidth="1"/>
    <col min="4102" max="4102" width="14.85546875" style="608" customWidth="1"/>
    <col min="4103" max="4103" width="6.140625" style="608" customWidth="1"/>
    <col min="4104" max="4104" width="17.28515625" style="608" customWidth="1"/>
    <col min="4105" max="4105" width="14.140625" style="608" customWidth="1"/>
    <col min="4106" max="4106" width="24.5703125" style="608" customWidth="1"/>
    <col min="4107" max="4108" width="8" style="608" customWidth="1"/>
    <col min="4109" max="4114" width="6.7109375" style="608" bestFit="1" customWidth="1"/>
    <col min="4115" max="4115" width="21.5703125" style="608" customWidth="1"/>
    <col min="4116" max="4126" width="11.7109375" style="608" customWidth="1"/>
    <col min="4127" max="4332" width="11.7109375" style="608"/>
    <col min="4333" max="4333" width="5" style="608" customWidth="1"/>
    <col min="4334" max="4334" width="13" style="608" bestFit="1" customWidth="1"/>
    <col min="4335" max="4335" width="32.5703125" style="608" customWidth="1"/>
    <col min="4336" max="4336" width="38.5703125" style="608" customWidth="1"/>
    <col min="4337" max="4341" width="0" style="608" hidden="1" customWidth="1"/>
    <col min="4342" max="4343" width="18" style="608" customWidth="1"/>
    <col min="4344" max="4344" width="22" style="608" customWidth="1"/>
    <col min="4345" max="4345" width="19.5703125" style="608" customWidth="1"/>
    <col min="4346" max="4346" width="15.28515625" style="608" customWidth="1"/>
    <col min="4347" max="4347" width="14.140625" style="608" customWidth="1"/>
    <col min="4348" max="4348" width="17.85546875" style="608" customWidth="1"/>
    <col min="4349" max="4349" width="14.85546875" style="608" customWidth="1"/>
    <col min="4350" max="4350" width="15.42578125" style="608" customWidth="1"/>
    <col min="4351" max="4351" width="7" style="608" customWidth="1"/>
    <col min="4352" max="4352" width="6.5703125" style="608" customWidth="1"/>
    <col min="4353" max="4353" width="10.28515625" style="608" customWidth="1"/>
    <col min="4354" max="4354" width="9.5703125" style="608" customWidth="1"/>
    <col min="4355" max="4355" width="10.140625" style="608" customWidth="1"/>
    <col min="4356" max="4356" width="12.28515625" style="608" customWidth="1"/>
    <col min="4357" max="4357" width="10.28515625" style="608" customWidth="1"/>
    <col min="4358" max="4358" width="14.85546875" style="608" customWidth="1"/>
    <col min="4359" max="4359" width="6.140625" style="608" customWidth="1"/>
    <col min="4360" max="4360" width="17.28515625" style="608" customWidth="1"/>
    <col min="4361" max="4361" width="14.140625" style="608" customWidth="1"/>
    <col min="4362" max="4362" width="24.5703125" style="608" customWidth="1"/>
    <col min="4363" max="4364" width="8" style="608" customWidth="1"/>
    <col min="4365" max="4370" width="6.7109375" style="608" bestFit="1" customWidth="1"/>
    <col min="4371" max="4371" width="21.5703125" style="608" customWidth="1"/>
    <col min="4372" max="4382" width="11.7109375" style="608" customWidth="1"/>
    <col min="4383" max="4588" width="11.7109375" style="608"/>
    <col min="4589" max="4589" width="5" style="608" customWidth="1"/>
    <col min="4590" max="4590" width="13" style="608" bestFit="1" customWidth="1"/>
    <col min="4591" max="4591" width="32.5703125" style="608" customWidth="1"/>
    <col min="4592" max="4592" width="38.5703125" style="608" customWidth="1"/>
    <col min="4593" max="4597" width="0" style="608" hidden="1" customWidth="1"/>
    <col min="4598" max="4599" width="18" style="608" customWidth="1"/>
    <col min="4600" max="4600" width="22" style="608" customWidth="1"/>
    <col min="4601" max="4601" width="19.5703125" style="608" customWidth="1"/>
    <col min="4602" max="4602" width="15.28515625" style="608" customWidth="1"/>
    <col min="4603" max="4603" width="14.140625" style="608" customWidth="1"/>
    <col min="4604" max="4604" width="17.85546875" style="608" customWidth="1"/>
    <col min="4605" max="4605" width="14.85546875" style="608" customWidth="1"/>
    <col min="4606" max="4606" width="15.42578125" style="608" customWidth="1"/>
    <col min="4607" max="4607" width="7" style="608" customWidth="1"/>
    <col min="4608" max="4608" width="6.5703125" style="608" customWidth="1"/>
    <col min="4609" max="4609" width="10.28515625" style="608" customWidth="1"/>
    <col min="4610" max="4610" width="9.5703125" style="608" customWidth="1"/>
    <col min="4611" max="4611" width="10.140625" style="608" customWidth="1"/>
    <col min="4612" max="4612" width="12.28515625" style="608" customWidth="1"/>
    <col min="4613" max="4613" width="10.28515625" style="608" customWidth="1"/>
    <col min="4614" max="4614" width="14.85546875" style="608" customWidth="1"/>
    <col min="4615" max="4615" width="6.140625" style="608" customWidth="1"/>
    <col min="4616" max="4616" width="17.28515625" style="608" customWidth="1"/>
    <col min="4617" max="4617" width="14.140625" style="608" customWidth="1"/>
    <col min="4618" max="4618" width="24.5703125" style="608" customWidth="1"/>
    <col min="4619" max="4620" width="8" style="608" customWidth="1"/>
    <col min="4621" max="4626" width="6.7109375" style="608" bestFit="1" customWidth="1"/>
    <col min="4627" max="4627" width="21.5703125" style="608" customWidth="1"/>
    <col min="4628" max="4638" width="11.7109375" style="608" customWidth="1"/>
    <col min="4639" max="4844" width="11.7109375" style="608"/>
    <col min="4845" max="4845" width="5" style="608" customWidth="1"/>
    <col min="4846" max="4846" width="13" style="608" bestFit="1" customWidth="1"/>
    <col min="4847" max="4847" width="32.5703125" style="608" customWidth="1"/>
    <col min="4848" max="4848" width="38.5703125" style="608" customWidth="1"/>
    <col min="4849" max="4853" width="0" style="608" hidden="1" customWidth="1"/>
    <col min="4854" max="4855" width="18" style="608" customWidth="1"/>
    <col min="4856" max="4856" width="22" style="608" customWidth="1"/>
    <col min="4857" max="4857" width="19.5703125" style="608" customWidth="1"/>
    <col min="4858" max="4858" width="15.28515625" style="608" customWidth="1"/>
    <col min="4859" max="4859" width="14.140625" style="608" customWidth="1"/>
    <col min="4860" max="4860" width="17.85546875" style="608" customWidth="1"/>
    <col min="4861" max="4861" width="14.85546875" style="608" customWidth="1"/>
    <col min="4862" max="4862" width="15.42578125" style="608" customWidth="1"/>
    <col min="4863" max="4863" width="7" style="608" customWidth="1"/>
    <col min="4864" max="4864" width="6.5703125" style="608" customWidth="1"/>
    <col min="4865" max="4865" width="10.28515625" style="608" customWidth="1"/>
    <col min="4866" max="4866" width="9.5703125" style="608" customWidth="1"/>
    <col min="4867" max="4867" width="10.140625" style="608" customWidth="1"/>
    <col min="4868" max="4868" width="12.28515625" style="608" customWidth="1"/>
    <col min="4869" max="4869" width="10.28515625" style="608" customWidth="1"/>
    <col min="4870" max="4870" width="14.85546875" style="608" customWidth="1"/>
    <col min="4871" max="4871" width="6.140625" style="608" customWidth="1"/>
    <col min="4872" max="4872" width="17.28515625" style="608" customWidth="1"/>
    <col min="4873" max="4873" width="14.140625" style="608" customWidth="1"/>
    <col min="4874" max="4874" width="24.5703125" style="608" customWidth="1"/>
    <col min="4875" max="4876" width="8" style="608" customWidth="1"/>
    <col min="4877" max="4882" width="6.7109375" style="608" bestFit="1" customWidth="1"/>
    <col min="4883" max="4883" width="21.5703125" style="608" customWidth="1"/>
    <col min="4884" max="4894" width="11.7109375" style="608" customWidth="1"/>
    <col min="4895" max="5100" width="11.7109375" style="608"/>
    <col min="5101" max="5101" width="5" style="608" customWidth="1"/>
    <col min="5102" max="5102" width="13" style="608" bestFit="1" customWidth="1"/>
    <col min="5103" max="5103" width="32.5703125" style="608" customWidth="1"/>
    <col min="5104" max="5104" width="38.5703125" style="608" customWidth="1"/>
    <col min="5105" max="5109" width="0" style="608" hidden="1" customWidth="1"/>
    <col min="5110" max="5111" width="18" style="608" customWidth="1"/>
    <col min="5112" max="5112" width="22" style="608" customWidth="1"/>
    <col min="5113" max="5113" width="19.5703125" style="608" customWidth="1"/>
    <col min="5114" max="5114" width="15.28515625" style="608" customWidth="1"/>
    <col min="5115" max="5115" width="14.140625" style="608" customWidth="1"/>
    <col min="5116" max="5116" width="17.85546875" style="608" customWidth="1"/>
    <col min="5117" max="5117" width="14.85546875" style="608" customWidth="1"/>
    <col min="5118" max="5118" width="15.42578125" style="608" customWidth="1"/>
    <col min="5119" max="5119" width="7" style="608" customWidth="1"/>
    <col min="5120" max="5120" width="6.5703125" style="608" customWidth="1"/>
    <col min="5121" max="5121" width="10.28515625" style="608" customWidth="1"/>
    <col min="5122" max="5122" width="9.5703125" style="608" customWidth="1"/>
    <col min="5123" max="5123" width="10.140625" style="608" customWidth="1"/>
    <col min="5124" max="5124" width="12.28515625" style="608" customWidth="1"/>
    <col min="5125" max="5125" width="10.28515625" style="608" customWidth="1"/>
    <col min="5126" max="5126" width="14.85546875" style="608" customWidth="1"/>
    <col min="5127" max="5127" width="6.140625" style="608" customWidth="1"/>
    <col min="5128" max="5128" width="17.28515625" style="608" customWidth="1"/>
    <col min="5129" max="5129" width="14.140625" style="608" customWidth="1"/>
    <col min="5130" max="5130" width="24.5703125" style="608" customWidth="1"/>
    <col min="5131" max="5132" width="8" style="608" customWidth="1"/>
    <col min="5133" max="5138" width="6.7109375" style="608" bestFit="1" customWidth="1"/>
    <col min="5139" max="5139" width="21.5703125" style="608" customWidth="1"/>
    <col min="5140" max="5150" width="11.7109375" style="608" customWidth="1"/>
    <col min="5151" max="5356" width="11.7109375" style="608"/>
    <col min="5357" max="5357" width="5" style="608" customWidth="1"/>
    <col min="5358" max="5358" width="13" style="608" bestFit="1" customWidth="1"/>
    <col min="5359" max="5359" width="32.5703125" style="608" customWidth="1"/>
    <col min="5360" max="5360" width="38.5703125" style="608" customWidth="1"/>
    <col min="5361" max="5365" width="0" style="608" hidden="1" customWidth="1"/>
    <col min="5366" max="5367" width="18" style="608" customWidth="1"/>
    <col min="5368" max="5368" width="22" style="608" customWidth="1"/>
    <col min="5369" max="5369" width="19.5703125" style="608" customWidth="1"/>
    <col min="5370" max="5370" width="15.28515625" style="608" customWidth="1"/>
    <col min="5371" max="5371" width="14.140625" style="608" customWidth="1"/>
    <col min="5372" max="5372" width="17.85546875" style="608" customWidth="1"/>
    <col min="5373" max="5373" width="14.85546875" style="608" customWidth="1"/>
    <col min="5374" max="5374" width="15.42578125" style="608" customWidth="1"/>
    <col min="5375" max="5375" width="7" style="608" customWidth="1"/>
    <col min="5376" max="5376" width="6.5703125" style="608" customWidth="1"/>
    <col min="5377" max="5377" width="10.28515625" style="608" customWidth="1"/>
    <col min="5378" max="5378" width="9.5703125" style="608" customWidth="1"/>
    <col min="5379" max="5379" width="10.140625" style="608" customWidth="1"/>
    <col min="5380" max="5380" width="12.28515625" style="608" customWidth="1"/>
    <col min="5381" max="5381" width="10.28515625" style="608" customWidth="1"/>
    <col min="5382" max="5382" width="14.85546875" style="608" customWidth="1"/>
    <col min="5383" max="5383" width="6.140625" style="608" customWidth="1"/>
    <col min="5384" max="5384" width="17.28515625" style="608" customWidth="1"/>
    <col min="5385" max="5385" width="14.140625" style="608" customWidth="1"/>
    <col min="5386" max="5386" width="24.5703125" style="608" customWidth="1"/>
    <col min="5387" max="5388" width="8" style="608" customWidth="1"/>
    <col min="5389" max="5394" width="6.7109375" style="608" bestFit="1" customWidth="1"/>
    <col min="5395" max="5395" width="21.5703125" style="608" customWidth="1"/>
    <col min="5396" max="5406" width="11.7109375" style="608" customWidth="1"/>
    <col min="5407" max="5612" width="11.7109375" style="608"/>
    <col min="5613" max="5613" width="5" style="608" customWidth="1"/>
    <col min="5614" max="5614" width="13" style="608" bestFit="1" customWidth="1"/>
    <col min="5615" max="5615" width="32.5703125" style="608" customWidth="1"/>
    <col min="5616" max="5616" width="38.5703125" style="608" customWidth="1"/>
    <col min="5617" max="5621" width="0" style="608" hidden="1" customWidth="1"/>
    <col min="5622" max="5623" width="18" style="608" customWidth="1"/>
    <col min="5624" max="5624" width="22" style="608" customWidth="1"/>
    <col min="5625" max="5625" width="19.5703125" style="608" customWidth="1"/>
    <col min="5626" max="5626" width="15.28515625" style="608" customWidth="1"/>
    <col min="5627" max="5627" width="14.140625" style="608" customWidth="1"/>
    <col min="5628" max="5628" width="17.85546875" style="608" customWidth="1"/>
    <col min="5629" max="5629" width="14.85546875" style="608" customWidth="1"/>
    <col min="5630" max="5630" width="15.42578125" style="608" customWidth="1"/>
    <col min="5631" max="5631" width="7" style="608" customWidth="1"/>
    <col min="5632" max="5632" width="6.5703125" style="608" customWidth="1"/>
    <col min="5633" max="5633" width="10.28515625" style="608" customWidth="1"/>
    <col min="5634" max="5634" width="9.5703125" style="608" customWidth="1"/>
    <col min="5635" max="5635" width="10.140625" style="608" customWidth="1"/>
    <col min="5636" max="5636" width="12.28515625" style="608" customWidth="1"/>
    <col min="5637" max="5637" width="10.28515625" style="608" customWidth="1"/>
    <col min="5638" max="5638" width="14.85546875" style="608" customWidth="1"/>
    <col min="5639" max="5639" width="6.140625" style="608" customWidth="1"/>
    <col min="5640" max="5640" width="17.28515625" style="608" customWidth="1"/>
    <col min="5641" max="5641" width="14.140625" style="608" customWidth="1"/>
    <col min="5642" max="5642" width="24.5703125" style="608" customWidth="1"/>
    <col min="5643" max="5644" width="8" style="608" customWidth="1"/>
    <col min="5645" max="5650" width="6.7109375" style="608" bestFit="1" customWidth="1"/>
    <col min="5651" max="5651" width="21.5703125" style="608" customWidth="1"/>
    <col min="5652" max="5662" width="11.7109375" style="608" customWidth="1"/>
    <col min="5663" max="5868" width="11.7109375" style="608"/>
    <col min="5869" max="5869" width="5" style="608" customWidth="1"/>
    <col min="5870" max="5870" width="13" style="608" bestFit="1" customWidth="1"/>
    <col min="5871" max="5871" width="32.5703125" style="608" customWidth="1"/>
    <col min="5872" max="5872" width="38.5703125" style="608" customWidth="1"/>
    <col min="5873" max="5877" width="0" style="608" hidden="1" customWidth="1"/>
    <col min="5878" max="5879" width="18" style="608" customWidth="1"/>
    <col min="5880" max="5880" width="22" style="608" customWidth="1"/>
    <col min="5881" max="5881" width="19.5703125" style="608" customWidth="1"/>
    <col min="5882" max="5882" width="15.28515625" style="608" customWidth="1"/>
    <col min="5883" max="5883" width="14.140625" style="608" customWidth="1"/>
    <col min="5884" max="5884" width="17.85546875" style="608" customWidth="1"/>
    <col min="5885" max="5885" width="14.85546875" style="608" customWidth="1"/>
    <col min="5886" max="5886" width="15.42578125" style="608" customWidth="1"/>
    <col min="5887" max="5887" width="7" style="608" customWidth="1"/>
    <col min="5888" max="5888" width="6.5703125" style="608" customWidth="1"/>
    <col min="5889" max="5889" width="10.28515625" style="608" customWidth="1"/>
    <col min="5890" max="5890" width="9.5703125" style="608" customWidth="1"/>
    <col min="5891" max="5891" width="10.140625" style="608" customWidth="1"/>
    <col min="5892" max="5892" width="12.28515625" style="608" customWidth="1"/>
    <col min="5893" max="5893" width="10.28515625" style="608" customWidth="1"/>
    <col min="5894" max="5894" width="14.85546875" style="608" customWidth="1"/>
    <col min="5895" max="5895" width="6.140625" style="608" customWidth="1"/>
    <col min="5896" max="5896" width="17.28515625" style="608" customWidth="1"/>
    <col min="5897" max="5897" width="14.140625" style="608" customWidth="1"/>
    <col min="5898" max="5898" width="24.5703125" style="608" customWidth="1"/>
    <col min="5899" max="5900" width="8" style="608" customWidth="1"/>
    <col min="5901" max="5906" width="6.7109375" style="608" bestFit="1" customWidth="1"/>
    <col min="5907" max="5907" width="21.5703125" style="608" customWidth="1"/>
    <col min="5908" max="5918" width="11.7109375" style="608" customWidth="1"/>
    <col min="5919" max="6124" width="11.7109375" style="608"/>
    <col min="6125" max="6125" width="5" style="608" customWidth="1"/>
    <col min="6126" max="6126" width="13" style="608" bestFit="1" customWidth="1"/>
    <col min="6127" max="6127" width="32.5703125" style="608" customWidth="1"/>
    <col min="6128" max="6128" width="38.5703125" style="608" customWidth="1"/>
    <col min="6129" max="6133" width="0" style="608" hidden="1" customWidth="1"/>
    <col min="6134" max="6135" width="18" style="608" customWidth="1"/>
    <col min="6136" max="6136" width="22" style="608" customWidth="1"/>
    <col min="6137" max="6137" width="19.5703125" style="608" customWidth="1"/>
    <col min="6138" max="6138" width="15.28515625" style="608" customWidth="1"/>
    <col min="6139" max="6139" width="14.140625" style="608" customWidth="1"/>
    <col min="6140" max="6140" width="17.85546875" style="608" customWidth="1"/>
    <col min="6141" max="6141" width="14.85546875" style="608" customWidth="1"/>
    <col min="6142" max="6142" width="15.42578125" style="608" customWidth="1"/>
    <col min="6143" max="6143" width="7" style="608" customWidth="1"/>
    <col min="6144" max="6144" width="6.5703125" style="608" customWidth="1"/>
    <col min="6145" max="6145" width="10.28515625" style="608" customWidth="1"/>
    <col min="6146" max="6146" width="9.5703125" style="608" customWidth="1"/>
    <col min="6147" max="6147" width="10.140625" style="608" customWidth="1"/>
    <col min="6148" max="6148" width="12.28515625" style="608" customWidth="1"/>
    <col min="6149" max="6149" width="10.28515625" style="608" customWidth="1"/>
    <col min="6150" max="6150" width="14.85546875" style="608" customWidth="1"/>
    <col min="6151" max="6151" width="6.140625" style="608" customWidth="1"/>
    <col min="6152" max="6152" width="17.28515625" style="608" customWidth="1"/>
    <col min="6153" max="6153" width="14.140625" style="608" customWidth="1"/>
    <col min="6154" max="6154" width="24.5703125" style="608" customWidth="1"/>
    <col min="6155" max="6156" width="8" style="608" customWidth="1"/>
    <col min="6157" max="6162" width="6.7109375" style="608" bestFit="1" customWidth="1"/>
    <col min="6163" max="6163" width="21.5703125" style="608" customWidth="1"/>
    <col min="6164" max="6174" width="11.7109375" style="608" customWidth="1"/>
    <col min="6175" max="6380" width="11.7109375" style="608"/>
    <col min="6381" max="6381" width="5" style="608" customWidth="1"/>
    <col min="6382" max="6382" width="13" style="608" bestFit="1" customWidth="1"/>
    <col min="6383" max="6383" width="32.5703125" style="608" customWidth="1"/>
    <col min="6384" max="6384" width="38.5703125" style="608" customWidth="1"/>
    <col min="6385" max="6389" width="0" style="608" hidden="1" customWidth="1"/>
    <col min="6390" max="6391" width="18" style="608" customWidth="1"/>
    <col min="6392" max="6392" width="22" style="608" customWidth="1"/>
    <col min="6393" max="6393" width="19.5703125" style="608" customWidth="1"/>
    <col min="6394" max="6394" width="15.28515625" style="608" customWidth="1"/>
    <col min="6395" max="6395" width="14.140625" style="608" customWidth="1"/>
    <col min="6396" max="6396" width="17.85546875" style="608" customWidth="1"/>
    <col min="6397" max="6397" width="14.85546875" style="608" customWidth="1"/>
    <col min="6398" max="6398" width="15.42578125" style="608" customWidth="1"/>
    <col min="6399" max="6399" width="7" style="608" customWidth="1"/>
    <col min="6400" max="6400" width="6.5703125" style="608" customWidth="1"/>
    <col min="6401" max="6401" width="10.28515625" style="608" customWidth="1"/>
    <col min="6402" max="6402" width="9.5703125" style="608" customWidth="1"/>
    <col min="6403" max="6403" width="10.140625" style="608" customWidth="1"/>
    <col min="6404" max="6404" width="12.28515625" style="608" customWidth="1"/>
    <col min="6405" max="6405" width="10.28515625" style="608" customWidth="1"/>
    <col min="6406" max="6406" width="14.85546875" style="608" customWidth="1"/>
    <col min="6407" max="6407" width="6.140625" style="608" customWidth="1"/>
    <col min="6408" max="6408" width="17.28515625" style="608" customWidth="1"/>
    <col min="6409" max="6409" width="14.140625" style="608" customWidth="1"/>
    <col min="6410" max="6410" width="24.5703125" style="608" customWidth="1"/>
    <col min="6411" max="6412" width="8" style="608" customWidth="1"/>
    <col min="6413" max="6418" width="6.7109375" style="608" bestFit="1" customWidth="1"/>
    <col min="6419" max="6419" width="21.5703125" style="608" customWidth="1"/>
    <col min="6420" max="6430" width="11.7109375" style="608" customWidth="1"/>
    <col min="6431" max="6636" width="11.7109375" style="608"/>
    <col min="6637" max="6637" width="5" style="608" customWidth="1"/>
    <col min="6638" max="6638" width="13" style="608" bestFit="1" customWidth="1"/>
    <col min="6639" max="6639" width="32.5703125" style="608" customWidth="1"/>
    <col min="6640" max="6640" width="38.5703125" style="608" customWidth="1"/>
    <col min="6641" max="6645" width="0" style="608" hidden="1" customWidth="1"/>
    <col min="6646" max="6647" width="18" style="608" customWidth="1"/>
    <col min="6648" max="6648" width="22" style="608" customWidth="1"/>
    <col min="6649" max="6649" width="19.5703125" style="608" customWidth="1"/>
    <col min="6650" max="6650" width="15.28515625" style="608" customWidth="1"/>
    <col min="6651" max="6651" width="14.140625" style="608" customWidth="1"/>
    <col min="6652" max="6652" width="17.85546875" style="608" customWidth="1"/>
    <col min="6653" max="6653" width="14.85546875" style="608" customWidth="1"/>
    <col min="6654" max="6654" width="15.42578125" style="608" customWidth="1"/>
    <col min="6655" max="6655" width="7" style="608" customWidth="1"/>
    <col min="6656" max="6656" width="6.5703125" style="608" customWidth="1"/>
    <col min="6657" max="6657" width="10.28515625" style="608" customWidth="1"/>
    <col min="6658" max="6658" width="9.5703125" style="608" customWidth="1"/>
    <col min="6659" max="6659" width="10.140625" style="608" customWidth="1"/>
    <col min="6660" max="6660" width="12.28515625" style="608" customWidth="1"/>
    <col min="6661" max="6661" width="10.28515625" style="608" customWidth="1"/>
    <col min="6662" max="6662" width="14.85546875" style="608" customWidth="1"/>
    <col min="6663" max="6663" width="6.140625" style="608" customWidth="1"/>
    <col min="6664" max="6664" width="17.28515625" style="608" customWidth="1"/>
    <col min="6665" max="6665" width="14.140625" style="608" customWidth="1"/>
    <col min="6666" max="6666" width="24.5703125" style="608" customWidth="1"/>
    <col min="6667" max="6668" width="8" style="608" customWidth="1"/>
    <col min="6669" max="6674" width="6.7109375" style="608" bestFit="1" customWidth="1"/>
    <col min="6675" max="6675" width="21.5703125" style="608" customWidth="1"/>
    <col min="6676" max="6686" width="11.7109375" style="608" customWidth="1"/>
    <col min="6687" max="6892" width="11.7109375" style="608"/>
    <col min="6893" max="6893" width="5" style="608" customWidth="1"/>
    <col min="6894" max="6894" width="13" style="608" bestFit="1" customWidth="1"/>
    <col min="6895" max="6895" width="32.5703125" style="608" customWidth="1"/>
    <col min="6896" max="6896" width="38.5703125" style="608" customWidth="1"/>
    <col min="6897" max="6901" width="0" style="608" hidden="1" customWidth="1"/>
    <col min="6902" max="6903" width="18" style="608" customWidth="1"/>
    <col min="6904" max="6904" width="22" style="608" customWidth="1"/>
    <col min="6905" max="6905" width="19.5703125" style="608" customWidth="1"/>
    <col min="6906" max="6906" width="15.28515625" style="608" customWidth="1"/>
    <col min="6907" max="6907" width="14.140625" style="608" customWidth="1"/>
    <col min="6908" max="6908" width="17.85546875" style="608" customWidth="1"/>
    <col min="6909" max="6909" width="14.85546875" style="608" customWidth="1"/>
    <col min="6910" max="6910" width="15.42578125" style="608" customWidth="1"/>
    <col min="6911" max="6911" width="7" style="608" customWidth="1"/>
    <col min="6912" max="6912" width="6.5703125" style="608" customWidth="1"/>
    <col min="6913" max="6913" width="10.28515625" style="608" customWidth="1"/>
    <col min="6914" max="6914" width="9.5703125" style="608" customWidth="1"/>
    <col min="6915" max="6915" width="10.140625" style="608" customWidth="1"/>
    <col min="6916" max="6916" width="12.28515625" style="608" customWidth="1"/>
    <col min="6917" max="6917" width="10.28515625" style="608" customWidth="1"/>
    <col min="6918" max="6918" width="14.85546875" style="608" customWidth="1"/>
    <col min="6919" max="6919" width="6.140625" style="608" customWidth="1"/>
    <col min="6920" max="6920" width="17.28515625" style="608" customWidth="1"/>
    <col min="6921" max="6921" width="14.140625" style="608" customWidth="1"/>
    <col min="6922" max="6922" width="24.5703125" style="608" customWidth="1"/>
    <col min="6923" max="6924" width="8" style="608" customWidth="1"/>
    <col min="6925" max="6930" width="6.7109375" style="608" bestFit="1" customWidth="1"/>
    <col min="6931" max="6931" width="21.5703125" style="608" customWidth="1"/>
    <col min="6932" max="6942" width="11.7109375" style="608" customWidth="1"/>
    <col min="6943" max="7148" width="11.7109375" style="608"/>
    <col min="7149" max="7149" width="5" style="608" customWidth="1"/>
    <col min="7150" max="7150" width="13" style="608" bestFit="1" customWidth="1"/>
    <col min="7151" max="7151" width="32.5703125" style="608" customWidth="1"/>
    <col min="7152" max="7152" width="38.5703125" style="608" customWidth="1"/>
    <col min="7153" max="7157" width="0" style="608" hidden="1" customWidth="1"/>
    <col min="7158" max="7159" width="18" style="608" customWidth="1"/>
    <col min="7160" max="7160" width="22" style="608" customWidth="1"/>
    <col min="7161" max="7161" width="19.5703125" style="608" customWidth="1"/>
    <col min="7162" max="7162" width="15.28515625" style="608" customWidth="1"/>
    <col min="7163" max="7163" width="14.140625" style="608" customWidth="1"/>
    <col min="7164" max="7164" width="17.85546875" style="608" customWidth="1"/>
    <col min="7165" max="7165" width="14.85546875" style="608" customWidth="1"/>
    <col min="7166" max="7166" width="15.42578125" style="608" customWidth="1"/>
    <col min="7167" max="7167" width="7" style="608" customWidth="1"/>
    <col min="7168" max="7168" width="6.5703125" style="608" customWidth="1"/>
    <col min="7169" max="7169" width="10.28515625" style="608" customWidth="1"/>
    <col min="7170" max="7170" width="9.5703125" style="608" customWidth="1"/>
    <col min="7171" max="7171" width="10.140625" style="608" customWidth="1"/>
    <col min="7172" max="7172" width="12.28515625" style="608" customWidth="1"/>
    <col min="7173" max="7173" width="10.28515625" style="608" customWidth="1"/>
    <col min="7174" max="7174" width="14.85546875" style="608" customWidth="1"/>
    <col min="7175" max="7175" width="6.140625" style="608" customWidth="1"/>
    <col min="7176" max="7176" width="17.28515625" style="608" customWidth="1"/>
    <col min="7177" max="7177" width="14.140625" style="608" customWidth="1"/>
    <col min="7178" max="7178" width="24.5703125" style="608" customWidth="1"/>
    <col min="7179" max="7180" width="8" style="608" customWidth="1"/>
    <col min="7181" max="7186" width="6.7109375" style="608" bestFit="1" customWidth="1"/>
    <col min="7187" max="7187" width="21.5703125" style="608" customWidth="1"/>
    <col min="7188" max="7198" width="11.7109375" style="608" customWidth="1"/>
    <col min="7199" max="7404" width="11.7109375" style="608"/>
    <col min="7405" max="7405" width="5" style="608" customWidth="1"/>
    <col min="7406" max="7406" width="13" style="608" bestFit="1" customWidth="1"/>
    <col min="7407" max="7407" width="32.5703125" style="608" customWidth="1"/>
    <col min="7408" max="7408" width="38.5703125" style="608" customWidth="1"/>
    <col min="7409" max="7413" width="0" style="608" hidden="1" customWidth="1"/>
    <col min="7414" max="7415" width="18" style="608" customWidth="1"/>
    <col min="7416" max="7416" width="22" style="608" customWidth="1"/>
    <col min="7417" max="7417" width="19.5703125" style="608" customWidth="1"/>
    <col min="7418" max="7418" width="15.28515625" style="608" customWidth="1"/>
    <col min="7419" max="7419" width="14.140625" style="608" customWidth="1"/>
    <col min="7420" max="7420" width="17.85546875" style="608" customWidth="1"/>
    <col min="7421" max="7421" width="14.85546875" style="608" customWidth="1"/>
    <col min="7422" max="7422" width="15.42578125" style="608" customWidth="1"/>
    <col min="7423" max="7423" width="7" style="608" customWidth="1"/>
    <col min="7424" max="7424" width="6.5703125" style="608" customWidth="1"/>
    <col min="7425" max="7425" width="10.28515625" style="608" customWidth="1"/>
    <col min="7426" max="7426" width="9.5703125" style="608" customWidth="1"/>
    <col min="7427" max="7427" width="10.140625" style="608" customWidth="1"/>
    <col min="7428" max="7428" width="12.28515625" style="608" customWidth="1"/>
    <col min="7429" max="7429" width="10.28515625" style="608" customWidth="1"/>
    <col min="7430" max="7430" width="14.85546875" style="608" customWidth="1"/>
    <col min="7431" max="7431" width="6.140625" style="608" customWidth="1"/>
    <col min="7432" max="7432" width="17.28515625" style="608" customWidth="1"/>
    <col min="7433" max="7433" width="14.140625" style="608" customWidth="1"/>
    <col min="7434" max="7434" width="24.5703125" style="608" customWidth="1"/>
    <col min="7435" max="7436" width="8" style="608" customWidth="1"/>
    <col min="7437" max="7442" width="6.7109375" style="608" bestFit="1" customWidth="1"/>
    <col min="7443" max="7443" width="21.5703125" style="608" customWidth="1"/>
    <col min="7444" max="7454" width="11.7109375" style="608" customWidth="1"/>
    <col min="7455" max="7660" width="11.7109375" style="608"/>
    <col min="7661" max="7661" width="5" style="608" customWidth="1"/>
    <col min="7662" max="7662" width="13" style="608" bestFit="1" customWidth="1"/>
    <col min="7663" max="7663" width="32.5703125" style="608" customWidth="1"/>
    <col min="7664" max="7664" width="38.5703125" style="608" customWidth="1"/>
    <col min="7665" max="7669" width="0" style="608" hidden="1" customWidth="1"/>
    <col min="7670" max="7671" width="18" style="608" customWidth="1"/>
    <col min="7672" max="7672" width="22" style="608" customWidth="1"/>
    <col min="7673" max="7673" width="19.5703125" style="608" customWidth="1"/>
    <col min="7674" max="7674" width="15.28515625" style="608" customWidth="1"/>
    <col min="7675" max="7675" width="14.140625" style="608" customWidth="1"/>
    <col min="7676" max="7676" width="17.85546875" style="608" customWidth="1"/>
    <col min="7677" max="7677" width="14.85546875" style="608" customWidth="1"/>
    <col min="7678" max="7678" width="15.42578125" style="608" customWidth="1"/>
    <col min="7679" max="7679" width="7" style="608" customWidth="1"/>
    <col min="7680" max="7680" width="6.5703125" style="608" customWidth="1"/>
    <col min="7681" max="7681" width="10.28515625" style="608" customWidth="1"/>
    <col min="7682" max="7682" width="9.5703125" style="608" customWidth="1"/>
    <col min="7683" max="7683" width="10.140625" style="608" customWidth="1"/>
    <col min="7684" max="7684" width="12.28515625" style="608" customWidth="1"/>
    <col min="7685" max="7685" width="10.28515625" style="608" customWidth="1"/>
    <col min="7686" max="7686" width="14.85546875" style="608" customWidth="1"/>
    <col min="7687" max="7687" width="6.140625" style="608" customWidth="1"/>
    <col min="7688" max="7688" width="17.28515625" style="608" customWidth="1"/>
    <col min="7689" max="7689" width="14.140625" style="608" customWidth="1"/>
    <col min="7690" max="7690" width="24.5703125" style="608" customWidth="1"/>
    <col min="7691" max="7692" width="8" style="608" customWidth="1"/>
    <col min="7693" max="7698" width="6.7109375" style="608" bestFit="1" customWidth="1"/>
    <col min="7699" max="7699" width="21.5703125" style="608" customWidth="1"/>
    <col min="7700" max="7710" width="11.7109375" style="608" customWidth="1"/>
    <col min="7711" max="7916" width="11.7109375" style="608"/>
    <col min="7917" max="7917" width="5" style="608" customWidth="1"/>
    <col min="7918" max="7918" width="13" style="608" bestFit="1" customWidth="1"/>
    <col min="7919" max="7919" width="32.5703125" style="608" customWidth="1"/>
    <col min="7920" max="7920" width="38.5703125" style="608" customWidth="1"/>
    <col min="7921" max="7925" width="0" style="608" hidden="1" customWidth="1"/>
    <col min="7926" max="7927" width="18" style="608" customWidth="1"/>
    <col min="7928" max="7928" width="22" style="608" customWidth="1"/>
    <col min="7929" max="7929" width="19.5703125" style="608" customWidth="1"/>
    <col min="7930" max="7930" width="15.28515625" style="608" customWidth="1"/>
    <col min="7931" max="7931" width="14.140625" style="608" customWidth="1"/>
    <col min="7932" max="7932" width="17.85546875" style="608" customWidth="1"/>
    <col min="7933" max="7933" width="14.85546875" style="608" customWidth="1"/>
    <col min="7934" max="7934" width="15.42578125" style="608" customWidth="1"/>
    <col min="7935" max="7935" width="7" style="608" customWidth="1"/>
    <col min="7936" max="7936" width="6.5703125" style="608" customWidth="1"/>
    <col min="7937" max="7937" width="10.28515625" style="608" customWidth="1"/>
    <col min="7938" max="7938" width="9.5703125" style="608" customWidth="1"/>
    <col min="7939" max="7939" width="10.140625" style="608" customWidth="1"/>
    <col min="7940" max="7940" width="12.28515625" style="608" customWidth="1"/>
    <col min="7941" max="7941" width="10.28515625" style="608" customWidth="1"/>
    <col min="7942" max="7942" width="14.85546875" style="608" customWidth="1"/>
    <col min="7943" max="7943" width="6.140625" style="608" customWidth="1"/>
    <col min="7944" max="7944" width="17.28515625" style="608" customWidth="1"/>
    <col min="7945" max="7945" width="14.140625" style="608" customWidth="1"/>
    <col min="7946" max="7946" width="24.5703125" style="608" customWidth="1"/>
    <col min="7947" max="7948" width="8" style="608" customWidth="1"/>
    <col min="7949" max="7954" width="6.7109375" style="608" bestFit="1" customWidth="1"/>
    <col min="7955" max="7955" width="21.5703125" style="608" customWidth="1"/>
    <col min="7956" max="7966" width="11.7109375" style="608" customWidth="1"/>
    <col min="7967" max="8172" width="11.7109375" style="608"/>
    <col min="8173" max="8173" width="5" style="608" customWidth="1"/>
    <col min="8174" max="8174" width="13" style="608" bestFit="1" customWidth="1"/>
    <col min="8175" max="8175" width="32.5703125" style="608" customWidth="1"/>
    <col min="8176" max="8176" width="38.5703125" style="608" customWidth="1"/>
    <col min="8177" max="8181" width="0" style="608" hidden="1" customWidth="1"/>
    <col min="8182" max="8183" width="18" style="608" customWidth="1"/>
    <col min="8184" max="8184" width="22" style="608" customWidth="1"/>
    <col min="8185" max="8185" width="19.5703125" style="608" customWidth="1"/>
    <col min="8186" max="8186" width="15.28515625" style="608" customWidth="1"/>
    <col min="8187" max="8187" width="14.140625" style="608" customWidth="1"/>
    <col min="8188" max="8188" width="17.85546875" style="608" customWidth="1"/>
    <col min="8189" max="8189" width="14.85546875" style="608" customWidth="1"/>
    <col min="8190" max="8190" width="15.42578125" style="608" customWidth="1"/>
    <col min="8191" max="8191" width="7" style="608" customWidth="1"/>
    <col min="8192" max="8192" width="6.5703125" style="608" customWidth="1"/>
    <col min="8193" max="8193" width="10.28515625" style="608" customWidth="1"/>
    <col min="8194" max="8194" width="9.5703125" style="608" customWidth="1"/>
    <col min="8195" max="8195" width="10.140625" style="608" customWidth="1"/>
    <col min="8196" max="8196" width="12.28515625" style="608" customWidth="1"/>
    <col min="8197" max="8197" width="10.28515625" style="608" customWidth="1"/>
    <col min="8198" max="8198" width="14.85546875" style="608" customWidth="1"/>
    <col min="8199" max="8199" width="6.140625" style="608" customWidth="1"/>
    <col min="8200" max="8200" width="17.28515625" style="608" customWidth="1"/>
    <col min="8201" max="8201" width="14.140625" style="608" customWidth="1"/>
    <col min="8202" max="8202" width="24.5703125" style="608" customWidth="1"/>
    <col min="8203" max="8204" width="8" style="608" customWidth="1"/>
    <col min="8205" max="8210" width="6.7109375" style="608" bestFit="1" customWidth="1"/>
    <col min="8211" max="8211" width="21.5703125" style="608" customWidth="1"/>
    <col min="8212" max="8222" width="11.7109375" style="608" customWidth="1"/>
    <col min="8223" max="8428" width="11.7109375" style="608"/>
    <col min="8429" max="8429" width="5" style="608" customWidth="1"/>
    <col min="8430" max="8430" width="13" style="608" bestFit="1" customWidth="1"/>
    <col min="8431" max="8431" width="32.5703125" style="608" customWidth="1"/>
    <col min="8432" max="8432" width="38.5703125" style="608" customWidth="1"/>
    <col min="8433" max="8437" width="0" style="608" hidden="1" customWidth="1"/>
    <col min="8438" max="8439" width="18" style="608" customWidth="1"/>
    <col min="8440" max="8440" width="22" style="608" customWidth="1"/>
    <col min="8441" max="8441" width="19.5703125" style="608" customWidth="1"/>
    <col min="8442" max="8442" width="15.28515625" style="608" customWidth="1"/>
    <col min="8443" max="8443" width="14.140625" style="608" customWidth="1"/>
    <col min="8444" max="8444" width="17.85546875" style="608" customWidth="1"/>
    <col min="8445" max="8445" width="14.85546875" style="608" customWidth="1"/>
    <col min="8446" max="8446" width="15.42578125" style="608" customWidth="1"/>
    <col min="8447" max="8447" width="7" style="608" customWidth="1"/>
    <col min="8448" max="8448" width="6.5703125" style="608" customWidth="1"/>
    <col min="8449" max="8449" width="10.28515625" style="608" customWidth="1"/>
    <col min="8450" max="8450" width="9.5703125" style="608" customWidth="1"/>
    <col min="8451" max="8451" width="10.140625" style="608" customWidth="1"/>
    <col min="8452" max="8452" width="12.28515625" style="608" customWidth="1"/>
    <col min="8453" max="8453" width="10.28515625" style="608" customWidth="1"/>
    <col min="8454" max="8454" width="14.85546875" style="608" customWidth="1"/>
    <col min="8455" max="8455" width="6.140625" style="608" customWidth="1"/>
    <col min="8456" max="8456" width="17.28515625" style="608" customWidth="1"/>
    <col min="8457" max="8457" width="14.140625" style="608" customWidth="1"/>
    <col min="8458" max="8458" width="24.5703125" style="608" customWidth="1"/>
    <col min="8459" max="8460" width="8" style="608" customWidth="1"/>
    <col min="8461" max="8466" width="6.7109375" style="608" bestFit="1" customWidth="1"/>
    <col min="8467" max="8467" width="21.5703125" style="608" customWidth="1"/>
    <col min="8468" max="8478" width="11.7109375" style="608" customWidth="1"/>
    <col min="8479" max="8684" width="11.7109375" style="608"/>
    <col min="8685" max="8685" width="5" style="608" customWidth="1"/>
    <col min="8686" max="8686" width="13" style="608" bestFit="1" customWidth="1"/>
    <col min="8687" max="8687" width="32.5703125" style="608" customWidth="1"/>
    <col min="8688" max="8688" width="38.5703125" style="608" customWidth="1"/>
    <col min="8689" max="8693" width="0" style="608" hidden="1" customWidth="1"/>
    <col min="8694" max="8695" width="18" style="608" customWidth="1"/>
    <col min="8696" max="8696" width="22" style="608" customWidth="1"/>
    <col min="8697" max="8697" width="19.5703125" style="608" customWidth="1"/>
    <col min="8698" max="8698" width="15.28515625" style="608" customWidth="1"/>
    <col min="8699" max="8699" width="14.140625" style="608" customWidth="1"/>
    <col min="8700" max="8700" width="17.85546875" style="608" customWidth="1"/>
    <col min="8701" max="8701" width="14.85546875" style="608" customWidth="1"/>
    <col min="8702" max="8702" width="15.42578125" style="608" customWidth="1"/>
    <col min="8703" max="8703" width="7" style="608" customWidth="1"/>
    <col min="8704" max="8704" width="6.5703125" style="608" customWidth="1"/>
    <col min="8705" max="8705" width="10.28515625" style="608" customWidth="1"/>
    <col min="8706" max="8706" width="9.5703125" style="608" customWidth="1"/>
    <col min="8707" max="8707" width="10.140625" style="608" customWidth="1"/>
    <col min="8708" max="8708" width="12.28515625" style="608" customWidth="1"/>
    <col min="8709" max="8709" width="10.28515625" style="608" customWidth="1"/>
    <col min="8710" max="8710" width="14.85546875" style="608" customWidth="1"/>
    <col min="8711" max="8711" width="6.140625" style="608" customWidth="1"/>
    <col min="8712" max="8712" width="17.28515625" style="608" customWidth="1"/>
    <col min="8713" max="8713" width="14.140625" style="608" customWidth="1"/>
    <col min="8714" max="8714" width="24.5703125" style="608" customWidth="1"/>
    <col min="8715" max="8716" width="8" style="608" customWidth="1"/>
    <col min="8717" max="8722" width="6.7109375" style="608" bestFit="1" customWidth="1"/>
    <col min="8723" max="8723" width="21.5703125" style="608" customWidth="1"/>
    <col min="8724" max="8734" width="11.7109375" style="608" customWidth="1"/>
    <col min="8735" max="8940" width="11.7109375" style="608"/>
    <col min="8941" max="8941" width="5" style="608" customWidth="1"/>
    <col min="8942" max="8942" width="13" style="608" bestFit="1" customWidth="1"/>
    <col min="8943" max="8943" width="32.5703125" style="608" customWidth="1"/>
    <col min="8944" max="8944" width="38.5703125" style="608" customWidth="1"/>
    <col min="8945" max="8949" width="0" style="608" hidden="1" customWidth="1"/>
    <col min="8950" max="8951" width="18" style="608" customWidth="1"/>
    <col min="8952" max="8952" width="22" style="608" customWidth="1"/>
    <col min="8953" max="8953" width="19.5703125" style="608" customWidth="1"/>
    <col min="8954" max="8954" width="15.28515625" style="608" customWidth="1"/>
    <col min="8955" max="8955" width="14.140625" style="608" customWidth="1"/>
    <col min="8956" max="8956" width="17.85546875" style="608" customWidth="1"/>
    <col min="8957" max="8957" width="14.85546875" style="608" customWidth="1"/>
    <col min="8958" max="8958" width="15.42578125" style="608" customWidth="1"/>
    <col min="8959" max="8959" width="7" style="608" customWidth="1"/>
    <col min="8960" max="8960" width="6.5703125" style="608" customWidth="1"/>
    <col min="8961" max="8961" width="10.28515625" style="608" customWidth="1"/>
    <col min="8962" max="8962" width="9.5703125" style="608" customWidth="1"/>
    <col min="8963" max="8963" width="10.140625" style="608" customWidth="1"/>
    <col min="8964" max="8964" width="12.28515625" style="608" customWidth="1"/>
    <col min="8965" max="8965" width="10.28515625" style="608" customWidth="1"/>
    <col min="8966" max="8966" width="14.85546875" style="608" customWidth="1"/>
    <col min="8967" max="8967" width="6.140625" style="608" customWidth="1"/>
    <col min="8968" max="8968" width="17.28515625" style="608" customWidth="1"/>
    <col min="8969" max="8969" width="14.140625" style="608" customWidth="1"/>
    <col min="8970" max="8970" width="24.5703125" style="608" customWidth="1"/>
    <col min="8971" max="8972" width="8" style="608" customWidth="1"/>
    <col min="8973" max="8978" width="6.7109375" style="608" bestFit="1" customWidth="1"/>
    <col min="8979" max="8979" width="21.5703125" style="608" customWidth="1"/>
    <col min="8980" max="8990" width="11.7109375" style="608" customWidth="1"/>
    <col min="8991" max="9196" width="11.7109375" style="608"/>
    <col min="9197" max="9197" width="5" style="608" customWidth="1"/>
    <col min="9198" max="9198" width="13" style="608" bestFit="1" customWidth="1"/>
    <col min="9199" max="9199" width="32.5703125" style="608" customWidth="1"/>
    <col min="9200" max="9200" width="38.5703125" style="608" customWidth="1"/>
    <col min="9201" max="9205" width="0" style="608" hidden="1" customWidth="1"/>
    <col min="9206" max="9207" width="18" style="608" customWidth="1"/>
    <col min="9208" max="9208" width="22" style="608" customWidth="1"/>
    <col min="9209" max="9209" width="19.5703125" style="608" customWidth="1"/>
    <col min="9210" max="9210" width="15.28515625" style="608" customWidth="1"/>
    <col min="9211" max="9211" width="14.140625" style="608" customWidth="1"/>
    <col min="9212" max="9212" width="17.85546875" style="608" customWidth="1"/>
    <col min="9213" max="9213" width="14.85546875" style="608" customWidth="1"/>
    <col min="9214" max="9214" width="15.42578125" style="608" customWidth="1"/>
    <col min="9215" max="9215" width="7" style="608" customWidth="1"/>
    <col min="9216" max="9216" width="6.5703125" style="608" customWidth="1"/>
    <col min="9217" max="9217" width="10.28515625" style="608" customWidth="1"/>
    <col min="9218" max="9218" width="9.5703125" style="608" customWidth="1"/>
    <col min="9219" max="9219" width="10.140625" style="608" customWidth="1"/>
    <col min="9220" max="9220" width="12.28515625" style="608" customWidth="1"/>
    <col min="9221" max="9221" width="10.28515625" style="608" customWidth="1"/>
    <col min="9222" max="9222" width="14.85546875" style="608" customWidth="1"/>
    <col min="9223" max="9223" width="6.140625" style="608" customWidth="1"/>
    <col min="9224" max="9224" width="17.28515625" style="608" customWidth="1"/>
    <col min="9225" max="9225" width="14.140625" style="608" customWidth="1"/>
    <col min="9226" max="9226" width="24.5703125" style="608" customWidth="1"/>
    <col min="9227" max="9228" width="8" style="608" customWidth="1"/>
    <col min="9229" max="9234" width="6.7109375" style="608" bestFit="1" customWidth="1"/>
    <col min="9235" max="9235" width="21.5703125" style="608" customWidth="1"/>
    <col min="9236" max="9246" width="11.7109375" style="608" customWidth="1"/>
    <col min="9247" max="9452" width="11.7109375" style="608"/>
    <col min="9453" max="9453" width="5" style="608" customWidth="1"/>
    <col min="9454" max="9454" width="13" style="608" bestFit="1" customWidth="1"/>
    <col min="9455" max="9455" width="32.5703125" style="608" customWidth="1"/>
    <col min="9456" max="9456" width="38.5703125" style="608" customWidth="1"/>
    <col min="9457" max="9461" width="0" style="608" hidden="1" customWidth="1"/>
    <col min="9462" max="9463" width="18" style="608" customWidth="1"/>
    <col min="9464" max="9464" width="22" style="608" customWidth="1"/>
    <col min="9465" max="9465" width="19.5703125" style="608" customWidth="1"/>
    <col min="9466" max="9466" width="15.28515625" style="608" customWidth="1"/>
    <col min="9467" max="9467" width="14.140625" style="608" customWidth="1"/>
    <col min="9468" max="9468" width="17.85546875" style="608" customWidth="1"/>
    <col min="9469" max="9469" width="14.85546875" style="608" customWidth="1"/>
    <col min="9470" max="9470" width="15.42578125" style="608" customWidth="1"/>
    <col min="9471" max="9471" width="7" style="608" customWidth="1"/>
    <col min="9472" max="9472" width="6.5703125" style="608" customWidth="1"/>
    <col min="9473" max="9473" width="10.28515625" style="608" customWidth="1"/>
    <col min="9474" max="9474" width="9.5703125" style="608" customWidth="1"/>
    <col min="9475" max="9475" width="10.140625" style="608" customWidth="1"/>
    <col min="9476" max="9476" width="12.28515625" style="608" customWidth="1"/>
    <col min="9477" max="9477" width="10.28515625" style="608" customWidth="1"/>
    <col min="9478" max="9478" width="14.85546875" style="608" customWidth="1"/>
    <col min="9479" max="9479" width="6.140625" style="608" customWidth="1"/>
    <col min="9480" max="9480" width="17.28515625" style="608" customWidth="1"/>
    <col min="9481" max="9481" width="14.140625" style="608" customWidth="1"/>
    <col min="9482" max="9482" width="24.5703125" style="608" customWidth="1"/>
    <col min="9483" max="9484" width="8" style="608" customWidth="1"/>
    <col min="9485" max="9490" width="6.7109375" style="608" bestFit="1" customWidth="1"/>
    <col min="9491" max="9491" width="21.5703125" style="608" customWidth="1"/>
    <col min="9492" max="9502" width="11.7109375" style="608" customWidth="1"/>
    <col min="9503" max="9708" width="11.7109375" style="608"/>
    <col min="9709" max="9709" width="5" style="608" customWidth="1"/>
    <col min="9710" max="9710" width="13" style="608" bestFit="1" customWidth="1"/>
    <col min="9711" max="9711" width="32.5703125" style="608" customWidth="1"/>
    <col min="9712" max="9712" width="38.5703125" style="608" customWidth="1"/>
    <col min="9713" max="9717" width="0" style="608" hidden="1" customWidth="1"/>
    <col min="9718" max="9719" width="18" style="608" customWidth="1"/>
    <col min="9720" max="9720" width="22" style="608" customWidth="1"/>
    <col min="9721" max="9721" width="19.5703125" style="608" customWidth="1"/>
    <col min="9722" max="9722" width="15.28515625" style="608" customWidth="1"/>
    <col min="9723" max="9723" width="14.140625" style="608" customWidth="1"/>
    <col min="9724" max="9724" width="17.85546875" style="608" customWidth="1"/>
    <col min="9725" max="9725" width="14.85546875" style="608" customWidth="1"/>
    <col min="9726" max="9726" width="15.42578125" style="608" customWidth="1"/>
    <col min="9727" max="9727" width="7" style="608" customWidth="1"/>
    <col min="9728" max="9728" width="6.5703125" style="608" customWidth="1"/>
    <col min="9729" max="9729" width="10.28515625" style="608" customWidth="1"/>
    <col min="9730" max="9730" width="9.5703125" style="608" customWidth="1"/>
    <col min="9731" max="9731" width="10.140625" style="608" customWidth="1"/>
    <col min="9732" max="9732" width="12.28515625" style="608" customWidth="1"/>
    <col min="9733" max="9733" width="10.28515625" style="608" customWidth="1"/>
    <col min="9734" max="9734" width="14.85546875" style="608" customWidth="1"/>
    <col min="9735" max="9735" width="6.140625" style="608" customWidth="1"/>
    <col min="9736" max="9736" width="17.28515625" style="608" customWidth="1"/>
    <col min="9737" max="9737" width="14.140625" style="608" customWidth="1"/>
    <col min="9738" max="9738" width="24.5703125" style="608" customWidth="1"/>
    <col min="9739" max="9740" width="8" style="608" customWidth="1"/>
    <col min="9741" max="9746" width="6.7109375" style="608" bestFit="1" customWidth="1"/>
    <col min="9747" max="9747" width="21.5703125" style="608" customWidth="1"/>
    <col min="9748" max="9758" width="11.7109375" style="608" customWidth="1"/>
    <col min="9759" max="9964" width="11.7109375" style="608"/>
    <col min="9965" max="9965" width="5" style="608" customWidth="1"/>
    <col min="9966" max="9966" width="13" style="608" bestFit="1" customWidth="1"/>
    <col min="9967" max="9967" width="32.5703125" style="608" customWidth="1"/>
    <col min="9968" max="9968" width="38.5703125" style="608" customWidth="1"/>
    <col min="9969" max="9973" width="0" style="608" hidden="1" customWidth="1"/>
    <col min="9974" max="9975" width="18" style="608" customWidth="1"/>
    <col min="9976" max="9976" width="22" style="608" customWidth="1"/>
    <col min="9977" max="9977" width="19.5703125" style="608" customWidth="1"/>
    <col min="9978" max="9978" width="15.28515625" style="608" customWidth="1"/>
    <col min="9979" max="9979" width="14.140625" style="608" customWidth="1"/>
    <col min="9980" max="9980" width="17.85546875" style="608" customWidth="1"/>
    <col min="9981" max="9981" width="14.85546875" style="608" customWidth="1"/>
    <col min="9982" max="9982" width="15.42578125" style="608" customWidth="1"/>
    <col min="9983" max="9983" width="7" style="608" customWidth="1"/>
    <col min="9984" max="9984" width="6.5703125" style="608" customWidth="1"/>
    <col min="9985" max="9985" width="10.28515625" style="608" customWidth="1"/>
    <col min="9986" max="9986" width="9.5703125" style="608" customWidth="1"/>
    <col min="9987" max="9987" width="10.140625" style="608" customWidth="1"/>
    <col min="9988" max="9988" width="12.28515625" style="608" customWidth="1"/>
    <col min="9989" max="9989" width="10.28515625" style="608" customWidth="1"/>
    <col min="9990" max="9990" width="14.85546875" style="608" customWidth="1"/>
    <col min="9991" max="9991" width="6.140625" style="608" customWidth="1"/>
    <col min="9992" max="9992" width="17.28515625" style="608" customWidth="1"/>
    <col min="9993" max="9993" width="14.140625" style="608" customWidth="1"/>
    <col min="9994" max="9994" width="24.5703125" style="608" customWidth="1"/>
    <col min="9995" max="9996" width="8" style="608" customWidth="1"/>
    <col min="9997" max="10002" width="6.7109375" style="608" bestFit="1" customWidth="1"/>
    <col min="10003" max="10003" width="21.5703125" style="608" customWidth="1"/>
    <col min="10004" max="10014" width="11.7109375" style="608" customWidth="1"/>
    <col min="10015" max="10220" width="11.7109375" style="608"/>
    <col min="10221" max="10221" width="5" style="608" customWidth="1"/>
    <col min="10222" max="10222" width="13" style="608" bestFit="1" customWidth="1"/>
    <col min="10223" max="10223" width="32.5703125" style="608" customWidth="1"/>
    <col min="10224" max="10224" width="38.5703125" style="608" customWidth="1"/>
    <col min="10225" max="10229" width="0" style="608" hidden="1" customWidth="1"/>
    <col min="10230" max="10231" width="18" style="608" customWidth="1"/>
    <col min="10232" max="10232" width="22" style="608" customWidth="1"/>
    <col min="10233" max="10233" width="19.5703125" style="608" customWidth="1"/>
    <col min="10234" max="10234" width="15.28515625" style="608" customWidth="1"/>
    <col min="10235" max="10235" width="14.140625" style="608" customWidth="1"/>
    <col min="10236" max="10236" width="17.85546875" style="608" customWidth="1"/>
    <col min="10237" max="10237" width="14.85546875" style="608" customWidth="1"/>
    <col min="10238" max="10238" width="15.42578125" style="608" customWidth="1"/>
    <col min="10239" max="10239" width="7" style="608" customWidth="1"/>
    <col min="10240" max="10240" width="6.5703125" style="608" customWidth="1"/>
    <col min="10241" max="10241" width="10.28515625" style="608" customWidth="1"/>
    <col min="10242" max="10242" width="9.5703125" style="608" customWidth="1"/>
    <col min="10243" max="10243" width="10.140625" style="608" customWidth="1"/>
    <col min="10244" max="10244" width="12.28515625" style="608" customWidth="1"/>
    <col min="10245" max="10245" width="10.28515625" style="608" customWidth="1"/>
    <col min="10246" max="10246" width="14.85546875" style="608" customWidth="1"/>
    <col min="10247" max="10247" width="6.140625" style="608" customWidth="1"/>
    <col min="10248" max="10248" width="17.28515625" style="608" customWidth="1"/>
    <col min="10249" max="10249" width="14.140625" style="608" customWidth="1"/>
    <col min="10250" max="10250" width="24.5703125" style="608" customWidth="1"/>
    <col min="10251" max="10252" width="8" style="608" customWidth="1"/>
    <col min="10253" max="10258" width="6.7109375" style="608" bestFit="1" customWidth="1"/>
    <col min="10259" max="10259" width="21.5703125" style="608" customWidth="1"/>
    <col min="10260" max="10270" width="11.7109375" style="608" customWidth="1"/>
    <col min="10271" max="10476" width="11.7109375" style="608"/>
    <col min="10477" max="10477" width="5" style="608" customWidth="1"/>
    <col min="10478" max="10478" width="13" style="608" bestFit="1" customWidth="1"/>
    <col min="10479" max="10479" width="32.5703125" style="608" customWidth="1"/>
    <col min="10480" max="10480" width="38.5703125" style="608" customWidth="1"/>
    <col min="10481" max="10485" width="0" style="608" hidden="1" customWidth="1"/>
    <col min="10486" max="10487" width="18" style="608" customWidth="1"/>
    <col min="10488" max="10488" width="22" style="608" customWidth="1"/>
    <col min="10489" max="10489" width="19.5703125" style="608" customWidth="1"/>
    <col min="10490" max="10490" width="15.28515625" style="608" customWidth="1"/>
    <col min="10491" max="10491" width="14.140625" style="608" customWidth="1"/>
    <col min="10492" max="10492" width="17.85546875" style="608" customWidth="1"/>
    <col min="10493" max="10493" width="14.85546875" style="608" customWidth="1"/>
    <col min="10494" max="10494" width="15.42578125" style="608" customWidth="1"/>
    <col min="10495" max="10495" width="7" style="608" customWidth="1"/>
    <col min="10496" max="10496" width="6.5703125" style="608" customWidth="1"/>
    <col min="10497" max="10497" width="10.28515625" style="608" customWidth="1"/>
    <col min="10498" max="10498" width="9.5703125" style="608" customWidth="1"/>
    <col min="10499" max="10499" width="10.140625" style="608" customWidth="1"/>
    <col min="10500" max="10500" width="12.28515625" style="608" customWidth="1"/>
    <col min="10501" max="10501" width="10.28515625" style="608" customWidth="1"/>
    <col min="10502" max="10502" width="14.85546875" style="608" customWidth="1"/>
    <col min="10503" max="10503" width="6.140625" style="608" customWidth="1"/>
    <col min="10504" max="10504" width="17.28515625" style="608" customWidth="1"/>
    <col min="10505" max="10505" width="14.140625" style="608" customWidth="1"/>
    <col min="10506" max="10506" width="24.5703125" style="608" customWidth="1"/>
    <col min="10507" max="10508" width="8" style="608" customWidth="1"/>
    <col min="10509" max="10514" width="6.7109375" style="608" bestFit="1" customWidth="1"/>
    <col min="10515" max="10515" width="21.5703125" style="608" customWidth="1"/>
    <col min="10516" max="10526" width="11.7109375" style="608" customWidth="1"/>
    <col min="10527" max="10732" width="11.7109375" style="608"/>
    <col min="10733" max="10733" width="5" style="608" customWidth="1"/>
    <col min="10734" max="10734" width="13" style="608" bestFit="1" customWidth="1"/>
    <col min="10735" max="10735" width="32.5703125" style="608" customWidth="1"/>
    <col min="10736" max="10736" width="38.5703125" style="608" customWidth="1"/>
    <col min="10737" max="10741" width="0" style="608" hidden="1" customWidth="1"/>
    <col min="10742" max="10743" width="18" style="608" customWidth="1"/>
    <col min="10744" max="10744" width="22" style="608" customWidth="1"/>
    <col min="10745" max="10745" width="19.5703125" style="608" customWidth="1"/>
    <col min="10746" max="10746" width="15.28515625" style="608" customWidth="1"/>
    <col min="10747" max="10747" width="14.140625" style="608" customWidth="1"/>
    <col min="10748" max="10748" width="17.85546875" style="608" customWidth="1"/>
    <col min="10749" max="10749" width="14.85546875" style="608" customWidth="1"/>
    <col min="10750" max="10750" width="15.42578125" style="608" customWidth="1"/>
    <col min="10751" max="10751" width="7" style="608" customWidth="1"/>
    <col min="10752" max="10752" width="6.5703125" style="608" customWidth="1"/>
    <col min="10753" max="10753" width="10.28515625" style="608" customWidth="1"/>
    <col min="10754" max="10754" width="9.5703125" style="608" customWidth="1"/>
    <col min="10755" max="10755" width="10.140625" style="608" customWidth="1"/>
    <col min="10756" max="10756" width="12.28515625" style="608" customWidth="1"/>
    <col min="10757" max="10757" width="10.28515625" style="608" customWidth="1"/>
    <col min="10758" max="10758" width="14.85546875" style="608" customWidth="1"/>
    <col min="10759" max="10759" width="6.140625" style="608" customWidth="1"/>
    <col min="10760" max="10760" width="17.28515625" style="608" customWidth="1"/>
    <col min="10761" max="10761" width="14.140625" style="608" customWidth="1"/>
    <col min="10762" max="10762" width="24.5703125" style="608" customWidth="1"/>
    <col min="10763" max="10764" width="8" style="608" customWidth="1"/>
    <col min="10765" max="10770" width="6.7109375" style="608" bestFit="1" customWidth="1"/>
    <col min="10771" max="10771" width="21.5703125" style="608" customWidth="1"/>
    <col min="10772" max="10782" width="11.7109375" style="608" customWidth="1"/>
    <col min="10783" max="10988" width="11.7109375" style="608"/>
    <col min="10989" max="10989" width="5" style="608" customWidth="1"/>
    <col min="10990" max="10990" width="13" style="608" bestFit="1" customWidth="1"/>
    <col min="10991" max="10991" width="32.5703125" style="608" customWidth="1"/>
    <col min="10992" max="10992" width="38.5703125" style="608" customWidth="1"/>
    <col min="10993" max="10997" width="0" style="608" hidden="1" customWidth="1"/>
    <col min="10998" max="10999" width="18" style="608" customWidth="1"/>
    <col min="11000" max="11000" width="22" style="608" customWidth="1"/>
    <col min="11001" max="11001" width="19.5703125" style="608" customWidth="1"/>
    <col min="11002" max="11002" width="15.28515625" style="608" customWidth="1"/>
    <col min="11003" max="11003" width="14.140625" style="608" customWidth="1"/>
    <col min="11004" max="11004" width="17.85546875" style="608" customWidth="1"/>
    <col min="11005" max="11005" width="14.85546875" style="608" customWidth="1"/>
    <col min="11006" max="11006" width="15.42578125" style="608" customWidth="1"/>
    <col min="11007" max="11007" width="7" style="608" customWidth="1"/>
    <col min="11008" max="11008" width="6.5703125" style="608" customWidth="1"/>
    <col min="11009" max="11009" width="10.28515625" style="608" customWidth="1"/>
    <col min="11010" max="11010" width="9.5703125" style="608" customWidth="1"/>
    <col min="11011" max="11011" width="10.140625" style="608" customWidth="1"/>
    <col min="11012" max="11012" width="12.28515625" style="608" customWidth="1"/>
    <col min="11013" max="11013" width="10.28515625" style="608" customWidth="1"/>
    <col min="11014" max="11014" width="14.85546875" style="608" customWidth="1"/>
    <col min="11015" max="11015" width="6.140625" style="608" customWidth="1"/>
    <col min="11016" max="11016" width="17.28515625" style="608" customWidth="1"/>
    <col min="11017" max="11017" width="14.140625" style="608" customWidth="1"/>
    <col min="11018" max="11018" width="24.5703125" style="608" customWidth="1"/>
    <col min="11019" max="11020" width="8" style="608" customWidth="1"/>
    <col min="11021" max="11026" width="6.7109375" style="608" bestFit="1" customWidth="1"/>
    <col min="11027" max="11027" width="21.5703125" style="608" customWidth="1"/>
    <col min="11028" max="11038" width="11.7109375" style="608" customWidth="1"/>
    <col min="11039" max="11244" width="11.7109375" style="608"/>
    <col min="11245" max="11245" width="5" style="608" customWidth="1"/>
    <col min="11246" max="11246" width="13" style="608" bestFit="1" customWidth="1"/>
    <col min="11247" max="11247" width="32.5703125" style="608" customWidth="1"/>
    <col min="11248" max="11248" width="38.5703125" style="608" customWidth="1"/>
    <col min="11249" max="11253" width="0" style="608" hidden="1" customWidth="1"/>
    <col min="11254" max="11255" width="18" style="608" customWidth="1"/>
    <col min="11256" max="11256" width="22" style="608" customWidth="1"/>
    <col min="11257" max="11257" width="19.5703125" style="608" customWidth="1"/>
    <col min="11258" max="11258" width="15.28515625" style="608" customWidth="1"/>
    <col min="11259" max="11259" width="14.140625" style="608" customWidth="1"/>
    <col min="11260" max="11260" width="17.85546875" style="608" customWidth="1"/>
    <col min="11261" max="11261" width="14.85546875" style="608" customWidth="1"/>
    <col min="11262" max="11262" width="15.42578125" style="608" customWidth="1"/>
    <col min="11263" max="11263" width="7" style="608" customWidth="1"/>
    <col min="11264" max="11264" width="6.5703125" style="608" customWidth="1"/>
    <col min="11265" max="11265" width="10.28515625" style="608" customWidth="1"/>
    <col min="11266" max="11266" width="9.5703125" style="608" customWidth="1"/>
    <col min="11267" max="11267" width="10.140625" style="608" customWidth="1"/>
    <col min="11268" max="11268" width="12.28515625" style="608" customWidth="1"/>
    <col min="11269" max="11269" width="10.28515625" style="608" customWidth="1"/>
    <col min="11270" max="11270" width="14.85546875" style="608" customWidth="1"/>
    <col min="11271" max="11271" width="6.140625" style="608" customWidth="1"/>
    <col min="11272" max="11272" width="17.28515625" style="608" customWidth="1"/>
    <col min="11273" max="11273" width="14.140625" style="608" customWidth="1"/>
    <col min="11274" max="11274" width="24.5703125" style="608" customWidth="1"/>
    <col min="11275" max="11276" width="8" style="608" customWidth="1"/>
    <col min="11277" max="11282" width="6.7109375" style="608" bestFit="1" customWidth="1"/>
    <col min="11283" max="11283" width="21.5703125" style="608" customWidth="1"/>
    <col min="11284" max="11294" width="11.7109375" style="608" customWidth="1"/>
    <col min="11295" max="11500" width="11.7109375" style="608"/>
    <col min="11501" max="11501" width="5" style="608" customWidth="1"/>
    <col min="11502" max="11502" width="13" style="608" bestFit="1" customWidth="1"/>
    <col min="11503" max="11503" width="32.5703125" style="608" customWidth="1"/>
    <col min="11504" max="11504" width="38.5703125" style="608" customWidth="1"/>
    <col min="11505" max="11509" width="0" style="608" hidden="1" customWidth="1"/>
    <col min="11510" max="11511" width="18" style="608" customWidth="1"/>
    <col min="11512" max="11512" width="22" style="608" customWidth="1"/>
    <col min="11513" max="11513" width="19.5703125" style="608" customWidth="1"/>
    <col min="11514" max="11514" width="15.28515625" style="608" customWidth="1"/>
    <col min="11515" max="11515" width="14.140625" style="608" customWidth="1"/>
    <col min="11516" max="11516" width="17.85546875" style="608" customWidth="1"/>
    <col min="11517" max="11517" width="14.85546875" style="608" customWidth="1"/>
    <col min="11518" max="11518" width="15.42578125" style="608" customWidth="1"/>
    <col min="11519" max="11519" width="7" style="608" customWidth="1"/>
    <col min="11520" max="11520" width="6.5703125" style="608" customWidth="1"/>
    <col min="11521" max="11521" width="10.28515625" style="608" customWidth="1"/>
    <col min="11522" max="11522" width="9.5703125" style="608" customWidth="1"/>
    <col min="11523" max="11523" width="10.140625" style="608" customWidth="1"/>
    <col min="11524" max="11524" width="12.28515625" style="608" customWidth="1"/>
    <col min="11525" max="11525" width="10.28515625" style="608" customWidth="1"/>
    <col min="11526" max="11526" width="14.85546875" style="608" customWidth="1"/>
    <col min="11527" max="11527" width="6.140625" style="608" customWidth="1"/>
    <col min="11528" max="11528" width="17.28515625" style="608" customWidth="1"/>
    <col min="11529" max="11529" width="14.140625" style="608" customWidth="1"/>
    <col min="11530" max="11530" width="24.5703125" style="608" customWidth="1"/>
    <col min="11531" max="11532" width="8" style="608" customWidth="1"/>
    <col min="11533" max="11538" width="6.7109375" style="608" bestFit="1" customWidth="1"/>
    <col min="11539" max="11539" width="21.5703125" style="608" customWidth="1"/>
    <col min="11540" max="11550" width="11.7109375" style="608" customWidth="1"/>
    <col min="11551" max="11756" width="11.7109375" style="608"/>
    <col min="11757" max="11757" width="5" style="608" customWidth="1"/>
    <col min="11758" max="11758" width="13" style="608" bestFit="1" customWidth="1"/>
    <col min="11759" max="11759" width="32.5703125" style="608" customWidth="1"/>
    <col min="11760" max="11760" width="38.5703125" style="608" customWidth="1"/>
    <col min="11761" max="11765" width="0" style="608" hidden="1" customWidth="1"/>
    <col min="11766" max="11767" width="18" style="608" customWidth="1"/>
    <col min="11768" max="11768" width="22" style="608" customWidth="1"/>
    <col min="11769" max="11769" width="19.5703125" style="608" customWidth="1"/>
    <col min="11770" max="11770" width="15.28515625" style="608" customWidth="1"/>
    <col min="11771" max="11771" width="14.140625" style="608" customWidth="1"/>
    <col min="11772" max="11772" width="17.85546875" style="608" customWidth="1"/>
    <col min="11773" max="11773" width="14.85546875" style="608" customWidth="1"/>
    <col min="11774" max="11774" width="15.42578125" style="608" customWidth="1"/>
    <col min="11775" max="11775" width="7" style="608" customWidth="1"/>
    <col min="11776" max="11776" width="6.5703125" style="608" customWidth="1"/>
    <col min="11777" max="11777" width="10.28515625" style="608" customWidth="1"/>
    <col min="11778" max="11778" width="9.5703125" style="608" customWidth="1"/>
    <col min="11779" max="11779" width="10.140625" style="608" customWidth="1"/>
    <col min="11780" max="11780" width="12.28515625" style="608" customWidth="1"/>
    <col min="11781" max="11781" width="10.28515625" style="608" customWidth="1"/>
    <col min="11782" max="11782" width="14.85546875" style="608" customWidth="1"/>
    <col min="11783" max="11783" width="6.140625" style="608" customWidth="1"/>
    <col min="11784" max="11784" width="17.28515625" style="608" customWidth="1"/>
    <col min="11785" max="11785" width="14.140625" style="608" customWidth="1"/>
    <col min="11786" max="11786" width="24.5703125" style="608" customWidth="1"/>
    <col min="11787" max="11788" width="8" style="608" customWidth="1"/>
    <col min="11789" max="11794" width="6.7109375" style="608" bestFit="1" customWidth="1"/>
    <col min="11795" max="11795" width="21.5703125" style="608" customWidth="1"/>
    <col min="11796" max="11806" width="11.7109375" style="608" customWidth="1"/>
    <col min="11807" max="12012" width="11.7109375" style="608"/>
    <col min="12013" max="12013" width="5" style="608" customWidth="1"/>
    <col min="12014" max="12014" width="13" style="608" bestFit="1" customWidth="1"/>
    <col min="12015" max="12015" width="32.5703125" style="608" customWidth="1"/>
    <col min="12016" max="12016" width="38.5703125" style="608" customWidth="1"/>
    <col min="12017" max="12021" width="0" style="608" hidden="1" customWidth="1"/>
    <col min="12022" max="12023" width="18" style="608" customWidth="1"/>
    <col min="12024" max="12024" width="22" style="608" customWidth="1"/>
    <col min="12025" max="12025" width="19.5703125" style="608" customWidth="1"/>
    <col min="12026" max="12026" width="15.28515625" style="608" customWidth="1"/>
    <col min="12027" max="12027" width="14.140625" style="608" customWidth="1"/>
    <col min="12028" max="12028" width="17.85546875" style="608" customWidth="1"/>
    <col min="12029" max="12029" width="14.85546875" style="608" customWidth="1"/>
    <col min="12030" max="12030" width="15.42578125" style="608" customWidth="1"/>
    <col min="12031" max="12031" width="7" style="608" customWidth="1"/>
    <col min="12032" max="12032" width="6.5703125" style="608" customWidth="1"/>
    <col min="12033" max="12033" width="10.28515625" style="608" customWidth="1"/>
    <col min="12034" max="12034" width="9.5703125" style="608" customWidth="1"/>
    <col min="12035" max="12035" width="10.140625" style="608" customWidth="1"/>
    <col min="12036" max="12036" width="12.28515625" style="608" customWidth="1"/>
    <col min="12037" max="12037" width="10.28515625" style="608" customWidth="1"/>
    <col min="12038" max="12038" width="14.85546875" style="608" customWidth="1"/>
    <col min="12039" max="12039" width="6.140625" style="608" customWidth="1"/>
    <col min="12040" max="12040" width="17.28515625" style="608" customWidth="1"/>
    <col min="12041" max="12041" width="14.140625" style="608" customWidth="1"/>
    <col min="12042" max="12042" width="24.5703125" style="608" customWidth="1"/>
    <col min="12043" max="12044" width="8" style="608" customWidth="1"/>
    <col min="12045" max="12050" width="6.7109375" style="608" bestFit="1" customWidth="1"/>
    <col min="12051" max="12051" width="21.5703125" style="608" customWidth="1"/>
    <col min="12052" max="12062" width="11.7109375" style="608" customWidth="1"/>
    <col min="12063" max="12268" width="11.7109375" style="608"/>
    <col min="12269" max="12269" width="5" style="608" customWidth="1"/>
    <col min="12270" max="12270" width="13" style="608" bestFit="1" customWidth="1"/>
    <col min="12271" max="12271" width="32.5703125" style="608" customWidth="1"/>
    <col min="12272" max="12272" width="38.5703125" style="608" customWidth="1"/>
    <col min="12273" max="12277" width="0" style="608" hidden="1" customWidth="1"/>
    <col min="12278" max="12279" width="18" style="608" customWidth="1"/>
    <col min="12280" max="12280" width="22" style="608" customWidth="1"/>
    <col min="12281" max="12281" width="19.5703125" style="608" customWidth="1"/>
    <col min="12282" max="12282" width="15.28515625" style="608" customWidth="1"/>
    <col min="12283" max="12283" width="14.140625" style="608" customWidth="1"/>
    <col min="12284" max="12284" width="17.85546875" style="608" customWidth="1"/>
    <col min="12285" max="12285" width="14.85546875" style="608" customWidth="1"/>
    <col min="12286" max="12286" width="15.42578125" style="608" customWidth="1"/>
    <col min="12287" max="12287" width="7" style="608" customWidth="1"/>
    <col min="12288" max="12288" width="6.5703125" style="608" customWidth="1"/>
    <col min="12289" max="12289" width="10.28515625" style="608" customWidth="1"/>
    <col min="12290" max="12290" width="9.5703125" style="608" customWidth="1"/>
    <col min="12291" max="12291" width="10.140625" style="608" customWidth="1"/>
    <col min="12292" max="12292" width="12.28515625" style="608" customWidth="1"/>
    <col min="12293" max="12293" width="10.28515625" style="608" customWidth="1"/>
    <col min="12294" max="12294" width="14.85546875" style="608" customWidth="1"/>
    <col min="12295" max="12295" width="6.140625" style="608" customWidth="1"/>
    <col min="12296" max="12296" width="17.28515625" style="608" customWidth="1"/>
    <col min="12297" max="12297" width="14.140625" style="608" customWidth="1"/>
    <col min="12298" max="12298" width="24.5703125" style="608" customWidth="1"/>
    <col min="12299" max="12300" width="8" style="608" customWidth="1"/>
    <col min="12301" max="12306" width="6.7109375" style="608" bestFit="1" customWidth="1"/>
    <col min="12307" max="12307" width="21.5703125" style="608" customWidth="1"/>
    <col min="12308" max="12318" width="11.7109375" style="608" customWidth="1"/>
    <col min="12319" max="12524" width="11.7109375" style="608"/>
    <col min="12525" max="12525" width="5" style="608" customWidth="1"/>
    <col min="12526" max="12526" width="13" style="608" bestFit="1" customWidth="1"/>
    <col min="12527" max="12527" width="32.5703125" style="608" customWidth="1"/>
    <col min="12528" max="12528" width="38.5703125" style="608" customWidth="1"/>
    <col min="12529" max="12533" width="0" style="608" hidden="1" customWidth="1"/>
    <col min="12534" max="12535" width="18" style="608" customWidth="1"/>
    <col min="12536" max="12536" width="22" style="608" customWidth="1"/>
    <col min="12537" max="12537" width="19.5703125" style="608" customWidth="1"/>
    <col min="12538" max="12538" width="15.28515625" style="608" customWidth="1"/>
    <col min="12539" max="12539" width="14.140625" style="608" customWidth="1"/>
    <col min="12540" max="12540" width="17.85546875" style="608" customWidth="1"/>
    <col min="12541" max="12541" width="14.85546875" style="608" customWidth="1"/>
    <col min="12542" max="12542" width="15.42578125" style="608" customWidth="1"/>
    <col min="12543" max="12543" width="7" style="608" customWidth="1"/>
    <col min="12544" max="12544" width="6.5703125" style="608" customWidth="1"/>
    <col min="12545" max="12545" width="10.28515625" style="608" customWidth="1"/>
    <col min="12546" max="12546" width="9.5703125" style="608" customWidth="1"/>
    <col min="12547" max="12547" width="10.140625" style="608" customWidth="1"/>
    <col min="12548" max="12548" width="12.28515625" style="608" customWidth="1"/>
    <col min="12549" max="12549" width="10.28515625" style="608" customWidth="1"/>
    <col min="12550" max="12550" width="14.85546875" style="608" customWidth="1"/>
    <col min="12551" max="12551" width="6.140625" style="608" customWidth="1"/>
    <col min="12552" max="12552" width="17.28515625" style="608" customWidth="1"/>
    <col min="12553" max="12553" width="14.140625" style="608" customWidth="1"/>
    <col min="12554" max="12554" width="24.5703125" style="608" customWidth="1"/>
    <col min="12555" max="12556" width="8" style="608" customWidth="1"/>
    <col min="12557" max="12562" width="6.7109375" style="608" bestFit="1" customWidth="1"/>
    <col min="12563" max="12563" width="21.5703125" style="608" customWidth="1"/>
    <col min="12564" max="12574" width="11.7109375" style="608" customWidth="1"/>
    <col min="12575" max="12780" width="11.7109375" style="608"/>
    <col min="12781" max="12781" width="5" style="608" customWidth="1"/>
    <col min="12782" max="12782" width="13" style="608" bestFit="1" customWidth="1"/>
    <col min="12783" max="12783" width="32.5703125" style="608" customWidth="1"/>
    <col min="12784" max="12784" width="38.5703125" style="608" customWidth="1"/>
    <col min="12785" max="12789" width="0" style="608" hidden="1" customWidth="1"/>
    <col min="12790" max="12791" width="18" style="608" customWidth="1"/>
    <col min="12792" max="12792" width="22" style="608" customWidth="1"/>
    <col min="12793" max="12793" width="19.5703125" style="608" customWidth="1"/>
    <col min="12794" max="12794" width="15.28515625" style="608" customWidth="1"/>
    <col min="12795" max="12795" width="14.140625" style="608" customWidth="1"/>
    <col min="12796" max="12796" width="17.85546875" style="608" customWidth="1"/>
    <col min="12797" max="12797" width="14.85546875" style="608" customWidth="1"/>
    <col min="12798" max="12798" width="15.42578125" style="608" customWidth="1"/>
    <col min="12799" max="12799" width="7" style="608" customWidth="1"/>
    <col min="12800" max="12800" width="6.5703125" style="608" customWidth="1"/>
    <col min="12801" max="12801" width="10.28515625" style="608" customWidth="1"/>
    <col min="12802" max="12802" width="9.5703125" style="608" customWidth="1"/>
    <col min="12803" max="12803" width="10.140625" style="608" customWidth="1"/>
    <col min="12804" max="12804" width="12.28515625" style="608" customWidth="1"/>
    <col min="12805" max="12805" width="10.28515625" style="608" customWidth="1"/>
    <col min="12806" max="12806" width="14.85546875" style="608" customWidth="1"/>
    <col min="12807" max="12807" width="6.140625" style="608" customWidth="1"/>
    <col min="12808" max="12808" width="17.28515625" style="608" customWidth="1"/>
    <col min="12809" max="12809" width="14.140625" style="608" customWidth="1"/>
    <col min="12810" max="12810" width="24.5703125" style="608" customWidth="1"/>
    <col min="12811" max="12812" width="8" style="608" customWidth="1"/>
    <col min="12813" max="12818" width="6.7109375" style="608" bestFit="1" customWidth="1"/>
    <col min="12819" max="12819" width="21.5703125" style="608" customWidth="1"/>
    <col min="12820" max="12830" width="11.7109375" style="608" customWidth="1"/>
    <col min="12831" max="13036" width="11.7109375" style="608"/>
    <col min="13037" max="13037" width="5" style="608" customWidth="1"/>
    <col min="13038" max="13038" width="13" style="608" bestFit="1" customWidth="1"/>
    <col min="13039" max="13039" width="32.5703125" style="608" customWidth="1"/>
    <col min="13040" max="13040" width="38.5703125" style="608" customWidth="1"/>
    <col min="13041" max="13045" width="0" style="608" hidden="1" customWidth="1"/>
    <col min="13046" max="13047" width="18" style="608" customWidth="1"/>
    <col min="13048" max="13048" width="22" style="608" customWidth="1"/>
    <col min="13049" max="13049" width="19.5703125" style="608" customWidth="1"/>
    <col min="13050" max="13050" width="15.28515625" style="608" customWidth="1"/>
    <col min="13051" max="13051" width="14.140625" style="608" customWidth="1"/>
    <col min="13052" max="13052" width="17.85546875" style="608" customWidth="1"/>
    <col min="13053" max="13053" width="14.85546875" style="608" customWidth="1"/>
    <col min="13054" max="13054" width="15.42578125" style="608" customWidth="1"/>
    <col min="13055" max="13055" width="7" style="608" customWidth="1"/>
    <col min="13056" max="13056" width="6.5703125" style="608" customWidth="1"/>
    <col min="13057" max="13057" width="10.28515625" style="608" customWidth="1"/>
    <col min="13058" max="13058" width="9.5703125" style="608" customWidth="1"/>
    <col min="13059" max="13059" width="10.140625" style="608" customWidth="1"/>
    <col min="13060" max="13060" width="12.28515625" style="608" customWidth="1"/>
    <col min="13061" max="13061" width="10.28515625" style="608" customWidth="1"/>
    <col min="13062" max="13062" width="14.85546875" style="608" customWidth="1"/>
    <col min="13063" max="13063" width="6.140625" style="608" customWidth="1"/>
    <col min="13064" max="13064" width="17.28515625" style="608" customWidth="1"/>
    <col min="13065" max="13065" width="14.140625" style="608" customWidth="1"/>
    <col min="13066" max="13066" width="24.5703125" style="608" customWidth="1"/>
    <col min="13067" max="13068" width="8" style="608" customWidth="1"/>
    <col min="13069" max="13074" width="6.7109375" style="608" bestFit="1" customWidth="1"/>
    <col min="13075" max="13075" width="21.5703125" style="608" customWidth="1"/>
    <col min="13076" max="13086" width="11.7109375" style="608" customWidth="1"/>
    <col min="13087" max="13292" width="11.7109375" style="608"/>
    <col min="13293" max="13293" width="5" style="608" customWidth="1"/>
    <col min="13294" max="13294" width="13" style="608" bestFit="1" customWidth="1"/>
    <col min="13295" max="13295" width="32.5703125" style="608" customWidth="1"/>
    <col min="13296" max="13296" width="38.5703125" style="608" customWidth="1"/>
    <col min="13297" max="13301" width="0" style="608" hidden="1" customWidth="1"/>
    <col min="13302" max="13303" width="18" style="608" customWidth="1"/>
    <col min="13304" max="13304" width="22" style="608" customWidth="1"/>
    <col min="13305" max="13305" width="19.5703125" style="608" customWidth="1"/>
    <col min="13306" max="13306" width="15.28515625" style="608" customWidth="1"/>
    <col min="13307" max="13307" width="14.140625" style="608" customWidth="1"/>
    <col min="13308" max="13308" width="17.85546875" style="608" customWidth="1"/>
    <col min="13309" max="13309" width="14.85546875" style="608" customWidth="1"/>
    <col min="13310" max="13310" width="15.42578125" style="608" customWidth="1"/>
    <col min="13311" max="13311" width="7" style="608" customWidth="1"/>
    <col min="13312" max="13312" width="6.5703125" style="608" customWidth="1"/>
    <col min="13313" max="13313" width="10.28515625" style="608" customWidth="1"/>
    <col min="13314" max="13314" width="9.5703125" style="608" customWidth="1"/>
    <col min="13315" max="13315" width="10.140625" style="608" customWidth="1"/>
    <col min="13316" max="13316" width="12.28515625" style="608" customWidth="1"/>
    <col min="13317" max="13317" width="10.28515625" style="608" customWidth="1"/>
    <col min="13318" max="13318" width="14.85546875" style="608" customWidth="1"/>
    <col min="13319" max="13319" width="6.140625" style="608" customWidth="1"/>
    <col min="13320" max="13320" width="17.28515625" style="608" customWidth="1"/>
    <col min="13321" max="13321" width="14.140625" style="608" customWidth="1"/>
    <col min="13322" max="13322" width="24.5703125" style="608" customWidth="1"/>
    <col min="13323" max="13324" width="8" style="608" customWidth="1"/>
    <col min="13325" max="13330" width="6.7109375" style="608" bestFit="1" customWidth="1"/>
    <col min="13331" max="13331" width="21.5703125" style="608" customWidth="1"/>
    <col min="13332" max="13342" width="11.7109375" style="608" customWidth="1"/>
    <col min="13343" max="13548" width="11.7109375" style="608"/>
    <col min="13549" max="13549" width="5" style="608" customWidth="1"/>
    <col min="13550" max="13550" width="13" style="608" bestFit="1" customWidth="1"/>
    <col min="13551" max="13551" width="32.5703125" style="608" customWidth="1"/>
    <col min="13552" max="13552" width="38.5703125" style="608" customWidth="1"/>
    <col min="13553" max="13557" width="0" style="608" hidden="1" customWidth="1"/>
    <col min="13558" max="13559" width="18" style="608" customWidth="1"/>
    <col min="13560" max="13560" width="22" style="608" customWidth="1"/>
    <col min="13561" max="13561" width="19.5703125" style="608" customWidth="1"/>
    <col min="13562" max="13562" width="15.28515625" style="608" customWidth="1"/>
    <col min="13563" max="13563" width="14.140625" style="608" customWidth="1"/>
    <col min="13564" max="13564" width="17.85546875" style="608" customWidth="1"/>
    <col min="13565" max="13565" width="14.85546875" style="608" customWidth="1"/>
    <col min="13566" max="13566" width="15.42578125" style="608" customWidth="1"/>
    <col min="13567" max="13567" width="7" style="608" customWidth="1"/>
    <col min="13568" max="13568" width="6.5703125" style="608" customWidth="1"/>
    <col min="13569" max="13569" width="10.28515625" style="608" customWidth="1"/>
    <col min="13570" max="13570" width="9.5703125" style="608" customWidth="1"/>
    <col min="13571" max="13571" width="10.140625" style="608" customWidth="1"/>
    <col min="13572" max="13572" width="12.28515625" style="608" customWidth="1"/>
    <col min="13573" max="13573" width="10.28515625" style="608" customWidth="1"/>
    <col min="13574" max="13574" width="14.85546875" style="608" customWidth="1"/>
    <col min="13575" max="13575" width="6.140625" style="608" customWidth="1"/>
    <col min="13576" max="13576" width="17.28515625" style="608" customWidth="1"/>
    <col min="13577" max="13577" width="14.140625" style="608" customWidth="1"/>
    <col min="13578" max="13578" width="24.5703125" style="608" customWidth="1"/>
    <col min="13579" max="13580" width="8" style="608" customWidth="1"/>
    <col min="13581" max="13586" width="6.7109375" style="608" bestFit="1" customWidth="1"/>
    <col min="13587" max="13587" width="21.5703125" style="608" customWidth="1"/>
    <col min="13588" max="13598" width="11.7109375" style="608" customWidth="1"/>
    <col min="13599" max="13804" width="11.7109375" style="608"/>
    <col min="13805" max="13805" width="5" style="608" customWidth="1"/>
    <col min="13806" max="13806" width="13" style="608" bestFit="1" customWidth="1"/>
    <col min="13807" max="13807" width="32.5703125" style="608" customWidth="1"/>
    <col min="13808" max="13808" width="38.5703125" style="608" customWidth="1"/>
    <col min="13809" max="13813" width="0" style="608" hidden="1" customWidth="1"/>
    <col min="13814" max="13815" width="18" style="608" customWidth="1"/>
    <col min="13816" max="13816" width="22" style="608" customWidth="1"/>
    <col min="13817" max="13817" width="19.5703125" style="608" customWidth="1"/>
    <col min="13818" max="13818" width="15.28515625" style="608" customWidth="1"/>
    <col min="13819" max="13819" width="14.140625" style="608" customWidth="1"/>
    <col min="13820" max="13820" width="17.85546875" style="608" customWidth="1"/>
    <col min="13821" max="13821" width="14.85546875" style="608" customWidth="1"/>
    <col min="13822" max="13822" width="15.42578125" style="608" customWidth="1"/>
    <col min="13823" max="13823" width="7" style="608" customWidth="1"/>
    <col min="13824" max="13824" width="6.5703125" style="608" customWidth="1"/>
    <col min="13825" max="13825" width="10.28515625" style="608" customWidth="1"/>
    <col min="13826" max="13826" width="9.5703125" style="608" customWidth="1"/>
    <col min="13827" max="13827" width="10.140625" style="608" customWidth="1"/>
    <col min="13828" max="13828" width="12.28515625" style="608" customWidth="1"/>
    <col min="13829" max="13829" width="10.28515625" style="608" customWidth="1"/>
    <col min="13830" max="13830" width="14.85546875" style="608" customWidth="1"/>
    <col min="13831" max="13831" width="6.140625" style="608" customWidth="1"/>
    <col min="13832" max="13832" width="17.28515625" style="608" customWidth="1"/>
    <col min="13833" max="13833" width="14.140625" style="608" customWidth="1"/>
    <col min="13834" max="13834" width="24.5703125" style="608" customWidth="1"/>
    <col min="13835" max="13836" width="8" style="608" customWidth="1"/>
    <col min="13837" max="13842" width="6.7109375" style="608" bestFit="1" customWidth="1"/>
    <col min="13843" max="13843" width="21.5703125" style="608" customWidth="1"/>
    <col min="13844" max="13854" width="11.7109375" style="608" customWidth="1"/>
    <col min="13855" max="14060" width="11.7109375" style="608"/>
    <col min="14061" max="14061" width="5" style="608" customWidth="1"/>
    <col min="14062" max="14062" width="13" style="608" bestFit="1" customWidth="1"/>
    <col min="14063" max="14063" width="32.5703125" style="608" customWidth="1"/>
    <col min="14064" max="14064" width="38.5703125" style="608" customWidth="1"/>
    <col min="14065" max="14069" width="0" style="608" hidden="1" customWidth="1"/>
    <col min="14070" max="14071" width="18" style="608" customWidth="1"/>
    <col min="14072" max="14072" width="22" style="608" customWidth="1"/>
    <col min="14073" max="14073" width="19.5703125" style="608" customWidth="1"/>
    <col min="14074" max="14074" width="15.28515625" style="608" customWidth="1"/>
    <col min="14075" max="14075" width="14.140625" style="608" customWidth="1"/>
    <col min="14076" max="14076" width="17.85546875" style="608" customWidth="1"/>
    <col min="14077" max="14077" width="14.85546875" style="608" customWidth="1"/>
    <col min="14078" max="14078" width="15.42578125" style="608" customWidth="1"/>
    <col min="14079" max="14079" width="7" style="608" customWidth="1"/>
    <col min="14080" max="14080" width="6.5703125" style="608" customWidth="1"/>
    <col min="14081" max="14081" width="10.28515625" style="608" customWidth="1"/>
    <col min="14082" max="14082" width="9.5703125" style="608" customWidth="1"/>
    <col min="14083" max="14083" width="10.140625" style="608" customWidth="1"/>
    <col min="14084" max="14084" width="12.28515625" style="608" customWidth="1"/>
    <col min="14085" max="14085" width="10.28515625" style="608" customWidth="1"/>
    <col min="14086" max="14086" width="14.85546875" style="608" customWidth="1"/>
    <col min="14087" max="14087" width="6.140625" style="608" customWidth="1"/>
    <col min="14088" max="14088" width="17.28515625" style="608" customWidth="1"/>
    <col min="14089" max="14089" width="14.140625" style="608" customWidth="1"/>
    <col min="14090" max="14090" width="24.5703125" style="608" customWidth="1"/>
    <col min="14091" max="14092" width="8" style="608" customWidth="1"/>
    <col min="14093" max="14098" width="6.7109375" style="608" bestFit="1" customWidth="1"/>
    <col min="14099" max="14099" width="21.5703125" style="608" customWidth="1"/>
    <col min="14100" max="14110" width="11.7109375" style="608" customWidth="1"/>
    <col min="14111" max="14316" width="11.7109375" style="608"/>
    <col min="14317" max="14317" width="5" style="608" customWidth="1"/>
    <col min="14318" max="14318" width="13" style="608" bestFit="1" customWidth="1"/>
    <col min="14319" max="14319" width="32.5703125" style="608" customWidth="1"/>
    <col min="14320" max="14320" width="38.5703125" style="608" customWidth="1"/>
    <col min="14321" max="14325" width="0" style="608" hidden="1" customWidth="1"/>
    <col min="14326" max="14327" width="18" style="608" customWidth="1"/>
    <col min="14328" max="14328" width="22" style="608" customWidth="1"/>
    <col min="14329" max="14329" width="19.5703125" style="608" customWidth="1"/>
    <col min="14330" max="14330" width="15.28515625" style="608" customWidth="1"/>
    <col min="14331" max="14331" width="14.140625" style="608" customWidth="1"/>
    <col min="14332" max="14332" width="17.85546875" style="608" customWidth="1"/>
    <col min="14333" max="14333" width="14.85546875" style="608" customWidth="1"/>
    <col min="14334" max="14334" width="15.42578125" style="608" customWidth="1"/>
    <col min="14335" max="14335" width="7" style="608" customWidth="1"/>
    <col min="14336" max="14336" width="6.5703125" style="608" customWidth="1"/>
    <col min="14337" max="14337" width="10.28515625" style="608" customWidth="1"/>
    <col min="14338" max="14338" width="9.5703125" style="608" customWidth="1"/>
    <col min="14339" max="14339" width="10.140625" style="608" customWidth="1"/>
    <col min="14340" max="14340" width="12.28515625" style="608" customWidth="1"/>
    <col min="14341" max="14341" width="10.28515625" style="608" customWidth="1"/>
    <col min="14342" max="14342" width="14.85546875" style="608" customWidth="1"/>
    <col min="14343" max="14343" width="6.140625" style="608" customWidth="1"/>
    <col min="14344" max="14344" width="17.28515625" style="608" customWidth="1"/>
    <col min="14345" max="14345" width="14.140625" style="608" customWidth="1"/>
    <col min="14346" max="14346" width="24.5703125" style="608" customWidth="1"/>
    <col min="14347" max="14348" width="8" style="608" customWidth="1"/>
    <col min="14349" max="14354" width="6.7109375" style="608" bestFit="1" customWidth="1"/>
    <col min="14355" max="14355" width="21.5703125" style="608" customWidth="1"/>
    <col min="14356" max="14366" width="11.7109375" style="608" customWidth="1"/>
    <col min="14367" max="14572" width="11.7109375" style="608"/>
    <col min="14573" max="14573" width="5" style="608" customWidth="1"/>
    <col min="14574" max="14574" width="13" style="608" bestFit="1" customWidth="1"/>
    <col min="14575" max="14575" width="32.5703125" style="608" customWidth="1"/>
    <col min="14576" max="14576" width="38.5703125" style="608" customWidth="1"/>
    <col min="14577" max="14581" width="0" style="608" hidden="1" customWidth="1"/>
    <col min="14582" max="14583" width="18" style="608" customWidth="1"/>
    <col min="14584" max="14584" width="22" style="608" customWidth="1"/>
    <col min="14585" max="14585" width="19.5703125" style="608" customWidth="1"/>
    <col min="14586" max="14586" width="15.28515625" style="608" customWidth="1"/>
    <col min="14587" max="14587" width="14.140625" style="608" customWidth="1"/>
    <col min="14588" max="14588" width="17.85546875" style="608" customWidth="1"/>
    <col min="14589" max="14589" width="14.85546875" style="608" customWidth="1"/>
    <col min="14590" max="14590" width="15.42578125" style="608" customWidth="1"/>
    <col min="14591" max="14591" width="7" style="608" customWidth="1"/>
    <col min="14592" max="14592" width="6.5703125" style="608" customWidth="1"/>
    <col min="14593" max="14593" width="10.28515625" style="608" customWidth="1"/>
    <col min="14594" max="14594" width="9.5703125" style="608" customWidth="1"/>
    <col min="14595" max="14595" width="10.140625" style="608" customWidth="1"/>
    <col min="14596" max="14596" width="12.28515625" style="608" customWidth="1"/>
    <col min="14597" max="14597" width="10.28515625" style="608" customWidth="1"/>
    <col min="14598" max="14598" width="14.85546875" style="608" customWidth="1"/>
    <col min="14599" max="14599" width="6.140625" style="608" customWidth="1"/>
    <col min="14600" max="14600" width="17.28515625" style="608" customWidth="1"/>
    <col min="14601" max="14601" width="14.140625" style="608" customWidth="1"/>
    <col min="14602" max="14602" width="24.5703125" style="608" customWidth="1"/>
    <col min="14603" max="14604" width="8" style="608" customWidth="1"/>
    <col min="14605" max="14610" width="6.7109375" style="608" bestFit="1" customWidth="1"/>
    <col min="14611" max="14611" width="21.5703125" style="608" customWidth="1"/>
    <col min="14612" max="14622" width="11.7109375" style="608" customWidth="1"/>
    <col min="14623" max="14828" width="11.7109375" style="608"/>
    <col min="14829" max="14829" width="5" style="608" customWidth="1"/>
    <col min="14830" max="14830" width="13" style="608" bestFit="1" customWidth="1"/>
    <col min="14831" max="14831" width="32.5703125" style="608" customWidth="1"/>
    <col min="14832" max="14832" width="38.5703125" style="608" customWidth="1"/>
    <col min="14833" max="14837" width="0" style="608" hidden="1" customWidth="1"/>
    <col min="14838" max="14839" width="18" style="608" customWidth="1"/>
    <col min="14840" max="14840" width="22" style="608" customWidth="1"/>
    <col min="14841" max="14841" width="19.5703125" style="608" customWidth="1"/>
    <col min="14842" max="14842" width="15.28515625" style="608" customWidth="1"/>
    <col min="14843" max="14843" width="14.140625" style="608" customWidth="1"/>
    <col min="14844" max="14844" width="17.85546875" style="608" customWidth="1"/>
    <col min="14845" max="14845" width="14.85546875" style="608" customWidth="1"/>
    <col min="14846" max="14846" width="15.42578125" style="608" customWidth="1"/>
    <col min="14847" max="14847" width="7" style="608" customWidth="1"/>
    <col min="14848" max="14848" width="6.5703125" style="608" customWidth="1"/>
    <col min="14849" max="14849" width="10.28515625" style="608" customWidth="1"/>
    <col min="14850" max="14850" width="9.5703125" style="608" customWidth="1"/>
    <col min="14851" max="14851" width="10.140625" style="608" customWidth="1"/>
    <col min="14852" max="14852" width="12.28515625" style="608" customWidth="1"/>
    <col min="14853" max="14853" width="10.28515625" style="608" customWidth="1"/>
    <col min="14854" max="14854" width="14.85546875" style="608" customWidth="1"/>
    <col min="14855" max="14855" width="6.140625" style="608" customWidth="1"/>
    <col min="14856" max="14856" width="17.28515625" style="608" customWidth="1"/>
    <col min="14857" max="14857" width="14.140625" style="608" customWidth="1"/>
    <col min="14858" max="14858" width="24.5703125" style="608" customWidth="1"/>
    <col min="14859" max="14860" width="8" style="608" customWidth="1"/>
    <col min="14861" max="14866" width="6.7109375" style="608" bestFit="1" customWidth="1"/>
    <col min="14867" max="14867" width="21.5703125" style="608" customWidth="1"/>
    <col min="14868" max="14878" width="11.7109375" style="608" customWidth="1"/>
    <col min="14879" max="15084" width="11.7109375" style="608"/>
    <col min="15085" max="15085" width="5" style="608" customWidth="1"/>
    <col min="15086" max="15086" width="13" style="608" bestFit="1" customWidth="1"/>
    <col min="15087" max="15087" width="32.5703125" style="608" customWidth="1"/>
    <col min="15088" max="15088" width="38.5703125" style="608" customWidth="1"/>
    <col min="15089" max="15093" width="0" style="608" hidden="1" customWidth="1"/>
    <col min="15094" max="15095" width="18" style="608" customWidth="1"/>
    <col min="15096" max="15096" width="22" style="608" customWidth="1"/>
    <col min="15097" max="15097" width="19.5703125" style="608" customWidth="1"/>
    <col min="15098" max="15098" width="15.28515625" style="608" customWidth="1"/>
    <col min="15099" max="15099" width="14.140625" style="608" customWidth="1"/>
    <col min="15100" max="15100" width="17.85546875" style="608" customWidth="1"/>
    <col min="15101" max="15101" width="14.85546875" style="608" customWidth="1"/>
    <col min="15102" max="15102" width="15.42578125" style="608" customWidth="1"/>
    <col min="15103" max="15103" width="7" style="608" customWidth="1"/>
    <col min="15104" max="15104" width="6.5703125" style="608" customWidth="1"/>
    <col min="15105" max="15105" width="10.28515625" style="608" customWidth="1"/>
    <col min="15106" max="15106" width="9.5703125" style="608" customWidth="1"/>
    <col min="15107" max="15107" width="10.140625" style="608" customWidth="1"/>
    <col min="15108" max="15108" width="12.28515625" style="608" customWidth="1"/>
    <col min="15109" max="15109" width="10.28515625" style="608" customWidth="1"/>
    <col min="15110" max="15110" width="14.85546875" style="608" customWidth="1"/>
    <col min="15111" max="15111" width="6.140625" style="608" customWidth="1"/>
    <col min="15112" max="15112" width="17.28515625" style="608" customWidth="1"/>
    <col min="15113" max="15113" width="14.140625" style="608" customWidth="1"/>
    <col min="15114" max="15114" width="24.5703125" style="608" customWidth="1"/>
    <col min="15115" max="15116" width="8" style="608" customWidth="1"/>
    <col min="15117" max="15122" width="6.7109375" style="608" bestFit="1" customWidth="1"/>
    <col min="15123" max="15123" width="21.5703125" style="608" customWidth="1"/>
    <col min="15124" max="15134" width="11.7109375" style="608" customWidth="1"/>
    <col min="15135" max="15340" width="11.7109375" style="608"/>
    <col min="15341" max="15341" width="5" style="608" customWidth="1"/>
    <col min="15342" max="15342" width="13" style="608" bestFit="1" customWidth="1"/>
    <col min="15343" max="15343" width="32.5703125" style="608" customWidth="1"/>
    <col min="15344" max="15344" width="38.5703125" style="608" customWidth="1"/>
    <col min="15345" max="15349" width="0" style="608" hidden="1" customWidth="1"/>
    <col min="15350" max="15351" width="18" style="608" customWidth="1"/>
    <col min="15352" max="15352" width="22" style="608" customWidth="1"/>
    <col min="15353" max="15353" width="19.5703125" style="608" customWidth="1"/>
    <col min="15354" max="15354" width="15.28515625" style="608" customWidth="1"/>
    <col min="15355" max="15355" width="14.140625" style="608" customWidth="1"/>
    <col min="15356" max="15356" width="17.85546875" style="608" customWidth="1"/>
    <col min="15357" max="15357" width="14.85546875" style="608" customWidth="1"/>
    <col min="15358" max="15358" width="15.42578125" style="608" customWidth="1"/>
    <col min="15359" max="15359" width="7" style="608" customWidth="1"/>
    <col min="15360" max="15360" width="6.5703125" style="608" customWidth="1"/>
    <col min="15361" max="15361" width="10.28515625" style="608" customWidth="1"/>
    <col min="15362" max="15362" width="9.5703125" style="608" customWidth="1"/>
    <col min="15363" max="15363" width="10.140625" style="608" customWidth="1"/>
    <col min="15364" max="15364" width="12.28515625" style="608" customWidth="1"/>
    <col min="15365" max="15365" width="10.28515625" style="608" customWidth="1"/>
    <col min="15366" max="15366" width="14.85546875" style="608" customWidth="1"/>
    <col min="15367" max="15367" width="6.140625" style="608" customWidth="1"/>
    <col min="15368" max="15368" width="17.28515625" style="608" customWidth="1"/>
    <col min="15369" max="15369" width="14.140625" style="608" customWidth="1"/>
    <col min="15370" max="15370" width="24.5703125" style="608" customWidth="1"/>
    <col min="15371" max="15372" width="8" style="608" customWidth="1"/>
    <col min="15373" max="15378" width="6.7109375" style="608" bestFit="1" customWidth="1"/>
    <col min="15379" max="15379" width="21.5703125" style="608" customWidth="1"/>
    <col min="15380" max="15390" width="11.7109375" style="608" customWidth="1"/>
    <col min="15391" max="15596" width="11.7109375" style="608"/>
    <col min="15597" max="15597" width="5" style="608" customWidth="1"/>
    <col min="15598" max="15598" width="13" style="608" bestFit="1" customWidth="1"/>
    <col min="15599" max="15599" width="32.5703125" style="608" customWidth="1"/>
    <col min="15600" max="15600" width="38.5703125" style="608" customWidth="1"/>
    <col min="15601" max="15605" width="0" style="608" hidden="1" customWidth="1"/>
    <col min="15606" max="15607" width="18" style="608" customWidth="1"/>
    <col min="15608" max="15608" width="22" style="608" customWidth="1"/>
    <col min="15609" max="15609" width="19.5703125" style="608" customWidth="1"/>
    <col min="15610" max="15610" width="15.28515625" style="608" customWidth="1"/>
    <col min="15611" max="15611" width="14.140625" style="608" customWidth="1"/>
    <col min="15612" max="15612" width="17.85546875" style="608" customWidth="1"/>
    <col min="15613" max="15613" width="14.85546875" style="608" customWidth="1"/>
    <col min="15614" max="15614" width="15.42578125" style="608" customWidth="1"/>
    <col min="15615" max="15615" width="7" style="608" customWidth="1"/>
    <col min="15616" max="15616" width="6.5703125" style="608" customWidth="1"/>
    <col min="15617" max="15617" width="10.28515625" style="608" customWidth="1"/>
    <col min="15618" max="15618" width="9.5703125" style="608" customWidth="1"/>
    <col min="15619" max="15619" width="10.140625" style="608" customWidth="1"/>
    <col min="15620" max="15620" width="12.28515625" style="608" customWidth="1"/>
    <col min="15621" max="15621" width="10.28515625" style="608" customWidth="1"/>
    <col min="15622" max="15622" width="14.85546875" style="608" customWidth="1"/>
    <col min="15623" max="15623" width="6.140625" style="608" customWidth="1"/>
    <col min="15624" max="15624" width="17.28515625" style="608" customWidth="1"/>
    <col min="15625" max="15625" width="14.140625" style="608" customWidth="1"/>
    <col min="15626" max="15626" width="24.5703125" style="608" customWidth="1"/>
    <col min="15627" max="15628" width="8" style="608" customWidth="1"/>
    <col min="15629" max="15634" width="6.7109375" style="608" bestFit="1" customWidth="1"/>
    <col min="15635" max="15635" width="21.5703125" style="608" customWidth="1"/>
    <col min="15636" max="15646" width="11.7109375" style="608" customWidth="1"/>
    <col min="15647" max="15852" width="11.7109375" style="608"/>
    <col min="15853" max="15853" width="5" style="608" customWidth="1"/>
    <col min="15854" max="15854" width="13" style="608" bestFit="1" customWidth="1"/>
    <col min="15855" max="15855" width="32.5703125" style="608" customWidth="1"/>
    <col min="15856" max="15856" width="38.5703125" style="608" customWidth="1"/>
    <col min="15857" max="15861" width="0" style="608" hidden="1" customWidth="1"/>
    <col min="15862" max="15863" width="18" style="608" customWidth="1"/>
    <col min="15864" max="15864" width="22" style="608" customWidth="1"/>
    <col min="15865" max="15865" width="19.5703125" style="608" customWidth="1"/>
    <col min="15866" max="15866" width="15.28515625" style="608" customWidth="1"/>
    <col min="15867" max="15867" width="14.140625" style="608" customWidth="1"/>
    <col min="15868" max="15868" width="17.85546875" style="608" customWidth="1"/>
    <col min="15869" max="15869" width="14.85546875" style="608" customWidth="1"/>
    <col min="15870" max="15870" width="15.42578125" style="608" customWidth="1"/>
    <col min="15871" max="15871" width="7" style="608" customWidth="1"/>
    <col min="15872" max="15872" width="6.5703125" style="608" customWidth="1"/>
    <col min="15873" max="15873" width="10.28515625" style="608" customWidth="1"/>
    <col min="15874" max="15874" width="9.5703125" style="608" customWidth="1"/>
    <col min="15875" max="15875" width="10.140625" style="608" customWidth="1"/>
    <col min="15876" max="15876" width="12.28515625" style="608" customWidth="1"/>
    <col min="15877" max="15877" width="10.28515625" style="608" customWidth="1"/>
    <col min="15878" max="15878" width="14.85546875" style="608" customWidth="1"/>
    <col min="15879" max="15879" width="6.140625" style="608" customWidth="1"/>
    <col min="15880" max="15880" width="17.28515625" style="608" customWidth="1"/>
    <col min="15881" max="15881" width="14.140625" style="608" customWidth="1"/>
    <col min="15882" max="15882" width="24.5703125" style="608" customWidth="1"/>
    <col min="15883" max="15884" width="8" style="608" customWidth="1"/>
    <col min="15885" max="15890" width="6.7109375" style="608" bestFit="1" customWidth="1"/>
    <col min="15891" max="15891" width="21.5703125" style="608" customWidth="1"/>
    <col min="15892" max="15902" width="11.7109375" style="608" customWidth="1"/>
    <col min="15903" max="16108" width="11.7109375" style="608"/>
    <col min="16109" max="16109" width="5" style="608" customWidth="1"/>
    <col min="16110" max="16110" width="13" style="608" bestFit="1" customWidth="1"/>
    <col min="16111" max="16111" width="32.5703125" style="608" customWidth="1"/>
    <col min="16112" max="16112" width="38.5703125" style="608" customWidth="1"/>
    <col min="16113" max="16117" width="0" style="608" hidden="1" customWidth="1"/>
    <col min="16118" max="16119" width="18" style="608" customWidth="1"/>
    <col min="16120" max="16120" width="22" style="608" customWidth="1"/>
    <col min="16121" max="16121" width="19.5703125" style="608" customWidth="1"/>
    <col min="16122" max="16122" width="15.28515625" style="608" customWidth="1"/>
    <col min="16123" max="16123" width="14.140625" style="608" customWidth="1"/>
    <col min="16124" max="16124" width="17.85546875" style="608" customWidth="1"/>
    <col min="16125" max="16125" width="14.85546875" style="608" customWidth="1"/>
    <col min="16126" max="16126" width="15.42578125" style="608" customWidth="1"/>
    <col min="16127" max="16127" width="7" style="608" customWidth="1"/>
    <col min="16128" max="16128" width="6.5703125" style="608" customWidth="1"/>
    <col min="16129" max="16129" width="10.28515625" style="608" customWidth="1"/>
    <col min="16130" max="16130" width="9.5703125" style="608" customWidth="1"/>
    <col min="16131" max="16131" width="10.140625" style="608" customWidth="1"/>
    <col min="16132" max="16132" width="12.28515625" style="608" customWidth="1"/>
    <col min="16133" max="16133" width="10.28515625" style="608" customWidth="1"/>
    <col min="16134" max="16134" width="14.85546875" style="608" customWidth="1"/>
    <col min="16135" max="16135" width="6.140625" style="608" customWidth="1"/>
    <col min="16136" max="16136" width="17.28515625" style="608" customWidth="1"/>
    <col min="16137" max="16137" width="14.140625" style="608" customWidth="1"/>
    <col min="16138" max="16138" width="24.5703125" style="608" customWidth="1"/>
    <col min="16139" max="16140" width="8" style="608" customWidth="1"/>
    <col min="16141" max="16146" width="6.7109375" style="608" bestFit="1" customWidth="1"/>
    <col min="16147" max="16147" width="21.5703125" style="608" customWidth="1"/>
    <col min="16148" max="16158" width="11.7109375" style="608" customWidth="1"/>
    <col min="16159" max="16384" width="11.7109375" style="608"/>
  </cols>
  <sheetData>
    <row r="1" spans="1:19" s="601" customFormat="1" x14ac:dyDescent="0.2">
      <c r="A1" s="1078"/>
      <c r="B1" s="1078"/>
      <c r="C1" s="1078"/>
      <c r="D1" s="1078"/>
      <c r="E1" s="1078"/>
      <c r="F1" s="1078"/>
      <c r="G1" s="1078"/>
      <c r="H1" s="1078"/>
      <c r="I1" s="1078"/>
      <c r="J1" s="1078"/>
      <c r="O1" s="600"/>
      <c r="P1" s="600"/>
      <c r="Q1" s="600"/>
      <c r="R1" s="600"/>
      <c r="S1" s="602"/>
    </row>
    <row r="2" spans="1:19" s="601" customFormat="1" ht="18.75" customHeight="1" x14ac:dyDescent="0.2">
      <c r="A2" s="603"/>
      <c r="B2" s="698"/>
      <c r="C2" s="604"/>
      <c r="D2" s="760"/>
      <c r="E2" s="605"/>
      <c r="F2" s="599"/>
      <c r="G2" s="599"/>
      <c r="H2" s="606"/>
      <c r="I2" s="599"/>
      <c r="J2" s="607"/>
      <c r="O2" s="600"/>
      <c r="P2" s="600"/>
      <c r="Q2" s="600"/>
      <c r="R2" s="600"/>
      <c r="S2" s="602"/>
    </row>
    <row r="3" spans="1:19" s="601" customFormat="1" ht="66" customHeight="1" x14ac:dyDescent="0.2">
      <c r="A3" s="603"/>
      <c r="B3" s="698"/>
      <c r="C3" s="604"/>
      <c r="D3" s="760"/>
      <c r="E3" s="605"/>
      <c r="F3" s="599"/>
      <c r="G3" s="599"/>
      <c r="H3" s="606"/>
      <c r="I3" s="599"/>
      <c r="J3" s="607"/>
      <c r="O3" s="600"/>
      <c r="P3" s="600"/>
      <c r="Q3" s="600"/>
      <c r="R3" s="600"/>
      <c r="S3" s="602"/>
    </row>
    <row r="4" spans="1:19" s="601" customFormat="1" ht="66" customHeight="1" x14ac:dyDescent="0.2">
      <c r="A4" s="603"/>
      <c r="B4" s="698"/>
      <c r="C4" s="604"/>
      <c r="D4" s="760"/>
      <c r="E4" s="605"/>
      <c r="F4" s="626"/>
      <c r="G4" s="626"/>
      <c r="H4" s="606"/>
      <c r="I4" s="626"/>
      <c r="J4" s="607"/>
      <c r="O4" s="600"/>
      <c r="P4" s="600"/>
      <c r="Q4" s="600"/>
      <c r="R4" s="600"/>
      <c r="S4" s="602"/>
    </row>
    <row r="5" spans="1:19" s="601" customFormat="1" ht="31.5" x14ac:dyDescent="0.2">
      <c r="A5" s="1153" t="s">
        <v>8436</v>
      </c>
      <c r="B5" s="1153"/>
      <c r="C5" s="1153"/>
      <c r="D5" s="1153"/>
      <c r="E5" s="1153"/>
      <c r="F5" s="1153"/>
      <c r="G5" s="1153"/>
      <c r="H5" s="1153"/>
      <c r="I5" s="1153"/>
      <c r="J5" s="1153"/>
      <c r="K5" s="1153"/>
      <c r="L5" s="1153"/>
      <c r="M5" s="1153"/>
      <c r="N5" s="1153"/>
      <c r="O5" s="1153"/>
      <c r="P5" s="1153"/>
      <c r="Q5" s="1153"/>
      <c r="R5" s="1153"/>
      <c r="S5" s="1153"/>
    </row>
    <row r="6" spans="1:19" s="601" customFormat="1" ht="32.25" thickBot="1" x14ac:dyDescent="0.55000000000000004">
      <c r="A6" s="1154" t="s">
        <v>6125</v>
      </c>
      <c r="B6" s="1154"/>
      <c r="C6" s="1154"/>
      <c r="D6" s="1154"/>
      <c r="E6" s="1154"/>
      <c r="F6" s="1154"/>
      <c r="G6" s="1154"/>
      <c r="H6" s="1154"/>
      <c r="I6" s="1154"/>
      <c r="J6" s="1154"/>
      <c r="K6" s="1154"/>
      <c r="L6" s="1154"/>
      <c r="M6" s="1154"/>
      <c r="N6" s="1154"/>
      <c r="O6" s="1154"/>
      <c r="P6" s="1154"/>
      <c r="Q6" s="1154"/>
      <c r="R6" s="1154"/>
      <c r="S6" s="1154"/>
    </row>
    <row r="7" spans="1:19" ht="84" customHeight="1" thickTop="1" x14ac:dyDescent="0.2">
      <c r="A7" s="1302" t="s">
        <v>7237</v>
      </c>
      <c r="B7" s="1304" t="s">
        <v>4857</v>
      </c>
      <c r="C7" s="1306" t="s">
        <v>5514</v>
      </c>
      <c r="D7" s="1304" t="s">
        <v>2520</v>
      </c>
      <c r="E7" s="1304" t="s">
        <v>2521</v>
      </c>
      <c r="F7" s="1308" t="s">
        <v>2522</v>
      </c>
      <c r="G7" s="1308" t="s">
        <v>5515</v>
      </c>
      <c r="H7" s="1311" t="s">
        <v>5516</v>
      </c>
      <c r="I7" s="1304" t="s">
        <v>2525</v>
      </c>
      <c r="J7" s="1304" t="s">
        <v>2526</v>
      </c>
      <c r="K7" s="1304" t="s">
        <v>1079</v>
      </c>
      <c r="L7" s="1304"/>
      <c r="M7" s="1304" t="s">
        <v>1080</v>
      </c>
      <c r="N7" s="1304"/>
      <c r="O7" s="1304" t="s">
        <v>1081</v>
      </c>
      <c r="P7" s="1304"/>
      <c r="Q7" s="1304"/>
      <c r="R7" s="1304"/>
      <c r="S7" s="1313" t="s">
        <v>1082</v>
      </c>
    </row>
    <row r="8" spans="1:19" ht="33" customHeight="1" x14ac:dyDescent="0.2">
      <c r="A8" s="1303"/>
      <c r="B8" s="1305"/>
      <c r="C8" s="1307"/>
      <c r="D8" s="1305"/>
      <c r="E8" s="1305"/>
      <c r="F8" s="1309"/>
      <c r="G8" s="1309"/>
      <c r="H8" s="1312"/>
      <c r="I8" s="1305"/>
      <c r="J8" s="1305"/>
      <c r="K8" s="703" t="s">
        <v>1085</v>
      </c>
      <c r="L8" s="703" t="s">
        <v>2527</v>
      </c>
      <c r="M8" s="703" t="s">
        <v>1085</v>
      </c>
      <c r="N8" s="703" t="s">
        <v>1084</v>
      </c>
      <c r="O8" s="703" t="s">
        <v>492</v>
      </c>
      <c r="P8" s="703" t="s">
        <v>494</v>
      </c>
      <c r="Q8" s="703" t="s">
        <v>495</v>
      </c>
      <c r="R8" s="703" t="s">
        <v>7875</v>
      </c>
      <c r="S8" s="1314"/>
    </row>
    <row r="9" spans="1:19" s="601" customFormat="1" ht="68.25" customHeight="1" x14ac:dyDescent="0.2">
      <c r="A9" s="700">
        <v>1</v>
      </c>
      <c r="B9" s="704" t="s">
        <v>4858</v>
      </c>
      <c r="C9" s="699" t="s">
        <v>5517</v>
      </c>
      <c r="D9" s="751" t="s">
        <v>2529</v>
      </c>
      <c r="E9" s="699" t="s">
        <v>2530</v>
      </c>
      <c r="F9" s="726">
        <v>16800</v>
      </c>
      <c r="G9" s="702" t="s">
        <v>2531</v>
      </c>
      <c r="H9" s="705">
        <v>43817</v>
      </c>
      <c r="I9" s="707" t="s">
        <v>7876</v>
      </c>
      <c r="J9" s="326" t="s">
        <v>7877</v>
      </c>
      <c r="K9" s="624" t="s">
        <v>6059</v>
      </c>
      <c r="L9" s="624" t="s">
        <v>6059</v>
      </c>
      <c r="M9" s="624" t="s">
        <v>6059</v>
      </c>
      <c r="N9" s="624" t="s">
        <v>6059</v>
      </c>
      <c r="O9" s="624" t="s">
        <v>6059</v>
      </c>
      <c r="P9" s="624" t="s">
        <v>6059</v>
      </c>
      <c r="Q9" s="624" t="s">
        <v>6059</v>
      </c>
      <c r="R9" s="624" t="s">
        <v>6059</v>
      </c>
      <c r="S9" s="627" t="s">
        <v>8819</v>
      </c>
    </row>
    <row r="10" spans="1:19" s="601" customFormat="1" ht="53.25" customHeight="1" x14ac:dyDescent="0.2">
      <c r="A10" s="700">
        <v>2</v>
      </c>
      <c r="B10" s="704" t="s">
        <v>4859</v>
      </c>
      <c r="C10" s="699" t="s">
        <v>5518</v>
      </c>
      <c r="D10" s="751" t="s">
        <v>2536</v>
      </c>
      <c r="E10" s="699" t="s">
        <v>2530</v>
      </c>
      <c r="F10" s="726">
        <v>14400</v>
      </c>
      <c r="G10" s="702" t="s">
        <v>2531</v>
      </c>
      <c r="H10" s="705">
        <v>43817</v>
      </c>
      <c r="I10" s="707" t="s">
        <v>7876</v>
      </c>
      <c r="J10" s="326" t="s">
        <v>7877</v>
      </c>
      <c r="K10" s="624" t="s">
        <v>6059</v>
      </c>
      <c r="L10" s="624" t="s">
        <v>6059</v>
      </c>
      <c r="M10" s="624" t="s">
        <v>6059</v>
      </c>
      <c r="N10" s="624" t="s">
        <v>6059</v>
      </c>
      <c r="O10" s="624" t="s">
        <v>6059</v>
      </c>
      <c r="P10" s="624" t="s">
        <v>6059</v>
      </c>
      <c r="Q10" s="624" t="s">
        <v>6059</v>
      </c>
      <c r="R10" s="624" t="s">
        <v>6059</v>
      </c>
      <c r="S10" s="627" t="s">
        <v>8819</v>
      </c>
    </row>
    <row r="11" spans="1:19" s="601" customFormat="1" ht="58.5" customHeight="1" x14ac:dyDescent="0.2">
      <c r="A11" s="700">
        <v>3</v>
      </c>
      <c r="B11" s="704" t="s">
        <v>3346</v>
      </c>
      <c r="C11" s="699" t="s">
        <v>5519</v>
      </c>
      <c r="D11" s="751" t="s">
        <v>2539</v>
      </c>
      <c r="E11" s="699" t="s">
        <v>2540</v>
      </c>
      <c r="F11" s="726">
        <v>53280</v>
      </c>
      <c r="G11" s="702" t="s">
        <v>2531</v>
      </c>
      <c r="H11" s="705">
        <v>43817</v>
      </c>
      <c r="I11" s="707" t="s">
        <v>7876</v>
      </c>
      <c r="J11" s="326" t="s">
        <v>7877</v>
      </c>
      <c r="K11" s="624" t="s">
        <v>6059</v>
      </c>
      <c r="L11" s="624" t="s">
        <v>6059</v>
      </c>
      <c r="M11" s="624" t="s">
        <v>6059</v>
      </c>
      <c r="N11" s="624" t="s">
        <v>6059</v>
      </c>
      <c r="O11" s="624" t="s">
        <v>6059</v>
      </c>
      <c r="P11" s="624" t="s">
        <v>6059</v>
      </c>
      <c r="Q11" s="624" t="s">
        <v>6059</v>
      </c>
      <c r="R11" s="624" t="s">
        <v>6059</v>
      </c>
      <c r="S11" s="627" t="s">
        <v>8819</v>
      </c>
    </row>
    <row r="12" spans="1:19" s="601" customFormat="1" ht="60" x14ac:dyDescent="0.2">
      <c r="A12" s="700">
        <v>4</v>
      </c>
      <c r="B12" s="704" t="s">
        <v>8059</v>
      </c>
      <c r="C12" s="699" t="s">
        <v>8599</v>
      </c>
      <c r="D12" s="751" t="s">
        <v>7024</v>
      </c>
      <c r="E12" s="699" t="s">
        <v>7025</v>
      </c>
      <c r="F12" s="726">
        <v>3275</v>
      </c>
      <c r="G12" s="702" t="s">
        <v>2569</v>
      </c>
      <c r="H12" s="705">
        <v>43509</v>
      </c>
      <c r="I12" s="707" t="s">
        <v>7878</v>
      </c>
      <c r="J12" s="326" t="s">
        <v>7879</v>
      </c>
      <c r="K12" s="624" t="s">
        <v>496</v>
      </c>
      <c r="L12" s="624"/>
      <c r="M12" s="624" t="s">
        <v>496</v>
      </c>
      <c r="N12" s="624"/>
      <c r="O12" s="624" t="s">
        <v>496</v>
      </c>
      <c r="P12" s="624"/>
      <c r="Q12" s="624"/>
      <c r="R12" s="624"/>
      <c r="S12" s="627"/>
    </row>
    <row r="13" spans="1:19" s="601" customFormat="1" ht="60" customHeight="1" x14ac:dyDescent="0.2">
      <c r="A13" s="1298">
        <v>5</v>
      </c>
      <c r="B13" s="1310" t="s">
        <v>7880</v>
      </c>
      <c r="C13" s="1283" t="s">
        <v>5521</v>
      </c>
      <c r="D13" s="751" t="s">
        <v>7881</v>
      </c>
      <c r="E13" s="1283" t="s">
        <v>7882</v>
      </c>
      <c r="F13" s="726">
        <v>8400</v>
      </c>
      <c r="G13" s="702" t="s">
        <v>2531</v>
      </c>
      <c r="H13" s="705">
        <v>43858</v>
      </c>
      <c r="I13" s="707" t="s">
        <v>7883</v>
      </c>
      <c r="J13" s="326" t="s">
        <v>7884</v>
      </c>
      <c r="K13" s="624" t="s">
        <v>496</v>
      </c>
      <c r="L13" s="624"/>
      <c r="M13" s="624" t="s">
        <v>496</v>
      </c>
      <c r="N13" s="624"/>
      <c r="O13" s="624" t="s">
        <v>496</v>
      </c>
      <c r="P13" s="624"/>
      <c r="Q13" s="624"/>
      <c r="R13" s="624"/>
      <c r="S13" s="627"/>
    </row>
    <row r="14" spans="1:19" s="601" customFormat="1" ht="60" x14ac:dyDescent="0.2">
      <c r="A14" s="1298"/>
      <c r="B14" s="1310"/>
      <c r="C14" s="1283"/>
      <c r="D14" s="751" t="s">
        <v>7885</v>
      </c>
      <c r="E14" s="1283"/>
      <c r="F14" s="726">
        <v>26247.3</v>
      </c>
      <c r="G14" s="702" t="s">
        <v>2531</v>
      </c>
      <c r="H14" s="705">
        <v>43858</v>
      </c>
      <c r="I14" s="707" t="s">
        <v>7883</v>
      </c>
      <c r="J14" s="326" t="s">
        <v>7886</v>
      </c>
      <c r="K14" s="624" t="s">
        <v>496</v>
      </c>
      <c r="L14" s="624"/>
      <c r="M14" s="624" t="s">
        <v>496</v>
      </c>
      <c r="N14" s="624"/>
      <c r="O14" s="624"/>
      <c r="P14" s="624" t="s">
        <v>496</v>
      </c>
      <c r="Q14" s="624"/>
      <c r="R14" s="624"/>
      <c r="S14" s="627"/>
    </row>
    <row r="15" spans="1:19" s="601" customFormat="1" ht="60" x14ac:dyDescent="0.2">
      <c r="A15" s="1298"/>
      <c r="B15" s="1310"/>
      <c r="C15" s="1283"/>
      <c r="D15" s="751" t="s">
        <v>7887</v>
      </c>
      <c r="E15" s="1283"/>
      <c r="F15" s="726">
        <v>1400</v>
      </c>
      <c r="G15" s="702" t="s">
        <v>2531</v>
      </c>
      <c r="H15" s="705">
        <v>43858</v>
      </c>
      <c r="I15" s="707" t="s">
        <v>7883</v>
      </c>
      <c r="J15" s="648" t="s">
        <v>7888</v>
      </c>
      <c r="K15" s="624" t="s">
        <v>496</v>
      </c>
      <c r="L15" s="624"/>
      <c r="M15" s="624" t="s">
        <v>496</v>
      </c>
      <c r="N15" s="624"/>
      <c r="O15" s="624" t="s">
        <v>496</v>
      </c>
      <c r="P15" s="624"/>
      <c r="Q15" s="624"/>
      <c r="R15" s="624"/>
      <c r="S15" s="627"/>
    </row>
    <row r="16" spans="1:19" s="601" customFormat="1" ht="60" x14ac:dyDescent="0.2">
      <c r="A16" s="1298"/>
      <c r="B16" s="1310"/>
      <c r="C16" s="1283"/>
      <c r="D16" s="751" t="s">
        <v>484</v>
      </c>
      <c r="E16" s="1283"/>
      <c r="F16" s="726">
        <v>32452.7</v>
      </c>
      <c r="G16" s="702" t="s">
        <v>2531</v>
      </c>
      <c r="H16" s="705">
        <v>43858</v>
      </c>
      <c r="I16" s="707" t="s">
        <v>7883</v>
      </c>
      <c r="J16" s="648" t="s">
        <v>7889</v>
      </c>
      <c r="K16" s="624" t="s">
        <v>496</v>
      </c>
      <c r="L16" s="624"/>
      <c r="M16" s="624" t="s">
        <v>496</v>
      </c>
      <c r="N16" s="624"/>
      <c r="O16" s="624" t="s">
        <v>496</v>
      </c>
      <c r="P16" s="624"/>
      <c r="Q16" s="624"/>
      <c r="R16" s="624"/>
      <c r="S16" s="627"/>
    </row>
    <row r="17" spans="1:19" s="601" customFormat="1" ht="49.5" customHeight="1" x14ac:dyDescent="0.2">
      <c r="A17" s="700">
        <v>6</v>
      </c>
      <c r="B17" s="701" t="s">
        <v>7890</v>
      </c>
      <c r="C17" s="699" t="s">
        <v>6814</v>
      </c>
      <c r="D17" s="751" t="s">
        <v>2744</v>
      </c>
      <c r="E17" s="699" t="s">
        <v>7891</v>
      </c>
      <c r="F17" s="726">
        <v>2380</v>
      </c>
      <c r="G17" s="702" t="s">
        <v>2531</v>
      </c>
      <c r="H17" s="705">
        <v>43843</v>
      </c>
      <c r="I17" s="707" t="s">
        <v>7892</v>
      </c>
      <c r="J17" s="326" t="s">
        <v>7893</v>
      </c>
      <c r="K17" s="624" t="s">
        <v>496</v>
      </c>
      <c r="L17" s="624"/>
      <c r="M17" s="624" t="s">
        <v>496</v>
      </c>
      <c r="N17" s="624"/>
      <c r="O17" s="624" t="s">
        <v>496</v>
      </c>
      <c r="P17" s="624"/>
      <c r="Q17" s="624"/>
      <c r="R17" s="624"/>
      <c r="S17" s="627"/>
    </row>
    <row r="18" spans="1:19" s="601" customFormat="1" ht="43.5" customHeight="1" x14ac:dyDescent="0.2">
      <c r="A18" s="700">
        <v>7</v>
      </c>
      <c r="B18" s="701" t="s">
        <v>7894</v>
      </c>
      <c r="C18" s="699" t="s">
        <v>7895</v>
      </c>
      <c r="D18" s="752" t="s">
        <v>7896</v>
      </c>
      <c r="E18" s="699" t="s">
        <v>7897</v>
      </c>
      <c r="F18" s="726">
        <v>780</v>
      </c>
      <c r="G18" s="702" t="s">
        <v>2531</v>
      </c>
      <c r="H18" s="705">
        <v>43852</v>
      </c>
      <c r="I18" s="707" t="s">
        <v>7898</v>
      </c>
      <c r="J18" s="326" t="s">
        <v>7899</v>
      </c>
      <c r="K18" s="624" t="s">
        <v>496</v>
      </c>
      <c r="L18" s="624"/>
      <c r="M18" s="624" t="s">
        <v>496</v>
      </c>
      <c r="N18" s="624"/>
      <c r="O18" s="624" t="s">
        <v>496</v>
      </c>
      <c r="P18" s="624"/>
      <c r="Q18" s="624"/>
      <c r="R18" s="624"/>
      <c r="S18" s="627"/>
    </row>
    <row r="19" spans="1:19" s="601" customFormat="1" ht="66.75" customHeight="1" x14ac:dyDescent="0.2">
      <c r="A19" s="700">
        <v>8</v>
      </c>
      <c r="B19" s="701" t="s">
        <v>7900</v>
      </c>
      <c r="C19" s="699" t="s">
        <v>8652</v>
      </c>
      <c r="D19" s="752" t="s">
        <v>8653</v>
      </c>
      <c r="E19" s="699" t="s">
        <v>7901</v>
      </c>
      <c r="F19" s="726">
        <v>938</v>
      </c>
      <c r="G19" s="702" t="s">
        <v>2569</v>
      </c>
      <c r="H19" s="705">
        <v>43886</v>
      </c>
      <c r="I19" s="707" t="s">
        <v>7902</v>
      </c>
      <c r="J19" s="326" t="s">
        <v>7903</v>
      </c>
      <c r="K19" s="624" t="s">
        <v>2534</v>
      </c>
      <c r="L19" s="624" t="s">
        <v>2534</v>
      </c>
      <c r="M19" s="624" t="s">
        <v>2534</v>
      </c>
      <c r="N19" s="624" t="s">
        <v>2534</v>
      </c>
      <c r="O19" s="624" t="s">
        <v>2534</v>
      </c>
      <c r="P19" s="624" t="s">
        <v>2534</v>
      </c>
      <c r="Q19" s="624" t="s">
        <v>2534</v>
      </c>
      <c r="R19" s="624" t="s">
        <v>2534</v>
      </c>
      <c r="S19" s="625" t="s">
        <v>8680</v>
      </c>
    </row>
    <row r="20" spans="1:19" s="601" customFormat="1" ht="48" x14ac:dyDescent="0.2">
      <c r="A20" s="700">
        <v>9</v>
      </c>
      <c r="B20" s="701" t="s">
        <v>7904</v>
      </c>
      <c r="C20" s="699" t="s">
        <v>8654</v>
      </c>
      <c r="D20" s="752" t="s">
        <v>7905</v>
      </c>
      <c r="E20" s="699" t="s">
        <v>7906</v>
      </c>
      <c r="F20" s="726">
        <v>1911.6</v>
      </c>
      <c r="G20" s="702" t="s">
        <v>2569</v>
      </c>
      <c r="H20" s="705">
        <v>43865</v>
      </c>
      <c r="I20" s="707" t="s">
        <v>7902</v>
      </c>
      <c r="J20" s="324" t="s">
        <v>7907</v>
      </c>
      <c r="K20" s="609" t="s">
        <v>496</v>
      </c>
      <c r="L20" s="610"/>
      <c r="M20" s="609" t="s">
        <v>496</v>
      </c>
      <c r="N20" s="610"/>
      <c r="O20" s="701" t="s">
        <v>496</v>
      </c>
      <c r="P20" s="701"/>
      <c r="Q20" s="701"/>
      <c r="R20" s="701"/>
      <c r="S20" s="625"/>
    </row>
    <row r="21" spans="1:19" s="601" customFormat="1" ht="48" x14ac:dyDescent="0.2">
      <c r="A21" s="1298">
        <v>10</v>
      </c>
      <c r="B21" s="1299" t="s">
        <v>7908</v>
      </c>
      <c r="C21" s="1283" t="s">
        <v>8655</v>
      </c>
      <c r="D21" s="752" t="s">
        <v>3298</v>
      </c>
      <c r="E21" s="1283" t="s">
        <v>8656</v>
      </c>
      <c r="F21" s="726">
        <v>7500</v>
      </c>
      <c r="G21" s="702" t="s">
        <v>2703</v>
      </c>
      <c r="H21" s="705">
        <v>43917</v>
      </c>
      <c r="I21" s="707" t="s">
        <v>7902</v>
      </c>
      <c r="J21" s="523" t="s">
        <v>7909</v>
      </c>
      <c r="K21" s="609" t="s">
        <v>496</v>
      </c>
      <c r="L21" s="610"/>
      <c r="M21" s="609" t="s">
        <v>496</v>
      </c>
      <c r="N21" s="610"/>
      <c r="O21" s="701" t="s">
        <v>496</v>
      </c>
      <c r="P21" s="701"/>
      <c r="Q21" s="701"/>
      <c r="R21" s="701"/>
      <c r="S21" s="625"/>
    </row>
    <row r="22" spans="1:19" s="601" customFormat="1" ht="48" x14ac:dyDescent="0.2">
      <c r="A22" s="1298"/>
      <c r="B22" s="1299"/>
      <c r="C22" s="1283"/>
      <c r="D22" s="752" t="s">
        <v>3581</v>
      </c>
      <c r="E22" s="1283"/>
      <c r="F22" s="726">
        <v>7500</v>
      </c>
      <c r="G22" s="702" t="s">
        <v>2703</v>
      </c>
      <c r="H22" s="705">
        <v>43917</v>
      </c>
      <c r="I22" s="707" t="s">
        <v>7902</v>
      </c>
      <c r="J22" s="324" t="s">
        <v>7910</v>
      </c>
      <c r="K22" s="609" t="s">
        <v>496</v>
      </c>
      <c r="L22" s="610"/>
      <c r="M22" s="609" t="s">
        <v>496</v>
      </c>
      <c r="N22" s="610"/>
      <c r="O22" s="701" t="s">
        <v>496</v>
      </c>
      <c r="P22" s="701"/>
      <c r="Q22" s="701"/>
      <c r="R22" s="701"/>
      <c r="S22" s="625"/>
    </row>
    <row r="23" spans="1:19" s="601" customFormat="1" ht="30" customHeight="1" x14ac:dyDescent="0.2">
      <c r="A23" s="1298">
        <v>11</v>
      </c>
      <c r="B23" s="1299" t="s">
        <v>7911</v>
      </c>
      <c r="C23" s="1283" t="s">
        <v>7912</v>
      </c>
      <c r="D23" s="752" t="s">
        <v>2706</v>
      </c>
      <c r="E23" s="1283" t="s">
        <v>7913</v>
      </c>
      <c r="F23" s="726">
        <v>1259.5999999999999</v>
      </c>
      <c r="G23" s="702" t="s">
        <v>2569</v>
      </c>
      <c r="H23" s="705">
        <v>43885</v>
      </c>
      <c r="I23" s="707" t="s">
        <v>7914</v>
      </c>
      <c r="J23" s="324" t="s">
        <v>7915</v>
      </c>
      <c r="K23" s="609" t="s">
        <v>496</v>
      </c>
      <c r="L23" s="610"/>
      <c r="M23" s="609" t="s">
        <v>496</v>
      </c>
      <c r="N23" s="610"/>
      <c r="O23" s="701" t="s">
        <v>496</v>
      </c>
      <c r="P23" s="701"/>
      <c r="Q23" s="701"/>
      <c r="R23" s="701"/>
      <c r="S23" s="625"/>
    </row>
    <row r="24" spans="1:19" s="601" customFormat="1" ht="30" customHeight="1" x14ac:dyDescent="0.2">
      <c r="A24" s="1298"/>
      <c r="B24" s="1299"/>
      <c r="C24" s="1283"/>
      <c r="D24" s="752" t="s">
        <v>3417</v>
      </c>
      <c r="E24" s="1283"/>
      <c r="F24" s="726">
        <v>5250</v>
      </c>
      <c r="G24" s="702" t="s">
        <v>2569</v>
      </c>
      <c r="H24" s="705">
        <v>43885</v>
      </c>
      <c r="I24" s="707" t="s">
        <v>7914</v>
      </c>
      <c r="J24" s="324" t="s">
        <v>7916</v>
      </c>
      <c r="K24" s="609" t="s">
        <v>496</v>
      </c>
      <c r="L24" s="610"/>
      <c r="M24" s="609" t="s">
        <v>496</v>
      </c>
      <c r="N24" s="610"/>
      <c r="O24" s="701" t="s">
        <v>496</v>
      </c>
      <c r="P24" s="701"/>
      <c r="Q24" s="701"/>
      <c r="R24" s="701"/>
      <c r="S24" s="625"/>
    </row>
    <row r="25" spans="1:19" s="601" customFormat="1" ht="30" customHeight="1" x14ac:dyDescent="0.2">
      <c r="A25" s="1298">
        <v>12</v>
      </c>
      <c r="B25" s="1299" t="s">
        <v>7917</v>
      </c>
      <c r="C25" s="1283" t="s">
        <v>8657</v>
      </c>
      <c r="D25" s="752" t="s">
        <v>2709</v>
      </c>
      <c r="E25" s="1283" t="s">
        <v>7918</v>
      </c>
      <c r="F25" s="726">
        <v>13536</v>
      </c>
      <c r="G25" s="702" t="s">
        <v>2569</v>
      </c>
      <c r="H25" s="705">
        <v>43888</v>
      </c>
      <c r="I25" s="707" t="s">
        <v>7919</v>
      </c>
      <c r="J25" s="324" t="s">
        <v>7920</v>
      </c>
      <c r="K25" s="609" t="s">
        <v>496</v>
      </c>
      <c r="L25" s="610"/>
      <c r="M25" s="609" t="s">
        <v>496</v>
      </c>
      <c r="N25" s="610"/>
      <c r="O25" s="701" t="s">
        <v>496</v>
      </c>
      <c r="P25" s="701"/>
      <c r="Q25" s="701"/>
      <c r="R25" s="701"/>
      <c r="S25" s="625"/>
    </row>
    <row r="26" spans="1:19" s="601" customFormat="1" ht="24" x14ac:dyDescent="0.2">
      <c r="A26" s="1298"/>
      <c r="B26" s="1299"/>
      <c r="C26" s="1283"/>
      <c r="D26" s="752" t="s">
        <v>8211</v>
      </c>
      <c r="E26" s="1283"/>
      <c r="F26" s="726">
        <v>234</v>
      </c>
      <c r="G26" s="702" t="s">
        <v>2569</v>
      </c>
      <c r="H26" s="705">
        <v>43888</v>
      </c>
      <c r="I26" s="707" t="s">
        <v>8658</v>
      </c>
      <c r="J26" s="324" t="s">
        <v>7921</v>
      </c>
      <c r="K26" s="609" t="s">
        <v>496</v>
      </c>
      <c r="L26" s="610"/>
      <c r="M26" s="609" t="s">
        <v>496</v>
      </c>
      <c r="N26" s="610"/>
      <c r="O26" s="701" t="s">
        <v>496</v>
      </c>
      <c r="P26" s="701"/>
      <c r="Q26" s="701"/>
      <c r="R26" s="701"/>
      <c r="S26" s="625"/>
    </row>
    <row r="27" spans="1:19" s="601" customFormat="1" ht="24" x14ac:dyDescent="0.2">
      <c r="A27" s="1298"/>
      <c r="B27" s="1299"/>
      <c r="C27" s="1283"/>
      <c r="D27" s="752" t="s">
        <v>5563</v>
      </c>
      <c r="E27" s="1283"/>
      <c r="F27" s="726">
        <v>4320</v>
      </c>
      <c r="G27" s="702" t="s">
        <v>2569</v>
      </c>
      <c r="H27" s="705">
        <v>43894</v>
      </c>
      <c r="I27" s="707" t="s">
        <v>7922</v>
      </c>
      <c r="J27" s="324" t="s">
        <v>7923</v>
      </c>
      <c r="K27" s="609" t="s">
        <v>496</v>
      </c>
      <c r="L27" s="610"/>
      <c r="M27" s="609" t="s">
        <v>496</v>
      </c>
      <c r="N27" s="610"/>
      <c r="O27" s="701" t="s">
        <v>496</v>
      </c>
      <c r="P27" s="701"/>
      <c r="Q27" s="701"/>
      <c r="R27" s="701"/>
      <c r="S27" s="625"/>
    </row>
    <row r="28" spans="1:19" s="601" customFormat="1" ht="30" customHeight="1" x14ac:dyDescent="0.2">
      <c r="A28" s="1298">
        <v>13</v>
      </c>
      <c r="B28" s="1299" t="s">
        <v>7924</v>
      </c>
      <c r="C28" s="1283" t="s">
        <v>8659</v>
      </c>
      <c r="D28" s="752" t="s">
        <v>7925</v>
      </c>
      <c r="E28" s="1283" t="s">
        <v>8660</v>
      </c>
      <c r="F28" s="726">
        <v>66</v>
      </c>
      <c r="G28" s="702" t="s">
        <v>2703</v>
      </c>
      <c r="H28" s="1295">
        <v>43903</v>
      </c>
      <c r="I28" s="707" t="s">
        <v>7926</v>
      </c>
      <c r="J28" s="324" t="s">
        <v>7927</v>
      </c>
      <c r="K28" s="609" t="s">
        <v>496</v>
      </c>
      <c r="L28" s="610"/>
      <c r="M28" s="609" t="s">
        <v>496</v>
      </c>
      <c r="N28" s="610"/>
      <c r="O28" s="701" t="s">
        <v>496</v>
      </c>
      <c r="P28" s="701"/>
      <c r="Q28" s="701"/>
      <c r="R28" s="701"/>
      <c r="S28" s="625"/>
    </row>
    <row r="29" spans="1:19" s="601" customFormat="1" ht="30" customHeight="1" x14ac:dyDescent="0.2">
      <c r="A29" s="1298"/>
      <c r="B29" s="1299"/>
      <c r="C29" s="1283"/>
      <c r="D29" s="752" t="s">
        <v>8661</v>
      </c>
      <c r="E29" s="1283"/>
      <c r="F29" s="726">
        <v>167.45</v>
      </c>
      <c r="G29" s="702" t="s">
        <v>2703</v>
      </c>
      <c r="H29" s="1295"/>
      <c r="I29" s="707" t="s">
        <v>7928</v>
      </c>
      <c r="J29" s="324" t="s">
        <v>7929</v>
      </c>
      <c r="K29" s="609" t="s">
        <v>496</v>
      </c>
      <c r="L29" s="610"/>
      <c r="M29" s="609" t="s">
        <v>496</v>
      </c>
      <c r="N29" s="610"/>
      <c r="O29" s="701" t="s">
        <v>496</v>
      </c>
      <c r="P29" s="701"/>
      <c r="Q29" s="701"/>
      <c r="R29" s="701"/>
      <c r="S29" s="625"/>
    </row>
    <row r="30" spans="1:19" s="601" customFormat="1" ht="30" customHeight="1" x14ac:dyDescent="0.2">
      <c r="A30" s="1298"/>
      <c r="B30" s="1299"/>
      <c r="C30" s="1283"/>
      <c r="D30" s="752" t="s">
        <v>7930</v>
      </c>
      <c r="E30" s="1283"/>
      <c r="F30" s="726">
        <v>1269.2</v>
      </c>
      <c r="G30" s="702" t="s">
        <v>2703</v>
      </c>
      <c r="H30" s="1295"/>
      <c r="I30" s="707" t="s">
        <v>7931</v>
      </c>
      <c r="J30" s="324" t="s">
        <v>7932</v>
      </c>
      <c r="K30" s="609" t="s">
        <v>496</v>
      </c>
      <c r="L30" s="610"/>
      <c r="M30" s="609" t="s">
        <v>496</v>
      </c>
      <c r="N30" s="610"/>
      <c r="O30" s="701" t="s">
        <v>496</v>
      </c>
      <c r="P30" s="701"/>
      <c r="Q30" s="701"/>
      <c r="R30" s="701"/>
      <c r="S30" s="625"/>
    </row>
    <row r="31" spans="1:19" s="601" customFormat="1" ht="30" customHeight="1" x14ac:dyDescent="0.2">
      <c r="A31" s="1298"/>
      <c r="B31" s="1299"/>
      <c r="C31" s="1283"/>
      <c r="D31" s="752" t="s">
        <v>4595</v>
      </c>
      <c r="E31" s="1283"/>
      <c r="F31" s="726">
        <v>2760</v>
      </c>
      <c r="G31" s="702" t="s">
        <v>2703</v>
      </c>
      <c r="H31" s="1295"/>
      <c r="I31" s="707" t="s">
        <v>7933</v>
      </c>
      <c r="J31" s="324" t="s">
        <v>7934</v>
      </c>
      <c r="K31" s="609" t="s">
        <v>496</v>
      </c>
      <c r="L31" s="610"/>
      <c r="M31" s="609" t="s">
        <v>496</v>
      </c>
      <c r="N31" s="610"/>
      <c r="O31" s="701" t="s">
        <v>496</v>
      </c>
      <c r="P31" s="701"/>
      <c r="Q31" s="701"/>
      <c r="R31" s="701"/>
      <c r="S31" s="625"/>
    </row>
    <row r="32" spans="1:19" s="601" customFormat="1" ht="30" customHeight="1" x14ac:dyDescent="0.2">
      <c r="A32" s="1298"/>
      <c r="B32" s="1299"/>
      <c r="C32" s="1283"/>
      <c r="D32" s="752" t="s">
        <v>7309</v>
      </c>
      <c r="E32" s="1283"/>
      <c r="F32" s="726">
        <v>761</v>
      </c>
      <c r="G32" s="702" t="s">
        <v>2703</v>
      </c>
      <c r="H32" s="1295"/>
      <c r="I32" s="707" t="s">
        <v>7935</v>
      </c>
      <c r="J32" s="324" t="s">
        <v>7936</v>
      </c>
      <c r="K32" s="609" t="s">
        <v>496</v>
      </c>
      <c r="L32" s="610"/>
      <c r="M32" s="609" t="s">
        <v>496</v>
      </c>
      <c r="N32" s="610"/>
      <c r="O32" s="701" t="s">
        <v>496</v>
      </c>
      <c r="P32" s="701"/>
      <c r="Q32" s="701"/>
      <c r="R32" s="701"/>
      <c r="S32" s="625"/>
    </row>
    <row r="33" spans="1:19" s="601" customFormat="1" ht="30" customHeight="1" x14ac:dyDescent="0.2">
      <c r="A33" s="1298"/>
      <c r="B33" s="1299"/>
      <c r="C33" s="1283"/>
      <c r="D33" s="752" t="s">
        <v>5563</v>
      </c>
      <c r="E33" s="1283"/>
      <c r="F33" s="726">
        <v>10.5</v>
      </c>
      <c r="G33" s="702" t="s">
        <v>2703</v>
      </c>
      <c r="H33" s="1295"/>
      <c r="I33" s="707" t="s">
        <v>7937</v>
      </c>
      <c r="J33" s="324" t="s">
        <v>7938</v>
      </c>
      <c r="K33" s="609" t="s">
        <v>496</v>
      </c>
      <c r="L33" s="610"/>
      <c r="M33" s="609" t="s">
        <v>496</v>
      </c>
      <c r="N33" s="610"/>
      <c r="O33" s="701" t="s">
        <v>496</v>
      </c>
      <c r="P33" s="701"/>
      <c r="Q33" s="701"/>
      <c r="R33" s="701"/>
      <c r="S33" s="625"/>
    </row>
    <row r="34" spans="1:19" s="601" customFormat="1" ht="30" customHeight="1" x14ac:dyDescent="0.2">
      <c r="A34" s="1298"/>
      <c r="B34" s="1299"/>
      <c r="C34" s="1283"/>
      <c r="D34" s="752" t="s">
        <v>2798</v>
      </c>
      <c r="E34" s="1283"/>
      <c r="F34" s="726">
        <v>2180.9499999999998</v>
      </c>
      <c r="G34" s="702" t="s">
        <v>2703</v>
      </c>
      <c r="H34" s="1295"/>
      <c r="I34" s="707" t="s">
        <v>7935</v>
      </c>
      <c r="J34" s="324" t="s">
        <v>7939</v>
      </c>
      <c r="K34" s="609" t="s">
        <v>496</v>
      </c>
      <c r="L34" s="610"/>
      <c r="M34" s="609" t="s">
        <v>496</v>
      </c>
      <c r="N34" s="610"/>
      <c r="O34" s="701" t="s">
        <v>496</v>
      </c>
      <c r="P34" s="701"/>
      <c r="Q34" s="701"/>
      <c r="R34" s="701"/>
      <c r="S34" s="625"/>
    </row>
    <row r="35" spans="1:19" s="601" customFormat="1" ht="30" customHeight="1" x14ac:dyDescent="0.2">
      <c r="A35" s="1298"/>
      <c r="B35" s="1299"/>
      <c r="C35" s="1283"/>
      <c r="D35" s="752" t="s">
        <v>7306</v>
      </c>
      <c r="E35" s="1283"/>
      <c r="F35" s="726">
        <v>478.85</v>
      </c>
      <c r="G35" s="702" t="s">
        <v>2703</v>
      </c>
      <c r="H35" s="1295"/>
      <c r="I35" s="707" t="s">
        <v>7940</v>
      </c>
      <c r="J35" s="324" t="s">
        <v>7941</v>
      </c>
      <c r="K35" s="609" t="s">
        <v>496</v>
      </c>
      <c r="L35" s="610"/>
      <c r="M35" s="609" t="s">
        <v>496</v>
      </c>
      <c r="N35" s="610"/>
      <c r="O35" s="701" t="s">
        <v>496</v>
      </c>
      <c r="P35" s="701"/>
      <c r="Q35" s="701"/>
      <c r="R35" s="701"/>
      <c r="S35" s="625"/>
    </row>
    <row r="36" spans="1:19" s="601" customFormat="1" ht="30" customHeight="1" x14ac:dyDescent="0.2">
      <c r="A36" s="1298"/>
      <c r="B36" s="1299"/>
      <c r="C36" s="1283"/>
      <c r="D36" s="752" t="s">
        <v>2699</v>
      </c>
      <c r="E36" s="1283"/>
      <c r="F36" s="726">
        <v>689.25</v>
      </c>
      <c r="G36" s="702" t="s">
        <v>2703</v>
      </c>
      <c r="H36" s="1295"/>
      <c r="I36" s="707" t="s">
        <v>7942</v>
      </c>
      <c r="J36" s="324" t="s">
        <v>7943</v>
      </c>
      <c r="K36" s="609" t="s">
        <v>496</v>
      </c>
      <c r="L36" s="610"/>
      <c r="M36" s="609" t="s">
        <v>496</v>
      </c>
      <c r="N36" s="610"/>
      <c r="O36" s="701" t="s">
        <v>496</v>
      </c>
      <c r="P36" s="701"/>
      <c r="Q36" s="701"/>
      <c r="R36" s="701"/>
      <c r="S36" s="625"/>
    </row>
    <row r="37" spans="1:19" s="601" customFormat="1" ht="30" customHeight="1" x14ac:dyDescent="0.2">
      <c r="A37" s="1298"/>
      <c r="B37" s="1299"/>
      <c r="C37" s="1283"/>
      <c r="D37" s="752" t="s">
        <v>7944</v>
      </c>
      <c r="E37" s="1283"/>
      <c r="F37" s="726">
        <v>717.45</v>
      </c>
      <c r="G37" s="702" t="s">
        <v>2703</v>
      </c>
      <c r="H37" s="1295"/>
      <c r="I37" s="707" t="s">
        <v>7945</v>
      </c>
      <c r="J37" s="324" t="s">
        <v>7946</v>
      </c>
      <c r="K37" s="609" t="s">
        <v>496</v>
      </c>
      <c r="L37" s="610"/>
      <c r="M37" s="609" t="s">
        <v>496</v>
      </c>
      <c r="N37" s="610"/>
      <c r="O37" s="701" t="s">
        <v>496</v>
      </c>
      <c r="P37" s="701"/>
      <c r="Q37" s="701"/>
      <c r="R37" s="701"/>
      <c r="S37" s="625"/>
    </row>
    <row r="38" spans="1:19" s="601" customFormat="1" ht="60" x14ac:dyDescent="0.2">
      <c r="A38" s="700">
        <v>14</v>
      </c>
      <c r="B38" s="701" t="s">
        <v>7947</v>
      </c>
      <c r="C38" s="699" t="s">
        <v>8662</v>
      </c>
      <c r="D38" s="752" t="s">
        <v>2551</v>
      </c>
      <c r="E38" s="699" t="s">
        <v>8663</v>
      </c>
      <c r="F38" s="726">
        <v>528.84</v>
      </c>
      <c r="G38" s="702" t="s">
        <v>2531</v>
      </c>
      <c r="H38" s="705">
        <v>43861</v>
      </c>
      <c r="I38" s="707" t="s">
        <v>7948</v>
      </c>
      <c r="J38" s="324" t="s">
        <v>7949</v>
      </c>
      <c r="K38" s="609" t="s">
        <v>496</v>
      </c>
      <c r="L38" s="609"/>
      <c r="M38" s="609" t="s">
        <v>496</v>
      </c>
      <c r="N38" s="609"/>
      <c r="O38" s="701" t="s">
        <v>496</v>
      </c>
      <c r="P38" s="701"/>
      <c r="Q38" s="701"/>
      <c r="R38" s="701"/>
      <c r="S38" s="625"/>
    </row>
    <row r="39" spans="1:19" s="601" customFormat="1" ht="36" customHeight="1" x14ac:dyDescent="0.2">
      <c r="A39" s="700">
        <v>15</v>
      </c>
      <c r="B39" s="701" t="s">
        <v>7950</v>
      </c>
      <c r="C39" s="699" t="s">
        <v>7951</v>
      </c>
      <c r="D39" s="752" t="s">
        <v>7952</v>
      </c>
      <c r="E39" s="699" t="s">
        <v>7953</v>
      </c>
      <c r="F39" s="726">
        <v>49999.199999999997</v>
      </c>
      <c r="G39" s="702" t="s">
        <v>2703</v>
      </c>
      <c r="H39" s="705">
        <v>43896</v>
      </c>
      <c r="I39" s="707" t="s">
        <v>7954</v>
      </c>
      <c r="J39" s="324" t="s">
        <v>7955</v>
      </c>
      <c r="K39" s="609" t="s">
        <v>496</v>
      </c>
      <c r="L39" s="610"/>
      <c r="M39" s="609" t="s">
        <v>496</v>
      </c>
      <c r="N39" s="610"/>
      <c r="O39" s="701" t="s">
        <v>496</v>
      </c>
      <c r="P39" s="701"/>
      <c r="Q39" s="701"/>
      <c r="R39" s="701"/>
      <c r="S39" s="625"/>
    </row>
    <row r="40" spans="1:19" s="601" customFormat="1" ht="24" customHeight="1" x14ac:dyDescent="0.2">
      <c r="A40" s="1298">
        <v>16</v>
      </c>
      <c r="B40" s="1299" t="s">
        <v>7956</v>
      </c>
      <c r="C40" s="1283" t="s">
        <v>8664</v>
      </c>
      <c r="D40" s="752" t="s">
        <v>7957</v>
      </c>
      <c r="E40" s="1283" t="s">
        <v>8515</v>
      </c>
      <c r="F40" s="726">
        <v>9612.64</v>
      </c>
      <c r="G40" s="702" t="s">
        <v>2569</v>
      </c>
      <c r="H40" s="705">
        <v>43885</v>
      </c>
      <c r="I40" s="707" t="s">
        <v>7958</v>
      </c>
      <c r="J40" s="324" t="s">
        <v>7959</v>
      </c>
      <c r="K40" s="609" t="s">
        <v>496</v>
      </c>
      <c r="L40" s="610"/>
      <c r="M40" s="609" t="s">
        <v>496</v>
      </c>
      <c r="N40" s="610"/>
      <c r="O40" s="701" t="s">
        <v>496</v>
      </c>
      <c r="P40" s="701"/>
      <c r="Q40" s="701"/>
      <c r="R40" s="701"/>
      <c r="S40" s="625"/>
    </row>
    <row r="41" spans="1:19" s="601" customFormat="1" ht="24" x14ac:dyDescent="0.2">
      <c r="A41" s="1298"/>
      <c r="B41" s="1299"/>
      <c r="C41" s="1283"/>
      <c r="D41" s="752" t="s">
        <v>3904</v>
      </c>
      <c r="E41" s="1283"/>
      <c r="F41" s="726">
        <v>1000</v>
      </c>
      <c r="G41" s="702" t="s">
        <v>2569</v>
      </c>
      <c r="H41" s="705">
        <v>43885</v>
      </c>
      <c r="I41" s="707" t="s">
        <v>7960</v>
      </c>
      <c r="J41" s="324" t="s">
        <v>7961</v>
      </c>
      <c r="K41" s="609" t="s">
        <v>496</v>
      </c>
      <c r="L41" s="610"/>
      <c r="M41" s="609" t="s">
        <v>496</v>
      </c>
      <c r="N41" s="610"/>
      <c r="O41" s="701" t="s">
        <v>496</v>
      </c>
      <c r="P41" s="701"/>
      <c r="Q41" s="701"/>
      <c r="R41" s="701"/>
      <c r="S41" s="625"/>
    </row>
    <row r="42" spans="1:19" s="601" customFormat="1" ht="36" x14ac:dyDescent="0.2">
      <c r="A42" s="700">
        <v>17</v>
      </c>
      <c r="B42" s="701" t="s">
        <v>7962</v>
      </c>
      <c r="C42" s="699" t="s">
        <v>7963</v>
      </c>
      <c r="D42" s="752" t="s">
        <v>7964</v>
      </c>
      <c r="E42" s="699" t="s">
        <v>7965</v>
      </c>
      <c r="F42" s="726">
        <v>3300</v>
      </c>
      <c r="G42" s="702" t="s">
        <v>2569</v>
      </c>
      <c r="H42" s="705">
        <v>43875</v>
      </c>
      <c r="I42" s="707" t="s">
        <v>7966</v>
      </c>
      <c r="J42" s="324" t="s">
        <v>7967</v>
      </c>
      <c r="K42" s="609" t="s">
        <v>496</v>
      </c>
      <c r="L42" s="610"/>
      <c r="M42" s="609" t="s">
        <v>496</v>
      </c>
      <c r="N42" s="610"/>
      <c r="O42" s="701" t="s">
        <v>496</v>
      </c>
      <c r="P42" s="701"/>
      <c r="Q42" s="701"/>
      <c r="R42" s="701"/>
      <c r="S42" s="625"/>
    </row>
    <row r="43" spans="1:19" s="601" customFormat="1" ht="48" x14ac:dyDescent="0.2">
      <c r="A43" s="700">
        <v>18</v>
      </c>
      <c r="B43" s="701" t="s">
        <v>7968</v>
      </c>
      <c r="C43" s="699" t="s">
        <v>7969</v>
      </c>
      <c r="D43" s="752" t="s">
        <v>7970</v>
      </c>
      <c r="E43" s="699" t="s">
        <v>7971</v>
      </c>
      <c r="F43" s="726">
        <v>5664</v>
      </c>
      <c r="G43" s="702" t="s">
        <v>2569</v>
      </c>
      <c r="H43" s="705">
        <v>43875</v>
      </c>
      <c r="I43" s="707" t="s">
        <v>8665</v>
      </c>
      <c r="J43" s="324" t="s">
        <v>7972</v>
      </c>
      <c r="K43" s="609" t="s">
        <v>496</v>
      </c>
      <c r="L43" s="610"/>
      <c r="M43" s="609" t="s">
        <v>496</v>
      </c>
      <c r="N43" s="610"/>
      <c r="O43" s="701" t="s">
        <v>496</v>
      </c>
      <c r="P43" s="701"/>
      <c r="Q43" s="701"/>
      <c r="R43" s="701"/>
      <c r="S43" s="625"/>
    </row>
    <row r="44" spans="1:19" s="601" customFormat="1" ht="48" x14ac:dyDescent="0.2">
      <c r="A44" s="700">
        <v>19</v>
      </c>
      <c r="B44" s="701" t="s">
        <v>7973</v>
      </c>
      <c r="C44" s="699" t="s">
        <v>7974</v>
      </c>
      <c r="D44" s="752" t="s">
        <v>7975</v>
      </c>
      <c r="E44" s="699" t="s">
        <v>7976</v>
      </c>
      <c r="F44" s="726">
        <v>1980</v>
      </c>
      <c r="G44" s="702" t="s">
        <v>2569</v>
      </c>
      <c r="H44" s="705">
        <v>43875</v>
      </c>
      <c r="I44" s="707" t="s">
        <v>7977</v>
      </c>
      <c r="J44" s="324" t="s">
        <v>7978</v>
      </c>
      <c r="K44" s="609" t="s">
        <v>496</v>
      </c>
      <c r="L44" s="610"/>
      <c r="M44" s="609" t="s">
        <v>496</v>
      </c>
      <c r="N44" s="610"/>
      <c r="O44" s="701" t="s">
        <v>496</v>
      </c>
      <c r="P44" s="701"/>
      <c r="Q44" s="701"/>
      <c r="R44" s="701"/>
      <c r="S44" s="625"/>
    </row>
    <row r="45" spans="1:19" s="601" customFormat="1" ht="36" x14ac:dyDescent="0.2">
      <c r="A45" s="700">
        <v>20</v>
      </c>
      <c r="B45" s="701" t="s">
        <v>7979</v>
      </c>
      <c r="C45" s="699" t="s">
        <v>7980</v>
      </c>
      <c r="D45" s="751" t="s">
        <v>7981</v>
      </c>
      <c r="E45" s="699" t="s">
        <v>7982</v>
      </c>
      <c r="F45" s="726">
        <v>2395</v>
      </c>
      <c r="G45" s="702" t="s">
        <v>2569</v>
      </c>
      <c r="H45" s="705">
        <v>43871</v>
      </c>
      <c r="I45" s="707" t="s">
        <v>7983</v>
      </c>
      <c r="J45" s="324" t="s">
        <v>7984</v>
      </c>
      <c r="K45" s="609" t="s">
        <v>496</v>
      </c>
      <c r="L45" s="610"/>
      <c r="M45" s="609" t="s">
        <v>496</v>
      </c>
      <c r="N45" s="610"/>
      <c r="O45" s="701" t="s">
        <v>496</v>
      </c>
      <c r="P45" s="701"/>
      <c r="Q45" s="701"/>
      <c r="R45" s="701"/>
      <c r="S45" s="625"/>
    </row>
    <row r="46" spans="1:19" s="601" customFormat="1" ht="60" x14ac:dyDescent="0.2">
      <c r="A46" s="700">
        <v>21</v>
      </c>
      <c r="B46" s="701" t="s">
        <v>7985</v>
      </c>
      <c r="C46" s="699" t="s">
        <v>8662</v>
      </c>
      <c r="D46" s="752" t="s">
        <v>2551</v>
      </c>
      <c r="E46" s="699" t="s">
        <v>8666</v>
      </c>
      <c r="F46" s="726">
        <v>264.42</v>
      </c>
      <c r="G46" s="702" t="s">
        <v>2569</v>
      </c>
      <c r="H46" s="705">
        <v>43868</v>
      </c>
      <c r="I46" s="707" t="s">
        <v>7986</v>
      </c>
      <c r="J46" s="324" t="s">
        <v>7987</v>
      </c>
      <c r="K46" s="609" t="s">
        <v>496</v>
      </c>
      <c r="L46" s="610"/>
      <c r="M46" s="609" t="s">
        <v>496</v>
      </c>
      <c r="N46" s="610"/>
      <c r="O46" s="701" t="s">
        <v>496</v>
      </c>
      <c r="P46" s="701"/>
      <c r="Q46" s="701"/>
      <c r="R46" s="701"/>
      <c r="S46" s="625"/>
    </row>
    <row r="47" spans="1:19" s="601" customFormat="1" ht="36" x14ac:dyDescent="0.2">
      <c r="A47" s="700">
        <v>22</v>
      </c>
      <c r="B47" s="701" t="s">
        <v>7988</v>
      </c>
      <c r="C47" s="699" t="s">
        <v>7989</v>
      </c>
      <c r="D47" s="752" t="s">
        <v>5667</v>
      </c>
      <c r="E47" s="699" t="s">
        <v>7990</v>
      </c>
      <c r="F47" s="726">
        <v>1088</v>
      </c>
      <c r="G47" s="702" t="s">
        <v>2703</v>
      </c>
      <c r="H47" s="705">
        <v>43894</v>
      </c>
      <c r="I47" s="707" t="s">
        <v>7991</v>
      </c>
      <c r="J47" s="324" t="s">
        <v>7992</v>
      </c>
      <c r="K47" s="609" t="s">
        <v>496</v>
      </c>
      <c r="L47" s="610"/>
      <c r="M47" s="609" t="s">
        <v>496</v>
      </c>
      <c r="N47" s="610"/>
      <c r="O47" s="701" t="s">
        <v>496</v>
      </c>
      <c r="P47" s="701"/>
      <c r="Q47" s="701"/>
      <c r="R47" s="701"/>
      <c r="S47" s="625"/>
    </row>
    <row r="48" spans="1:19" s="601" customFormat="1" ht="48" x14ac:dyDescent="0.2">
      <c r="A48" s="700">
        <v>23</v>
      </c>
      <c r="B48" s="701" t="s">
        <v>7993</v>
      </c>
      <c r="C48" s="699" t="s">
        <v>7994</v>
      </c>
      <c r="D48" s="752" t="s">
        <v>5667</v>
      </c>
      <c r="E48" s="699" t="s">
        <v>7995</v>
      </c>
      <c r="F48" s="726">
        <v>800</v>
      </c>
      <c r="G48" s="702" t="s">
        <v>2703</v>
      </c>
      <c r="H48" s="705">
        <v>43894</v>
      </c>
      <c r="I48" s="707" t="s">
        <v>7996</v>
      </c>
      <c r="J48" s="324" t="s">
        <v>7997</v>
      </c>
      <c r="K48" s="609" t="s">
        <v>496</v>
      </c>
      <c r="L48" s="610"/>
      <c r="M48" s="609" t="s">
        <v>496</v>
      </c>
      <c r="N48" s="610"/>
      <c r="O48" s="701" t="s">
        <v>496</v>
      </c>
      <c r="P48" s="701"/>
      <c r="Q48" s="701"/>
      <c r="R48" s="701"/>
      <c r="S48" s="625"/>
    </row>
    <row r="49" spans="1:19" s="601" customFormat="1" ht="60" x14ac:dyDescent="0.2">
      <c r="A49" s="700">
        <v>24</v>
      </c>
      <c r="B49" s="701" t="s">
        <v>7998</v>
      </c>
      <c r="C49" s="699" t="s">
        <v>8662</v>
      </c>
      <c r="D49" s="752" t="s">
        <v>2551</v>
      </c>
      <c r="E49" s="699" t="s">
        <v>8666</v>
      </c>
      <c r="F49" s="726">
        <v>172.89</v>
      </c>
      <c r="G49" s="702" t="s">
        <v>2569</v>
      </c>
      <c r="H49" s="705">
        <v>43875</v>
      </c>
      <c r="I49" s="707" t="s">
        <v>7999</v>
      </c>
      <c r="J49" s="324" t="s">
        <v>8000</v>
      </c>
      <c r="K49" s="609" t="s">
        <v>496</v>
      </c>
      <c r="L49" s="610"/>
      <c r="M49" s="609" t="s">
        <v>496</v>
      </c>
      <c r="N49" s="610"/>
      <c r="O49" s="701" t="s">
        <v>496</v>
      </c>
      <c r="P49" s="701"/>
      <c r="Q49" s="701"/>
      <c r="R49" s="701"/>
      <c r="S49" s="625"/>
    </row>
    <row r="50" spans="1:19" s="601" customFormat="1" ht="48" x14ac:dyDescent="0.2">
      <c r="A50" s="700">
        <v>25</v>
      </c>
      <c r="B50" s="701" t="s">
        <v>8001</v>
      </c>
      <c r="C50" s="699" t="s">
        <v>7063</v>
      </c>
      <c r="D50" s="752" t="s">
        <v>6839</v>
      </c>
      <c r="E50" s="699" t="s">
        <v>8002</v>
      </c>
      <c r="F50" s="726">
        <v>8000</v>
      </c>
      <c r="G50" s="702" t="s">
        <v>2703</v>
      </c>
      <c r="H50" s="705">
        <v>43900</v>
      </c>
      <c r="I50" s="707" t="s">
        <v>8003</v>
      </c>
      <c r="J50" s="324" t="s">
        <v>8004</v>
      </c>
      <c r="K50" s="609" t="s">
        <v>496</v>
      </c>
      <c r="L50" s="610"/>
      <c r="M50" s="609" t="s">
        <v>496</v>
      </c>
      <c r="N50" s="610"/>
      <c r="O50" s="701" t="s">
        <v>496</v>
      </c>
      <c r="P50" s="701"/>
      <c r="Q50" s="701"/>
      <c r="R50" s="701"/>
      <c r="S50" s="625"/>
    </row>
    <row r="51" spans="1:19" s="601" customFormat="1" ht="60" x14ac:dyDescent="0.2">
      <c r="A51" s="700">
        <v>26</v>
      </c>
      <c r="B51" s="701" t="s">
        <v>8061</v>
      </c>
      <c r="C51" s="699" t="s">
        <v>8062</v>
      </c>
      <c r="D51" s="752" t="s">
        <v>228</v>
      </c>
      <c r="E51" s="699" t="s">
        <v>8063</v>
      </c>
      <c r="F51" s="726">
        <v>11600</v>
      </c>
      <c r="G51" s="702" t="s">
        <v>2847</v>
      </c>
      <c r="H51" s="705">
        <v>43950</v>
      </c>
      <c r="I51" s="707" t="s">
        <v>8064</v>
      </c>
      <c r="J51" s="324" t="s">
        <v>8065</v>
      </c>
      <c r="K51" s="883" t="s">
        <v>496</v>
      </c>
      <c r="L51" s="824"/>
      <c r="M51" s="883" t="s">
        <v>496</v>
      </c>
      <c r="N51" s="824"/>
      <c r="O51" s="883"/>
      <c r="P51" s="883" t="s">
        <v>496</v>
      </c>
      <c r="Q51" s="883"/>
      <c r="R51" s="883"/>
      <c r="S51" s="754"/>
    </row>
    <row r="52" spans="1:19" s="601" customFormat="1" ht="46.5" customHeight="1" x14ac:dyDescent="0.2">
      <c r="A52" s="700">
        <v>27</v>
      </c>
      <c r="B52" s="701" t="s">
        <v>8066</v>
      </c>
      <c r="C52" s="699" t="s">
        <v>8067</v>
      </c>
      <c r="D52" s="752" t="s">
        <v>228</v>
      </c>
      <c r="E52" s="699" t="s">
        <v>8068</v>
      </c>
      <c r="F52" s="726">
        <v>15400</v>
      </c>
      <c r="G52" s="702" t="s">
        <v>2847</v>
      </c>
      <c r="H52" s="705">
        <v>43979</v>
      </c>
      <c r="I52" s="707" t="s">
        <v>8069</v>
      </c>
      <c r="J52" s="324" t="s">
        <v>8070</v>
      </c>
      <c r="K52" s="883" t="s">
        <v>496</v>
      </c>
      <c r="L52" s="824"/>
      <c r="M52" s="883" t="s">
        <v>496</v>
      </c>
      <c r="N52" s="824"/>
      <c r="O52" s="883"/>
      <c r="P52" s="883" t="s">
        <v>496</v>
      </c>
      <c r="Q52" s="883"/>
      <c r="R52" s="883"/>
      <c r="S52" s="754"/>
    </row>
    <row r="53" spans="1:19" s="601" customFormat="1" ht="72" x14ac:dyDescent="0.2">
      <c r="A53" s="700">
        <v>28</v>
      </c>
      <c r="B53" s="701" t="s">
        <v>8005</v>
      </c>
      <c r="C53" s="699" t="s">
        <v>8006</v>
      </c>
      <c r="D53" s="752" t="s">
        <v>5513</v>
      </c>
      <c r="E53" s="699" t="s">
        <v>5513</v>
      </c>
      <c r="F53" s="726">
        <v>0</v>
      </c>
      <c r="G53" s="702" t="s">
        <v>2703</v>
      </c>
      <c r="H53" s="705">
        <v>43903</v>
      </c>
      <c r="I53" s="628" t="s">
        <v>5513</v>
      </c>
      <c r="J53" s="324" t="s">
        <v>8007</v>
      </c>
      <c r="K53" s="624" t="s">
        <v>6059</v>
      </c>
      <c r="L53" s="624" t="s">
        <v>6059</v>
      </c>
      <c r="M53" s="624" t="s">
        <v>6059</v>
      </c>
      <c r="N53" s="624" t="s">
        <v>6059</v>
      </c>
      <c r="O53" s="624" t="s">
        <v>6059</v>
      </c>
      <c r="P53" s="624" t="s">
        <v>6059</v>
      </c>
      <c r="Q53" s="624" t="s">
        <v>6059</v>
      </c>
      <c r="R53" s="627" t="s">
        <v>8819</v>
      </c>
      <c r="S53" s="625"/>
    </row>
    <row r="54" spans="1:19" s="601" customFormat="1" ht="60" x14ac:dyDescent="0.2">
      <c r="A54" s="700">
        <v>29</v>
      </c>
      <c r="B54" s="701" t="s">
        <v>8071</v>
      </c>
      <c r="C54" s="699" t="s">
        <v>7023</v>
      </c>
      <c r="D54" s="752" t="s">
        <v>1508</v>
      </c>
      <c r="E54" s="699" t="s">
        <v>8072</v>
      </c>
      <c r="F54" s="726">
        <v>13574</v>
      </c>
      <c r="G54" s="702" t="s">
        <v>2847</v>
      </c>
      <c r="H54" s="705">
        <v>43979</v>
      </c>
      <c r="I54" s="628" t="s">
        <v>8073</v>
      </c>
      <c r="J54" s="324" t="s">
        <v>8074</v>
      </c>
      <c r="K54" s="609"/>
      <c r="L54" s="610"/>
      <c r="M54" s="609"/>
      <c r="N54" s="610"/>
      <c r="O54" s="701"/>
      <c r="P54" s="701"/>
      <c r="Q54" s="701"/>
      <c r="R54" s="701"/>
      <c r="S54" s="625" t="s">
        <v>6985</v>
      </c>
    </row>
    <row r="55" spans="1:19" s="601" customFormat="1" ht="45" customHeight="1" x14ac:dyDescent="0.2">
      <c r="A55" s="700">
        <v>30</v>
      </c>
      <c r="B55" s="701" t="s">
        <v>8008</v>
      </c>
      <c r="C55" s="699" t="s">
        <v>8009</v>
      </c>
      <c r="D55" s="752" t="s">
        <v>7975</v>
      </c>
      <c r="E55" s="699" t="s">
        <v>8010</v>
      </c>
      <c r="F55" s="726">
        <v>12310</v>
      </c>
      <c r="G55" s="702" t="s">
        <v>2703</v>
      </c>
      <c r="H55" s="705">
        <v>43908</v>
      </c>
      <c r="I55" s="707" t="s">
        <v>7954</v>
      </c>
      <c r="J55" s="324" t="s">
        <v>8011</v>
      </c>
      <c r="K55" s="609" t="s">
        <v>496</v>
      </c>
      <c r="L55" s="609"/>
      <c r="M55" s="609" t="s">
        <v>496</v>
      </c>
      <c r="N55" s="609"/>
      <c r="O55" s="701" t="s">
        <v>496</v>
      </c>
      <c r="P55" s="701"/>
      <c r="Q55" s="701"/>
      <c r="R55" s="701"/>
      <c r="S55" s="625"/>
    </row>
    <row r="56" spans="1:19" s="601" customFormat="1" ht="39" customHeight="1" x14ac:dyDescent="0.2">
      <c r="A56" s="1298">
        <v>31</v>
      </c>
      <c r="B56" s="1299" t="s">
        <v>8075</v>
      </c>
      <c r="C56" s="1283" t="s">
        <v>8076</v>
      </c>
      <c r="D56" s="752" t="s">
        <v>5893</v>
      </c>
      <c r="E56" s="1262" t="s">
        <v>8077</v>
      </c>
      <c r="F56" s="726">
        <v>264</v>
      </c>
      <c r="G56" s="702" t="s">
        <v>2827</v>
      </c>
      <c r="H56" s="705">
        <v>43945</v>
      </c>
      <c r="I56" s="707" t="s">
        <v>8078</v>
      </c>
      <c r="J56" s="324" t="s">
        <v>8079</v>
      </c>
      <c r="K56" s="609" t="s">
        <v>496</v>
      </c>
      <c r="L56" s="609"/>
      <c r="M56" s="609" t="s">
        <v>496</v>
      </c>
      <c r="N56" s="609"/>
      <c r="O56" s="701" t="s">
        <v>496</v>
      </c>
      <c r="P56" s="701"/>
      <c r="Q56" s="701"/>
      <c r="R56" s="701"/>
      <c r="S56" s="625"/>
    </row>
    <row r="57" spans="1:19" s="601" customFormat="1" ht="39" customHeight="1" x14ac:dyDescent="0.2">
      <c r="A57" s="1298"/>
      <c r="B57" s="1299"/>
      <c r="C57" s="1283"/>
      <c r="D57" s="752" t="s">
        <v>8080</v>
      </c>
      <c r="E57" s="1262"/>
      <c r="F57" s="726">
        <v>80.75</v>
      </c>
      <c r="G57" s="702" t="s">
        <v>2827</v>
      </c>
      <c r="H57" s="705">
        <v>43945</v>
      </c>
      <c r="I57" s="707" t="s">
        <v>8078</v>
      </c>
      <c r="J57" s="324" t="s">
        <v>8081</v>
      </c>
      <c r="K57" s="609" t="s">
        <v>496</v>
      </c>
      <c r="L57" s="609"/>
      <c r="M57" s="609" t="s">
        <v>496</v>
      </c>
      <c r="N57" s="609"/>
      <c r="O57" s="701" t="s">
        <v>496</v>
      </c>
      <c r="P57" s="701"/>
      <c r="Q57" s="701"/>
      <c r="R57" s="701"/>
      <c r="S57" s="625"/>
    </row>
    <row r="58" spans="1:19" s="601" customFormat="1" ht="39" customHeight="1" x14ac:dyDescent="0.2">
      <c r="A58" s="1298"/>
      <c r="B58" s="1299"/>
      <c r="C58" s="1283"/>
      <c r="D58" s="752" t="s">
        <v>8082</v>
      </c>
      <c r="E58" s="1262"/>
      <c r="F58" s="726">
        <v>122.97</v>
      </c>
      <c r="G58" s="702" t="s">
        <v>2827</v>
      </c>
      <c r="H58" s="705">
        <v>43945</v>
      </c>
      <c r="I58" s="707" t="s">
        <v>8083</v>
      </c>
      <c r="J58" s="324" t="s">
        <v>8084</v>
      </c>
      <c r="K58" s="609" t="s">
        <v>496</v>
      </c>
      <c r="L58" s="610"/>
      <c r="M58" s="609" t="s">
        <v>496</v>
      </c>
      <c r="N58" s="610"/>
      <c r="O58" s="701" t="s">
        <v>496</v>
      </c>
      <c r="P58" s="701"/>
      <c r="Q58" s="701"/>
      <c r="R58" s="701"/>
      <c r="S58" s="625"/>
    </row>
    <row r="59" spans="1:19" s="601" customFormat="1" ht="39" customHeight="1" x14ac:dyDescent="0.2">
      <c r="A59" s="1298"/>
      <c r="B59" s="1299"/>
      <c r="C59" s="1283"/>
      <c r="D59" s="752" t="s">
        <v>2699</v>
      </c>
      <c r="E59" s="1262"/>
      <c r="F59" s="726">
        <v>215.34</v>
      </c>
      <c r="G59" s="702" t="s">
        <v>2827</v>
      </c>
      <c r="H59" s="705">
        <v>43945</v>
      </c>
      <c r="I59" s="707" t="s">
        <v>8085</v>
      </c>
      <c r="J59" s="324" t="s">
        <v>8086</v>
      </c>
      <c r="K59" s="609" t="s">
        <v>496</v>
      </c>
      <c r="L59" s="610"/>
      <c r="M59" s="609" t="s">
        <v>496</v>
      </c>
      <c r="N59" s="610"/>
      <c r="O59" s="701" t="s">
        <v>496</v>
      </c>
      <c r="P59" s="701"/>
      <c r="Q59" s="701"/>
      <c r="R59" s="701"/>
      <c r="S59" s="625"/>
    </row>
    <row r="60" spans="1:19" s="601" customFormat="1" ht="48" x14ac:dyDescent="0.2">
      <c r="A60" s="700">
        <v>32</v>
      </c>
      <c r="B60" s="701" t="s">
        <v>8012</v>
      </c>
      <c r="C60" s="699" t="s">
        <v>8013</v>
      </c>
      <c r="D60" s="752" t="s">
        <v>2551</v>
      </c>
      <c r="E60" s="699" t="s">
        <v>8014</v>
      </c>
      <c r="F60" s="726">
        <v>275.44</v>
      </c>
      <c r="G60" s="702" t="s">
        <v>2569</v>
      </c>
      <c r="H60" s="705">
        <v>43879</v>
      </c>
      <c r="I60" s="707" t="s">
        <v>8015</v>
      </c>
      <c r="J60" s="324" t="s">
        <v>8016</v>
      </c>
      <c r="K60" s="609" t="s">
        <v>496</v>
      </c>
      <c r="L60" s="609"/>
      <c r="M60" s="609" t="s">
        <v>496</v>
      </c>
      <c r="N60" s="609"/>
      <c r="O60" s="701" t="s">
        <v>496</v>
      </c>
      <c r="P60" s="701"/>
      <c r="Q60" s="701"/>
      <c r="R60" s="701"/>
      <c r="S60" s="625"/>
    </row>
    <row r="61" spans="1:19" s="601" customFormat="1" ht="48" x14ac:dyDescent="0.2">
      <c r="A61" s="700">
        <v>33</v>
      </c>
      <c r="B61" s="701" t="s">
        <v>8017</v>
      </c>
      <c r="C61" s="699" t="s">
        <v>8667</v>
      </c>
      <c r="D61" s="752" t="s">
        <v>8018</v>
      </c>
      <c r="E61" s="699" t="s">
        <v>8668</v>
      </c>
      <c r="F61" s="726">
        <v>3600</v>
      </c>
      <c r="G61" s="702" t="s">
        <v>2703</v>
      </c>
      <c r="H61" s="705">
        <v>43906</v>
      </c>
      <c r="I61" s="707" t="s">
        <v>8019</v>
      </c>
      <c r="J61" s="324" t="s">
        <v>8020</v>
      </c>
      <c r="K61" s="609" t="s">
        <v>496</v>
      </c>
      <c r="L61" s="610"/>
      <c r="M61" s="609" t="s">
        <v>496</v>
      </c>
      <c r="N61" s="610"/>
      <c r="O61" s="701"/>
      <c r="P61" s="701"/>
      <c r="Q61" s="701"/>
      <c r="R61" s="701" t="s">
        <v>496</v>
      </c>
      <c r="S61" s="625" t="s">
        <v>8673</v>
      </c>
    </row>
    <row r="62" spans="1:19" s="601" customFormat="1" ht="48" x14ac:dyDescent="0.2">
      <c r="A62" s="700">
        <v>34</v>
      </c>
      <c r="B62" s="701" t="s">
        <v>8021</v>
      </c>
      <c r="C62" s="699" t="s">
        <v>8669</v>
      </c>
      <c r="D62" s="752" t="s">
        <v>4733</v>
      </c>
      <c r="E62" s="699" t="s">
        <v>8668</v>
      </c>
      <c r="F62" s="726">
        <v>1400</v>
      </c>
      <c r="G62" s="702" t="s">
        <v>2703</v>
      </c>
      <c r="H62" s="705">
        <v>43906</v>
      </c>
      <c r="I62" s="707" t="s">
        <v>8019</v>
      </c>
      <c r="J62" s="324" t="s">
        <v>8022</v>
      </c>
      <c r="K62" s="609" t="s">
        <v>496</v>
      </c>
      <c r="L62" s="610"/>
      <c r="M62" s="609" t="s">
        <v>496</v>
      </c>
      <c r="N62" s="610"/>
      <c r="O62" s="701" t="s">
        <v>496</v>
      </c>
      <c r="P62" s="701"/>
      <c r="Q62" s="701"/>
      <c r="R62" s="701"/>
      <c r="S62" s="625"/>
    </row>
    <row r="63" spans="1:19" s="601" customFormat="1" ht="60.75" customHeight="1" x14ac:dyDescent="0.2">
      <c r="A63" s="700">
        <v>35</v>
      </c>
      <c r="B63" s="701" t="s">
        <v>8023</v>
      </c>
      <c r="C63" s="699" t="s">
        <v>8060</v>
      </c>
      <c r="D63" s="752" t="s">
        <v>4782</v>
      </c>
      <c r="E63" s="699" t="s">
        <v>6336</v>
      </c>
      <c r="F63" s="726">
        <v>800</v>
      </c>
      <c r="G63" s="702" t="s">
        <v>2703</v>
      </c>
      <c r="H63" s="705">
        <v>43900</v>
      </c>
      <c r="I63" s="707" t="s">
        <v>8019</v>
      </c>
      <c r="J63" s="324" t="s">
        <v>8024</v>
      </c>
      <c r="K63" s="609" t="s">
        <v>496</v>
      </c>
      <c r="L63" s="610"/>
      <c r="M63" s="609" t="s">
        <v>496</v>
      </c>
      <c r="N63" s="610"/>
      <c r="O63" s="701" t="s">
        <v>496</v>
      </c>
      <c r="P63" s="701"/>
      <c r="Q63" s="701"/>
      <c r="R63" s="701"/>
      <c r="S63" s="625"/>
    </row>
    <row r="64" spans="1:19" s="601" customFormat="1" ht="33.75" customHeight="1" x14ac:dyDescent="0.2">
      <c r="A64" s="700">
        <v>36</v>
      </c>
      <c r="B64" s="701" t="s">
        <v>8025</v>
      </c>
      <c r="C64" s="699" t="s">
        <v>8670</v>
      </c>
      <c r="D64" s="752" t="s">
        <v>8671</v>
      </c>
      <c r="E64" s="699" t="s">
        <v>8672</v>
      </c>
      <c r="F64" s="726">
        <v>3000</v>
      </c>
      <c r="G64" s="702" t="s">
        <v>2703</v>
      </c>
      <c r="H64" s="705">
        <v>43906</v>
      </c>
      <c r="I64" s="707" t="s">
        <v>8026</v>
      </c>
      <c r="J64" s="324" t="s">
        <v>8027</v>
      </c>
      <c r="K64" s="609" t="s">
        <v>496</v>
      </c>
      <c r="L64" s="610"/>
      <c r="M64" s="609" t="s">
        <v>496</v>
      </c>
      <c r="N64" s="610"/>
      <c r="O64" s="701" t="s">
        <v>496</v>
      </c>
      <c r="P64" s="701"/>
      <c r="Q64" s="701"/>
      <c r="R64" s="701"/>
      <c r="S64" s="625"/>
    </row>
    <row r="65" spans="1:19" s="601" customFormat="1" ht="48.75" customHeight="1" x14ac:dyDescent="0.2">
      <c r="A65" s="700">
        <v>37</v>
      </c>
      <c r="B65" s="701" t="s">
        <v>8028</v>
      </c>
      <c r="C65" s="699" t="s">
        <v>6334</v>
      </c>
      <c r="D65" s="752" t="s">
        <v>6335</v>
      </c>
      <c r="E65" s="699" t="s">
        <v>6336</v>
      </c>
      <c r="F65" s="726">
        <v>2745.1</v>
      </c>
      <c r="G65" s="702" t="s">
        <v>2703</v>
      </c>
      <c r="H65" s="705">
        <v>43908</v>
      </c>
      <c r="I65" s="707" t="s">
        <v>8026</v>
      </c>
      <c r="J65" s="324" t="s">
        <v>8029</v>
      </c>
      <c r="K65" s="609" t="s">
        <v>496</v>
      </c>
      <c r="L65" s="610"/>
      <c r="M65" s="609" t="s">
        <v>496</v>
      </c>
      <c r="N65" s="610"/>
      <c r="O65" s="701" t="s">
        <v>496</v>
      </c>
      <c r="P65" s="701"/>
      <c r="Q65" s="701"/>
      <c r="R65" s="701"/>
      <c r="S65" s="625"/>
    </row>
    <row r="66" spans="1:19" s="601" customFormat="1" ht="36" customHeight="1" x14ac:dyDescent="0.2">
      <c r="A66" s="700">
        <v>38</v>
      </c>
      <c r="B66" s="701" t="s">
        <v>8030</v>
      </c>
      <c r="C66" s="699" t="s">
        <v>8031</v>
      </c>
      <c r="D66" s="752" t="s">
        <v>8032</v>
      </c>
      <c r="E66" s="699" t="s">
        <v>8033</v>
      </c>
      <c r="F66" s="726">
        <v>1365</v>
      </c>
      <c r="G66" s="702" t="s">
        <v>2703</v>
      </c>
      <c r="H66" s="705">
        <v>43900</v>
      </c>
      <c r="I66" s="707" t="s">
        <v>8026</v>
      </c>
      <c r="J66" s="324" t="s">
        <v>8034</v>
      </c>
      <c r="K66" s="609" t="s">
        <v>496</v>
      </c>
      <c r="L66" s="610"/>
      <c r="M66" s="609" t="s">
        <v>496</v>
      </c>
      <c r="N66" s="610"/>
      <c r="O66" s="701" t="s">
        <v>496</v>
      </c>
      <c r="P66" s="701"/>
      <c r="Q66" s="701"/>
      <c r="R66" s="701"/>
      <c r="S66" s="625"/>
    </row>
    <row r="67" spans="1:19" s="601" customFormat="1" ht="77.25" customHeight="1" x14ac:dyDescent="0.2">
      <c r="A67" s="700">
        <v>39</v>
      </c>
      <c r="B67" s="701" t="s">
        <v>8035</v>
      </c>
      <c r="C67" s="699" t="s">
        <v>8036</v>
      </c>
      <c r="D67" s="752" t="s">
        <v>4733</v>
      </c>
      <c r="E67" s="699" t="s">
        <v>8037</v>
      </c>
      <c r="F67" s="726">
        <v>1200</v>
      </c>
      <c r="G67" s="702" t="s">
        <v>2703</v>
      </c>
      <c r="H67" s="705">
        <v>43900</v>
      </c>
      <c r="I67" s="707" t="s">
        <v>8026</v>
      </c>
      <c r="J67" s="324" t="s">
        <v>8038</v>
      </c>
      <c r="K67" s="609" t="s">
        <v>496</v>
      </c>
      <c r="L67" s="610"/>
      <c r="M67" s="609" t="s">
        <v>496</v>
      </c>
      <c r="N67" s="610"/>
      <c r="O67" s="701" t="s">
        <v>496</v>
      </c>
      <c r="P67" s="701"/>
      <c r="Q67" s="701"/>
      <c r="R67" s="701"/>
      <c r="S67" s="625"/>
    </row>
    <row r="68" spans="1:19" s="601" customFormat="1" ht="36.75" customHeight="1" x14ac:dyDescent="0.2">
      <c r="A68" s="700">
        <v>40</v>
      </c>
      <c r="B68" s="701" t="s">
        <v>8039</v>
      </c>
      <c r="C68" s="699" t="s">
        <v>7123</v>
      </c>
      <c r="D68" s="752" t="s">
        <v>4409</v>
      </c>
      <c r="E68" s="699" t="s">
        <v>8040</v>
      </c>
      <c r="F68" s="726">
        <v>1200</v>
      </c>
      <c r="G68" s="702" t="s">
        <v>2703</v>
      </c>
      <c r="H68" s="705">
        <v>43899</v>
      </c>
      <c r="I68" s="707" t="s">
        <v>8041</v>
      </c>
      <c r="J68" s="324" t="s">
        <v>8042</v>
      </c>
      <c r="K68" s="609" t="s">
        <v>496</v>
      </c>
      <c r="L68" s="610"/>
      <c r="M68" s="609" t="s">
        <v>496</v>
      </c>
      <c r="N68" s="610"/>
      <c r="O68" s="701" t="s">
        <v>496</v>
      </c>
      <c r="P68" s="701"/>
      <c r="Q68" s="701"/>
      <c r="R68" s="701"/>
      <c r="S68" s="625"/>
    </row>
    <row r="69" spans="1:19" s="601" customFormat="1" ht="30" customHeight="1" x14ac:dyDescent="0.2">
      <c r="A69" s="1298">
        <v>41</v>
      </c>
      <c r="B69" s="1299" t="s">
        <v>8087</v>
      </c>
      <c r="C69" s="1283" t="s">
        <v>5907</v>
      </c>
      <c r="D69" s="752" t="s">
        <v>7896</v>
      </c>
      <c r="E69" s="1283" t="s">
        <v>8088</v>
      </c>
      <c r="F69" s="726">
        <v>1200</v>
      </c>
      <c r="G69" s="702" t="s">
        <v>2827</v>
      </c>
      <c r="H69" s="705">
        <v>43945</v>
      </c>
      <c r="I69" s="707" t="s">
        <v>8089</v>
      </c>
      <c r="J69" s="523" t="s">
        <v>8090</v>
      </c>
      <c r="K69" s="609" t="s">
        <v>496</v>
      </c>
      <c r="L69" s="610"/>
      <c r="M69" s="609" t="s">
        <v>496</v>
      </c>
      <c r="N69" s="610"/>
      <c r="O69" s="701" t="s">
        <v>496</v>
      </c>
      <c r="P69" s="701"/>
      <c r="Q69" s="701"/>
      <c r="R69" s="701"/>
      <c r="S69" s="625"/>
    </row>
    <row r="70" spans="1:19" s="601" customFormat="1" ht="30" customHeight="1" x14ac:dyDescent="0.2">
      <c r="A70" s="1298"/>
      <c r="B70" s="1299"/>
      <c r="C70" s="1283"/>
      <c r="D70" s="752" t="s">
        <v>8091</v>
      </c>
      <c r="E70" s="1283"/>
      <c r="F70" s="726">
        <v>700</v>
      </c>
      <c r="G70" s="702" t="s">
        <v>2827</v>
      </c>
      <c r="H70" s="705">
        <v>43945</v>
      </c>
      <c r="I70" s="707" t="s">
        <v>8089</v>
      </c>
      <c r="J70" s="523" t="s">
        <v>8092</v>
      </c>
      <c r="K70" s="609" t="s">
        <v>496</v>
      </c>
      <c r="L70" s="610"/>
      <c r="M70" s="609" t="s">
        <v>496</v>
      </c>
      <c r="N70" s="610"/>
      <c r="O70" s="701" t="s">
        <v>496</v>
      </c>
      <c r="P70" s="701"/>
      <c r="Q70" s="701"/>
      <c r="R70" s="701"/>
      <c r="S70" s="625"/>
    </row>
    <row r="71" spans="1:19" s="601" customFormat="1" ht="30" customHeight="1" x14ac:dyDescent="0.2">
      <c r="A71" s="1298"/>
      <c r="B71" s="1299"/>
      <c r="C71" s="1283"/>
      <c r="D71" s="752" t="s">
        <v>2706</v>
      </c>
      <c r="E71" s="1283"/>
      <c r="F71" s="726">
        <v>834.75</v>
      </c>
      <c r="G71" s="702" t="s">
        <v>2827</v>
      </c>
      <c r="H71" s="705">
        <v>43945</v>
      </c>
      <c r="I71" s="707" t="s">
        <v>8089</v>
      </c>
      <c r="J71" s="523" t="s">
        <v>8093</v>
      </c>
      <c r="K71" s="609" t="s">
        <v>496</v>
      </c>
      <c r="L71" s="610"/>
      <c r="M71" s="609" t="s">
        <v>496</v>
      </c>
      <c r="N71" s="610"/>
      <c r="O71" s="701" t="s">
        <v>496</v>
      </c>
      <c r="P71" s="701"/>
      <c r="Q71" s="701"/>
      <c r="R71" s="701"/>
      <c r="S71" s="625"/>
    </row>
    <row r="72" spans="1:19" s="601" customFormat="1" ht="30" customHeight="1" x14ac:dyDescent="0.2">
      <c r="A72" s="1298"/>
      <c r="B72" s="1299"/>
      <c r="C72" s="1283"/>
      <c r="D72" s="752" t="s">
        <v>8094</v>
      </c>
      <c r="E72" s="1283"/>
      <c r="F72" s="726">
        <v>2979.8</v>
      </c>
      <c r="G72" s="702" t="s">
        <v>2827</v>
      </c>
      <c r="H72" s="705">
        <v>43945</v>
      </c>
      <c r="I72" s="707" t="s">
        <v>8089</v>
      </c>
      <c r="J72" s="523" t="s">
        <v>8095</v>
      </c>
      <c r="K72" s="609" t="s">
        <v>496</v>
      </c>
      <c r="L72" s="610"/>
      <c r="M72" s="609" t="s">
        <v>496</v>
      </c>
      <c r="N72" s="610"/>
      <c r="O72" s="701" t="s">
        <v>496</v>
      </c>
      <c r="P72" s="701"/>
      <c r="Q72" s="701"/>
      <c r="R72" s="701"/>
      <c r="S72" s="625"/>
    </row>
    <row r="73" spans="1:19" s="601" customFormat="1" ht="30" customHeight="1" x14ac:dyDescent="0.2">
      <c r="A73" s="1298"/>
      <c r="B73" s="1299"/>
      <c r="C73" s="1283"/>
      <c r="D73" s="752" t="s">
        <v>8096</v>
      </c>
      <c r="E73" s="1283"/>
      <c r="F73" s="726">
        <v>873</v>
      </c>
      <c r="G73" s="702" t="s">
        <v>2827</v>
      </c>
      <c r="H73" s="705">
        <v>43945</v>
      </c>
      <c r="I73" s="707" t="s">
        <v>8089</v>
      </c>
      <c r="J73" s="523" t="s">
        <v>8097</v>
      </c>
      <c r="K73" s="609" t="s">
        <v>496</v>
      </c>
      <c r="L73" s="610"/>
      <c r="M73" s="609" t="s">
        <v>496</v>
      </c>
      <c r="N73" s="610"/>
      <c r="O73" s="701" t="s">
        <v>496</v>
      </c>
      <c r="P73" s="701"/>
      <c r="Q73" s="701"/>
      <c r="R73" s="701"/>
      <c r="S73" s="625"/>
    </row>
    <row r="74" spans="1:19" s="601" customFormat="1" ht="30" customHeight="1" x14ac:dyDescent="0.2">
      <c r="A74" s="1298"/>
      <c r="B74" s="1299"/>
      <c r="C74" s="1283"/>
      <c r="D74" s="752" t="s">
        <v>2709</v>
      </c>
      <c r="E74" s="1283"/>
      <c r="F74" s="726">
        <v>1621.3</v>
      </c>
      <c r="G74" s="702" t="s">
        <v>2827</v>
      </c>
      <c r="H74" s="705">
        <v>43945</v>
      </c>
      <c r="I74" s="707" t="s">
        <v>8089</v>
      </c>
      <c r="J74" s="523" t="s">
        <v>8098</v>
      </c>
      <c r="K74" s="609" t="s">
        <v>496</v>
      </c>
      <c r="L74" s="610"/>
      <c r="M74" s="609" t="s">
        <v>496</v>
      </c>
      <c r="N74" s="610"/>
      <c r="O74" s="701" t="s">
        <v>496</v>
      </c>
      <c r="P74" s="701"/>
      <c r="Q74" s="701"/>
      <c r="R74" s="701"/>
      <c r="S74" s="625"/>
    </row>
    <row r="75" spans="1:19" s="601" customFormat="1" ht="48" x14ac:dyDescent="0.2">
      <c r="A75" s="700">
        <v>42</v>
      </c>
      <c r="B75" s="701" t="s">
        <v>8043</v>
      </c>
      <c r="C75" s="699" t="s">
        <v>8044</v>
      </c>
      <c r="D75" s="752" t="s">
        <v>8629</v>
      </c>
      <c r="E75" s="699" t="s">
        <v>8045</v>
      </c>
      <c r="F75" s="726">
        <v>5960</v>
      </c>
      <c r="G75" s="702" t="s">
        <v>2569</v>
      </c>
      <c r="H75" s="705">
        <v>43888</v>
      </c>
      <c r="I75" s="707" t="s">
        <v>8046</v>
      </c>
      <c r="J75" s="324" t="s">
        <v>8047</v>
      </c>
      <c r="K75" s="1325" t="s">
        <v>8592</v>
      </c>
      <c r="L75" s="1326"/>
      <c r="M75" s="1326"/>
      <c r="N75" s="1326"/>
      <c r="O75" s="1326"/>
      <c r="P75" s="1326"/>
      <c r="Q75" s="1326"/>
      <c r="R75" s="1327"/>
      <c r="S75" s="754" t="s">
        <v>8593</v>
      </c>
    </row>
    <row r="76" spans="1:19" s="601" customFormat="1" ht="35.25" customHeight="1" x14ac:dyDescent="0.2">
      <c r="A76" s="700">
        <v>43</v>
      </c>
      <c r="B76" s="701" t="s">
        <v>8048</v>
      </c>
      <c r="C76" s="699" t="s">
        <v>6814</v>
      </c>
      <c r="D76" s="752" t="s">
        <v>8049</v>
      </c>
      <c r="E76" s="699" t="s">
        <v>8050</v>
      </c>
      <c r="F76" s="726">
        <v>1700</v>
      </c>
      <c r="G76" s="702" t="s">
        <v>2703</v>
      </c>
      <c r="H76" s="705">
        <v>43894</v>
      </c>
      <c r="I76" s="707" t="s">
        <v>8051</v>
      </c>
      <c r="J76" s="324" t="s">
        <v>8052</v>
      </c>
      <c r="K76" s="1325" t="s">
        <v>8592</v>
      </c>
      <c r="L76" s="1326"/>
      <c r="M76" s="1326"/>
      <c r="N76" s="1326"/>
      <c r="O76" s="1326"/>
      <c r="P76" s="1326"/>
      <c r="Q76" s="1326"/>
      <c r="R76" s="1327"/>
      <c r="S76" s="754" t="s">
        <v>8593</v>
      </c>
    </row>
    <row r="77" spans="1:19" s="601" customFormat="1" ht="72" x14ac:dyDescent="0.2">
      <c r="A77" s="700">
        <v>44</v>
      </c>
      <c r="B77" s="701" t="s">
        <v>8099</v>
      </c>
      <c r="C77" s="699" t="s">
        <v>8100</v>
      </c>
      <c r="D77" s="752" t="s">
        <v>8101</v>
      </c>
      <c r="E77" s="699" t="s">
        <v>8102</v>
      </c>
      <c r="F77" s="726">
        <v>5500</v>
      </c>
      <c r="G77" s="702" t="s">
        <v>2827</v>
      </c>
      <c r="H77" s="705">
        <v>43941</v>
      </c>
      <c r="I77" s="707" t="s">
        <v>8103</v>
      </c>
      <c r="J77" s="324" t="s">
        <v>8104</v>
      </c>
      <c r="K77" s="609" t="s">
        <v>496</v>
      </c>
      <c r="L77" s="610"/>
      <c r="M77" s="609" t="s">
        <v>496</v>
      </c>
      <c r="N77" s="610"/>
      <c r="O77" s="701" t="s">
        <v>496</v>
      </c>
      <c r="P77" s="701"/>
      <c r="Q77" s="701"/>
      <c r="R77" s="701"/>
      <c r="S77" s="625"/>
    </row>
    <row r="78" spans="1:19" s="601" customFormat="1" ht="35.25" customHeight="1" x14ac:dyDescent="0.2">
      <c r="A78" s="1298">
        <v>45</v>
      </c>
      <c r="B78" s="1299" t="s">
        <v>8105</v>
      </c>
      <c r="C78" s="1283" t="s">
        <v>6279</v>
      </c>
      <c r="D78" s="751" t="s">
        <v>5379</v>
      </c>
      <c r="E78" s="1283" t="s">
        <v>8106</v>
      </c>
      <c r="F78" s="726">
        <v>360</v>
      </c>
      <c r="G78" s="702" t="s">
        <v>2827</v>
      </c>
      <c r="H78" s="705">
        <v>43950</v>
      </c>
      <c r="I78" s="707" t="s">
        <v>8107</v>
      </c>
      <c r="J78" s="523" t="s">
        <v>8108</v>
      </c>
      <c r="K78" s="609" t="s">
        <v>496</v>
      </c>
      <c r="L78" s="610"/>
      <c r="M78" s="609" t="s">
        <v>496</v>
      </c>
      <c r="N78" s="610"/>
      <c r="O78" s="701" t="s">
        <v>496</v>
      </c>
      <c r="P78" s="701"/>
      <c r="Q78" s="701"/>
      <c r="R78" s="701"/>
      <c r="S78" s="625"/>
    </row>
    <row r="79" spans="1:19" s="601" customFormat="1" ht="35.25" customHeight="1" x14ac:dyDescent="0.2">
      <c r="A79" s="1298"/>
      <c r="B79" s="1299"/>
      <c r="C79" s="1283"/>
      <c r="D79" s="751" t="s">
        <v>8109</v>
      </c>
      <c r="E79" s="1283"/>
      <c r="F79" s="726">
        <v>1367.3</v>
      </c>
      <c r="G79" s="702" t="s">
        <v>2827</v>
      </c>
      <c r="H79" s="705">
        <v>43950</v>
      </c>
      <c r="I79" s="707" t="s">
        <v>8107</v>
      </c>
      <c r="J79" s="523" t="s">
        <v>8110</v>
      </c>
      <c r="K79" s="609" t="s">
        <v>496</v>
      </c>
      <c r="L79" s="610"/>
      <c r="M79" s="609" t="s">
        <v>496</v>
      </c>
      <c r="N79" s="610"/>
      <c r="O79" s="701" t="s">
        <v>496</v>
      </c>
      <c r="P79" s="701"/>
      <c r="Q79" s="701"/>
      <c r="R79" s="701"/>
      <c r="S79" s="625"/>
    </row>
    <row r="80" spans="1:19" s="601" customFormat="1" ht="35.25" customHeight="1" x14ac:dyDescent="0.2">
      <c r="A80" s="1298"/>
      <c r="B80" s="1299"/>
      <c r="C80" s="1283"/>
      <c r="D80" s="751" t="s">
        <v>2955</v>
      </c>
      <c r="E80" s="1283"/>
      <c r="F80" s="726">
        <v>150</v>
      </c>
      <c r="G80" s="702" t="s">
        <v>2827</v>
      </c>
      <c r="H80" s="705">
        <v>43950</v>
      </c>
      <c r="I80" s="707" t="s">
        <v>8107</v>
      </c>
      <c r="J80" s="523" t="s">
        <v>8111</v>
      </c>
      <c r="K80" s="609" t="s">
        <v>496</v>
      </c>
      <c r="L80" s="610"/>
      <c r="M80" s="609" t="s">
        <v>496</v>
      </c>
      <c r="N80" s="610"/>
      <c r="O80" s="701" t="s">
        <v>496</v>
      </c>
      <c r="P80" s="701"/>
      <c r="Q80" s="701"/>
      <c r="R80" s="701"/>
      <c r="S80" s="625"/>
    </row>
    <row r="81" spans="1:19" s="601" customFormat="1" ht="35.25" customHeight="1" x14ac:dyDescent="0.2">
      <c r="A81" s="1298"/>
      <c r="B81" s="1299"/>
      <c r="C81" s="1283"/>
      <c r="D81" s="751" t="s">
        <v>7670</v>
      </c>
      <c r="E81" s="1283"/>
      <c r="F81" s="726">
        <v>1225.8</v>
      </c>
      <c r="G81" s="702" t="s">
        <v>2827</v>
      </c>
      <c r="H81" s="705">
        <v>43950</v>
      </c>
      <c r="I81" s="707" t="s">
        <v>8107</v>
      </c>
      <c r="J81" s="523" t="s">
        <v>8112</v>
      </c>
      <c r="K81" s="609" t="s">
        <v>496</v>
      </c>
      <c r="L81" s="610"/>
      <c r="M81" s="609" t="s">
        <v>496</v>
      </c>
      <c r="N81" s="610"/>
      <c r="O81" s="701" t="s">
        <v>496</v>
      </c>
      <c r="P81" s="701"/>
      <c r="Q81" s="701"/>
      <c r="R81" s="701"/>
      <c r="S81" s="625"/>
    </row>
    <row r="82" spans="1:19" s="601" customFormat="1" ht="35.25" customHeight="1" x14ac:dyDescent="0.2">
      <c r="A82" s="700">
        <v>46</v>
      </c>
      <c r="B82" s="701" t="s">
        <v>8113</v>
      </c>
      <c r="C82" s="699" t="s">
        <v>8114</v>
      </c>
      <c r="D82" s="751" t="s">
        <v>8630</v>
      </c>
      <c r="E82" s="699" t="s">
        <v>8115</v>
      </c>
      <c r="F82" s="726">
        <v>2631</v>
      </c>
      <c r="G82" s="702" t="s">
        <v>2827</v>
      </c>
      <c r="H82" s="705">
        <v>43938</v>
      </c>
      <c r="I82" s="707" t="s">
        <v>8116</v>
      </c>
      <c r="J82" s="523" t="s">
        <v>8117</v>
      </c>
      <c r="K82" s="609" t="s">
        <v>496</v>
      </c>
      <c r="L82" s="610"/>
      <c r="M82" s="609" t="s">
        <v>496</v>
      </c>
      <c r="N82" s="610"/>
      <c r="O82" s="701" t="s">
        <v>496</v>
      </c>
      <c r="P82" s="701"/>
      <c r="Q82" s="701"/>
      <c r="R82" s="701"/>
      <c r="S82" s="625"/>
    </row>
    <row r="83" spans="1:19" s="601" customFormat="1" ht="60" x14ac:dyDescent="0.2">
      <c r="A83" s="700">
        <v>47</v>
      </c>
      <c r="B83" s="701" t="s">
        <v>8118</v>
      </c>
      <c r="C83" s="699" t="s">
        <v>8119</v>
      </c>
      <c r="D83" s="751" t="s">
        <v>5513</v>
      </c>
      <c r="E83" s="699" t="s">
        <v>8120</v>
      </c>
      <c r="F83" s="726" t="s">
        <v>2534</v>
      </c>
      <c r="G83" s="702" t="s">
        <v>2827</v>
      </c>
      <c r="H83" s="705">
        <v>43936</v>
      </c>
      <c r="I83" s="707" t="s">
        <v>5513</v>
      </c>
      <c r="J83" s="523" t="s">
        <v>8121</v>
      </c>
      <c r="K83" s="624" t="s">
        <v>2534</v>
      </c>
      <c r="L83" s="624" t="s">
        <v>2534</v>
      </c>
      <c r="M83" s="624" t="s">
        <v>2534</v>
      </c>
      <c r="N83" s="624" t="s">
        <v>2534</v>
      </c>
      <c r="O83" s="624" t="s">
        <v>2534</v>
      </c>
      <c r="P83" s="624" t="s">
        <v>2534</v>
      </c>
      <c r="Q83" s="624" t="s">
        <v>2534</v>
      </c>
      <c r="R83" s="624" t="s">
        <v>2534</v>
      </c>
      <c r="S83" s="754" t="s">
        <v>5513</v>
      </c>
    </row>
    <row r="84" spans="1:19" s="601" customFormat="1" ht="35.25" customHeight="1" x14ac:dyDescent="0.2">
      <c r="A84" s="1298">
        <v>48</v>
      </c>
      <c r="B84" s="1299" t="s">
        <v>8122</v>
      </c>
      <c r="C84" s="1283" t="s">
        <v>8123</v>
      </c>
      <c r="D84" s="751" t="s">
        <v>8124</v>
      </c>
      <c r="E84" s="1283" t="s">
        <v>8125</v>
      </c>
      <c r="F84" s="726">
        <v>603.02</v>
      </c>
      <c r="G84" s="702" t="s">
        <v>2827</v>
      </c>
      <c r="H84" s="705">
        <v>43945</v>
      </c>
      <c r="I84" s="707" t="s">
        <v>8126</v>
      </c>
      <c r="J84" s="523" t="s">
        <v>8127</v>
      </c>
      <c r="K84" s="609" t="s">
        <v>496</v>
      </c>
      <c r="L84" s="610"/>
      <c r="M84" s="609" t="s">
        <v>496</v>
      </c>
      <c r="N84" s="610"/>
      <c r="O84" s="701" t="s">
        <v>496</v>
      </c>
      <c r="P84" s="701"/>
      <c r="Q84" s="701"/>
      <c r="R84" s="701"/>
      <c r="S84" s="625"/>
    </row>
    <row r="85" spans="1:19" s="601" customFormat="1" ht="35.25" customHeight="1" x14ac:dyDescent="0.2">
      <c r="A85" s="1298"/>
      <c r="B85" s="1299"/>
      <c r="C85" s="1283"/>
      <c r="D85" s="751" t="s">
        <v>2805</v>
      </c>
      <c r="E85" s="1283"/>
      <c r="F85" s="726">
        <v>300</v>
      </c>
      <c r="G85" s="702" t="s">
        <v>2827</v>
      </c>
      <c r="H85" s="705">
        <v>43945</v>
      </c>
      <c r="I85" s="707" t="s">
        <v>8128</v>
      </c>
      <c r="J85" s="523" t="s">
        <v>8129</v>
      </c>
      <c r="K85" s="609" t="s">
        <v>496</v>
      </c>
      <c r="L85" s="610"/>
      <c r="M85" s="609" t="s">
        <v>496</v>
      </c>
      <c r="N85" s="610"/>
      <c r="O85" s="701"/>
      <c r="P85" s="701" t="s">
        <v>496</v>
      </c>
      <c r="Q85" s="701"/>
      <c r="R85" s="701"/>
      <c r="S85" s="625"/>
    </row>
    <row r="86" spans="1:19" s="601" customFormat="1" ht="72" x14ac:dyDescent="0.2">
      <c r="A86" s="700">
        <v>49</v>
      </c>
      <c r="B86" s="701" t="s">
        <v>8215</v>
      </c>
      <c r="C86" s="699" t="s">
        <v>8006</v>
      </c>
      <c r="D86" s="1332" t="s">
        <v>8594</v>
      </c>
      <c r="E86" s="1333"/>
      <c r="F86" s="1333"/>
      <c r="G86" s="1333"/>
      <c r="H86" s="1333"/>
      <c r="I86" s="1333"/>
      <c r="J86" s="1334"/>
      <c r="K86" s="624" t="s">
        <v>2534</v>
      </c>
      <c r="L86" s="624" t="s">
        <v>2534</v>
      </c>
      <c r="M86" s="624" t="s">
        <v>2534</v>
      </c>
      <c r="N86" s="624" t="s">
        <v>2534</v>
      </c>
      <c r="O86" s="624" t="s">
        <v>2534</v>
      </c>
      <c r="P86" s="624" t="s">
        <v>2534</v>
      </c>
      <c r="Q86" s="624" t="s">
        <v>2534</v>
      </c>
      <c r="R86" s="624" t="s">
        <v>2534</v>
      </c>
      <c r="S86" s="625" t="s">
        <v>8594</v>
      </c>
    </row>
    <row r="87" spans="1:19" s="601" customFormat="1" ht="60" x14ac:dyDescent="0.2">
      <c r="A87" s="700">
        <v>50</v>
      </c>
      <c r="B87" s="701" t="s">
        <v>8130</v>
      </c>
      <c r="C87" s="699" t="s">
        <v>8131</v>
      </c>
      <c r="D87" s="751" t="s">
        <v>8132</v>
      </c>
      <c r="E87" s="699" t="s">
        <v>8133</v>
      </c>
      <c r="F87" s="726">
        <v>261.7</v>
      </c>
      <c r="G87" s="702" t="s">
        <v>2827</v>
      </c>
      <c r="H87" s="705">
        <v>43943</v>
      </c>
      <c r="I87" s="707" t="s">
        <v>8134</v>
      </c>
      <c r="J87" s="523" t="s">
        <v>8135</v>
      </c>
      <c r="K87" s="609" t="s">
        <v>496</v>
      </c>
      <c r="L87" s="610"/>
      <c r="M87" s="609" t="s">
        <v>496</v>
      </c>
      <c r="N87" s="610"/>
      <c r="O87" s="701" t="s">
        <v>496</v>
      </c>
      <c r="P87" s="701"/>
      <c r="Q87" s="701"/>
      <c r="R87" s="701"/>
      <c r="S87" s="625"/>
    </row>
    <row r="88" spans="1:19" s="601" customFormat="1" ht="35.25" customHeight="1" x14ac:dyDescent="0.2">
      <c r="A88" s="700">
        <v>51</v>
      </c>
      <c r="B88" s="701" t="s">
        <v>8136</v>
      </c>
      <c r="C88" s="699" t="s">
        <v>7037</v>
      </c>
      <c r="D88" s="751" t="s">
        <v>8137</v>
      </c>
      <c r="E88" s="699" t="s">
        <v>8138</v>
      </c>
      <c r="F88" s="726">
        <v>17500</v>
      </c>
      <c r="G88" s="702" t="s">
        <v>2847</v>
      </c>
      <c r="H88" s="705">
        <v>43969</v>
      </c>
      <c r="I88" s="707" t="s">
        <v>8139</v>
      </c>
      <c r="J88" s="523" t="s">
        <v>8140</v>
      </c>
      <c r="K88" s="609" t="s">
        <v>496</v>
      </c>
      <c r="L88" s="610"/>
      <c r="M88" s="609" t="s">
        <v>496</v>
      </c>
      <c r="N88" s="610"/>
      <c r="O88" s="701" t="s">
        <v>496</v>
      </c>
      <c r="P88" s="701"/>
      <c r="Q88" s="701"/>
      <c r="R88" s="701"/>
      <c r="S88" s="625"/>
    </row>
    <row r="89" spans="1:19" s="601" customFormat="1" ht="60" x14ac:dyDescent="0.2">
      <c r="A89" s="700">
        <v>52</v>
      </c>
      <c r="B89" s="701" t="s">
        <v>8141</v>
      </c>
      <c r="C89" s="699" t="s">
        <v>7562</v>
      </c>
      <c r="D89" s="751" t="s">
        <v>8142</v>
      </c>
      <c r="E89" s="699" t="s">
        <v>8143</v>
      </c>
      <c r="F89" s="726">
        <v>2596</v>
      </c>
      <c r="G89" s="702" t="s">
        <v>2827</v>
      </c>
      <c r="H89" s="705">
        <v>43951</v>
      </c>
      <c r="I89" s="707" t="s">
        <v>8144</v>
      </c>
      <c r="J89" s="523" t="s">
        <v>8145</v>
      </c>
      <c r="K89" s="609" t="s">
        <v>496</v>
      </c>
      <c r="L89" s="610"/>
      <c r="M89" s="609" t="s">
        <v>496</v>
      </c>
      <c r="N89" s="610"/>
      <c r="O89" s="701" t="s">
        <v>496</v>
      </c>
      <c r="P89" s="701"/>
      <c r="Q89" s="701"/>
      <c r="R89" s="701"/>
      <c r="S89" s="625"/>
    </row>
    <row r="90" spans="1:19" s="601" customFormat="1" ht="35.25" customHeight="1" x14ac:dyDescent="0.2">
      <c r="A90" s="1298">
        <v>53</v>
      </c>
      <c r="B90" s="1299" t="s">
        <v>8146</v>
      </c>
      <c r="C90" s="1283" t="s">
        <v>8147</v>
      </c>
      <c r="D90" s="751" t="s">
        <v>7210</v>
      </c>
      <c r="E90" s="1262" t="s">
        <v>8148</v>
      </c>
      <c r="F90" s="726">
        <v>560.1</v>
      </c>
      <c r="G90" s="702" t="s">
        <v>2827</v>
      </c>
      <c r="H90" s="705">
        <v>43936</v>
      </c>
      <c r="I90" s="707" t="s">
        <v>8149</v>
      </c>
      <c r="J90" s="523" t="s">
        <v>8150</v>
      </c>
      <c r="K90" s="609" t="s">
        <v>496</v>
      </c>
      <c r="L90" s="610"/>
      <c r="M90" s="609" t="s">
        <v>496</v>
      </c>
      <c r="N90" s="610"/>
      <c r="O90" s="701" t="s">
        <v>496</v>
      </c>
      <c r="P90" s="701"/>
      <c r="Q90" s="701"/>
      <c r="R90" s="701"/>
      <c r="S90" s="625"/>
    </row>
    <row r="91" spans="1:19" s="601" customFormat="1" ht="35.25" customHeight="1" x14ac:dyDescent="0.2">
      <c r="A91" s="1298"/>
      <c r="B91" s="1299"/>
      <c r="C91" s="1283"/>
      <c r="D91" s="751" t="s">
        <v>8151</v>
      </c>
      <c r="E91" s="1262"/>
      <c r="F91" s="726">
        <v>664.5</v>
      </c>
      <c r="G91" s="702" t="s">
        <v>2827</v>
      </c>
      <c r="H91" s="705">
        <v>43936</v>
      </c>
      <c r="I91" s="707" t="s">
        <v>8149</v>
      </c>
      <c r="J91" s="523" t="s">
        <v>8152</v>
      </c>
      <c r="K91" s="877"/>
      <c r="L91" s="878"/>
      <c r="M91" s="877"/>
      <c r="N91" s="878"/>
      <c r="O91" s="877"/>
      <c r="P91" s="877"/>
      <c r="Q91" s="877"/>
      <c r="R91" s="877"/>
      <c r="S91" s="754" t="s">
        <v>6985</v>
      </c>
    </row>
    <row r="92" spans="1:19" s="601" customFormat="1" ht="35.25" customHeight="1" x14ac:dyDescent="0.2">
      <c r="A92" s="1298"/>
      <c r="B92" s="1299"/>
      <c r="C92" s="1283"/>
      <c r="D92" s="751" t="s">
        <v>1159</v>
      </c>
      <c r="E92" s="1262"/>
      <c r="F92" s="726">
        <v>759.3</v>
      </c>
      <c r="G92" s="702" t="s">
        <v>2827</v>
      </c>
      <c r="H92" s="705">
        <v>43936</v>
      </c>
      <c r="I92" s="707" t="s">
        <v>8149</v>
      </c>
      <c r="J92" s="523" t="s">
        <v>8153</v>
      </c>
      <c r="K92" s="877"/>
      <c r="L92" s="878"/>
      <c r="M92" s="877"/>
      <c r="N92" s="878"/>
      <c r="O92" s="877"/>
      <c r="P92" s="877"/>
      <c r="Q92" s="877"/>
      <c r="R92" s="877"/>
      <c r="S92" s="754" t="s">
        <v>6985</v>
      </c>
    </row>
    <row r="93" spans="1:19" s="601" customFormat="1" ht="35.25" customHeight="1" x14ac:dyDescent="0.2">
      <c r="A93" s="1298"/>
      <c r="B93" s="1299"/>
      <c r="C93" s="1283"/>
      <c r="D93" s="751" t="s">
        <v>8154</v>
      </c>
      <c r="E93" s="1262"/>
      <c r="F93" s="726">
        <v>664.5</v>
      </c>
      <c r="G93" s="702" t="s">
        <v>2827</v>
      </c>
      <c r="H93" s="705">
        <v>43936</v>
      </c>
      <c r="I93" s="707" t="s">
        <v>8149</v>
      </c>
      <c r="J93" s="523" t="s">
        <v>8155</v>
      </c>
      <c r="K93" s="877"/>
      <c r="L93" s="878"/>
      <c r="M93" s="877"/>
      <c r="N93" s="878"/>
      <c r="O93" s="877"/>
      <c r="P93" s="877"/>
      <c r="Q93" s="877"/>
      <c r="R93" s="877"/>
      <c r="S93" s="754" t="s">
        <v>6985</v>
      </c>
    </row>
    <row r="94" spans="1:19" s="601" customFormat="1" ht="84" x14ac:dyDescent="0.2">
      <c r="A94" s="700">
        <v>54</v>
      </c>
      <c r="B94" s="701" t="s">
        <v>8053</v>
      </c>
      <c r="C94" s="699" t="s">
        <v>8054</v>
      </c>
      <c r="D94" s="751" t="s">
        <v>8055</v>
      </c>
      <c r="E94" s="699" t="s">
        <v>8056</v>
      </c>
      <c r="F94" s="726">
        <v>4948</v>
      </c>
      <c r="G94" s="702" t="s">
        <v>2703</v>
      </c>
      <c r="H94" s="705">
        <v>43909</v>
      </c>
      <c r="I94" s="707" t="s">
        <v>8057</v>
      </c>
      <c r="J94" s="324" t="s">
        <v>8058</v>
      </c>
      <c r="K94" s="609" t="s">
        <v>496</v>
      </c>
      <c r="L94" s="610"/>
      <c r="M94" s="609" t="s">
        <v>496</v>
      </c>
      <c r="N94" s="610"/>
      <c r="O94" s="701" t="s">
        <v>496</v>
      </c>
      <c r="P94" s="701"/>
      <c r="Q94" s="701"/>
      <c r="R94" s="701"/>
      <c r="S94" s="625"/>
    </row>
    <row r="95" spans="1:19" s="601" customFormat="1" ht="35.25" customHeight="1" x14ac:dyDescent="0.2">
      <c r="A95" s="700">
        <v>55</v>
      </c>
      <c r="B95" s="701" t="s">
        <v>8156</v>
      </c>
      <c r="C95" s="699" t="s">
        <v>8157</v>
      </c>
      <c r="D95" s="751" t="s">
        <v>4426</v>
      </c>
      <c r="E95" s="699" t="s">
        <v>8158</v>
      </c>
      <c r="F95" s="726">
        <v>25300</v>
      </c>
      <c r="G95" s="702" t="s">
        <v>2847</v>
      </c>
      <c r="H95" s="705">
        <v>43973</v>
      </c>
      <c r="I95" s="707" t="s">
        <v>8159</v>
      </c>
      <c r="J95" s="324" t="s">
        <v>8160</v>
      </c>
      <c r="K95" s="609" t="s">
        <v>496</v>
      </c>
      <c r="L95" s="610"/>
      <c r="M95" s="609" t="s">
        <v>496</v>
      </c>
      <c r="N95" s="610"/>
      <c r="O95" s="701" t="s">
        <v>496</v>
      </c>
      <c r="P95" s="701"/>
      <c r="Q95" s="701"/>
      <c r="R95" s="701"/>
      <c r="S95" s="625"/>
    </row>
    <row r="96" spans="1:19" s="601" customFormat="1" ht="63" customHeight="1" x14ac:dyDescent="0.2">
      <c r="A96" s="1298">
        <v>56</v>
      </c>
      <c r="B96" s="1299" t="s">
        <v>8216</v>
      </c>
      <c r="C96" s="1283" t="s">
        <v>8217</v>
      </c>
      <c r="D96" s="751" t="s">
        <v>8218</v>
      </c>
      <c r="E96" s="1283" t="s">
        <v>8631</v>
      </c>
      <c r="F96" s="726">
        <v>1000</v>
      </c>
      <c r="G96" s="702" t="s">
        <v>2612</v>
      </c>
      <c r="H96" s="705">
        <v>44026</v>
      </c>
      <c r="I96" s="707" t="s">
        <v>8632</v>
      </c>
      <c r="J96" s="523" t="s">
        <v>8219</v>
      </c>
      <c r="K96" s="624" t="s">
        <v>6119</v>
      </c>
      <c r="L96" s="624" t="s">
        <v>6119</v>
      </c>
      <c r="M96" s="624" t="s">
        <v>6119</v>
      </c>
      <c r="N96" s="624" t="s">
        <v>6119</v>
      </c>
      <c r="O96" s="624" t="s">
        <v>6119</v>
      </c>
      <c r="P96" s="624" t="s">
        <v>6119</v>
      </c>
      <c r="Q96" s="624" t="s">
        <v>6119</v>
      </c>
      <c r="R96" s="624" t="s">
        <v>6119</v>
      </c>
      <c r="S96" s="754" t="s">
        <v>8678</v>
      </c>
    </row>
    <row r="97" spans="1:19" s="601" customFormat="1" ht="63" customHeight="1" x14ac:dyDescent="0.2">
      <c r="A97" s="1298"/>
      <c r="B97" s="1299"/>
      <c r="C97" s="1283"/>
      <c r="D97" s="751" t="s">
        <v>8220</v>
      </c>
      <c r="E97" s="1283"/>
      <c r="F97" s="726">
        <v>12525</v>
      </c>
      <c r="G97" s="702" t="s">
        <v>2612</v>
      </c>
      <c r="H97" s="705">
        <v>44026</v>
      </c>
      <c r="I97" s="707" t="s">
        <v>8632</v>
      </c>
      <c r="J97" s="523" t="s">
        <v>8221</v>
      </c>
      <c r="K97" s="881" t="s">
        <v>496</v>
      </c>
      <c r="L97" s="824"/>
      <c r="M97" s="881" t="s">
        <v>496</v>
      </c>
      <c r="N97" s="824"/>
      <c r="O97" s="881"/>
      <c r="P97" s="881" t="s">
        <v>496</v>
      </c>
      <c r="Q97" s="881"/>
      <c r="R97" s="881"/>
      <c r="S97" s="754"/>
    </row>
    <row r="98" spans="1:19" s="601" customFormat="1" ht="63" customHeight="1" x14ac:dyDescent="0.2">
      <c r="A98" s="1298"/>
      <c r="B98" s="1299"/>
      <c r="C98" s="1283"/>
      <c r="D98" s="751" t="s">
        <v>87</v>
      </c>
      <c r="E98" s="1283"/>
      <c r="F98" s="726">
        <v>3175</v>
      </c>
      <c r="G98" s="702" t="s">
        <v>2612</v>
      </c>
      <c r="H98" s="705">
        <v>44026</v>
      </c>
      <c r="I98" s="707" t="s">
        <v>8632</v>
      </c>
      <c r="J98" s="523" t="s">
        <v>8222</v>
      </c>
      <c r="K98" s="877"/>
      <c r="L98" s="878"/>
      <c r="M98" s="877"/>
      <c r="N98" s="878"/>
      <c r="O98" s="877"/>
      <c r="P98" s="877"/>
      <c r="Q98" s="877"/>
      <c r="R98" s="877"/>
      <c r="S98" s="754" t="s">
        <v>8278</v>
      </c>
    </row>
    <row r="99" spans="1:19" s="601" customFormat="1" ht="60" x14ac:dyDescent="0.2">
      <c r="A99" s="700">
        <v>57</v>
      </c>
      <c r="B99" s="701" t="s">
        <v>8223</v>
      </c>
      <c r="C99" s="699" t="s">
        <v>8224</v>
      </c>
      <c r="D99" s="751" t="s">
        <v>87</v>
      </c>
      <c r="E99" s="699" t="s">
        <v>8225</v>
      </c>
      <c r="F99" s="726">
        <v>18719.3</v>
      </c>
      <c r="G99" s="702" t="s">
        <v>2612</v>
      </c>
      <c r="H99" s="705">
        <v>44026</v>
      </c>
      <c r="I99" s="707" t="s">
        <v>8633</v>
      </c>
      <c r="J99" s="523" t="s">
        <v>8226</v>
      </c>
      <c r="K99" s="881" t="s">
        <v>496</v>
      </c>
      <c r="L99" s="824"/>
      <c r="M99" s="881" t="s">
        <v>496</v>
      </c>
      <c r="N99" s="824"/>
      <c r="O99" s="881"/>
      <c r="P99" s="881" t="s">
        <v>496</v>
      </c>
      <c r="Q99" s="881"/>
      <c r="R99" s="881"/>
      <c r="S99" s="754"/>
    </row>
    <row r="100" spans="1:19" s="601" customFormat="1" ht="35.25" customHeight="1" x14ac:dyDescent="0.2">
      <c r="A100" s="700">
        <v>58</v>
      </c>
      <c r="B100" s="706" t="s">
        <v>8161</v>
      </c>
      <c r="C100" s="699" t="s">
        <v>7112</v>
      </c>
      <c r="D100" s="751" t="s">
        <v>8162</v>
      </c>
      <c r="E100" s="699" t="s">
        <v>8163</v>
      </c>
      <c r="F100" s="726">
        <v>20270.52</v>
      </c>
      <c r="G100" s="702" t="s">
        <v>2847</v>
      </c>
      <c r="H100" s="705">
        <v>43973</v>
      </c>
      <c r="I100" s="707" t="s">
        <v>8164</v>
      </c>
      <c r="J100" s="523" t="s">
        <v>8165</v>
      </c>
      <c r="K100" s="609" t="s">
        <v>496</v>
      </c>
      <c r="L100" s="610"/>
      <c r="M100" s="609" t="s">
        <v>496</v>
      </c>
      <c r="N100" s="610"/>
      <c r="O100" s="701" t="s">
        <v>496</v>
      </c>
      <c r="P100" s="701"/>
      <c r="Q100" s="701"/>
      <c r="R100" s="701"/>
      <c r="S100" s="625"/>
    </row>
    <row r="101" spans="1:19" s="601" customFormat="1" ht="35.25" customHeight="1" x14ac:dyDescent="0.2">
      <c r="A101" s="1298">
        <v>59</v>
      </c>
      <c r="B101" s="1289" t="s">
        <v>8166</v>
      </c>
      <c r="C101" s="1283" t="s">
        <v>8131</v>
      </c>
      <c r="D101" s="751" t="s">
        <v>2955</v>
      </c>
      <c r="E101" s="1262" t="s">
        <v>8133</v>
      </c>
      <c r="F101" s="726">
        <v>589</v>
      </c>
      <c r="G101" s="702" t="s">
        <v>2847</v>
      </c>
      <c r="H101" s="705">
        <v>43969</v>
      </c>
      <c r="I101" s="707" t="s">
        <v>8167</v>
      </c>
      <c r="J101" s="523" t="s">
        <v>8168</v>
      </c>
      <c r="K101" s="609" t="s">
        <v>496</v>
      </c>
      <c r="L101" s="610"/>
      <c r="M101" s="609" t="s">
        <v>496</v>
      </c>
      <c r="N101" s="610"/>
      <c r="O101" s="701" t="s">
        <v>496</v>
      </c>
      <c r="P101" s="701"/>
      <c r="Q101" s="701"/>
      <c r="R101" s="701"/>
      <c r="S101" s="625"/>
    </row>
    <row r="102" spans="1:19" s="601" customFormat="1" ht="35.25" customHeight="1" x14ac:dyDescent="0.2">
      <c r="A102" s="1298"/>
      <c r="B102" s="1289"/>
      <c r="C102" s="1283"/>
      <c r="D102" s="751" t="s">
        <v>8169</v>
      </c>
      <c r="E102" s="1262"/>
      <c r="F102" s="726">
        <v>11</v>
      </c>
      <c r="G102" s="702" t="s">
        <v>2847</v>
      </c>
      <c r="H102" s="705">
        <v>43969</v>
      </c>
      <c r="I102" s="707" t="s">
        <v>8170</v>
      </c>
      <c r="J102" s="523" t="s">
        <v>8171</v>
      </c>
      <c r="K102" s="609" t="s">
        <v>496</v>
      </c>
      <c r="L102" s="610"/>
      <c r="M102" s="609" t="s">
        <v>496</v>
      </c>
      <c r="N102" s="610"/>
      <c r="O102" s="701" t="s">
        <v>496</v>
      </c>
      <c r="P102" s="701"/>
      <c r="Q102" s="701"/>
      <c r="R102" s="701"/>
      <c r="S102" s="625"/>
    </row>
    <row r="103" spans="1:19" s="601" customFormat="1" ht="35.25" customHeight="1" x14ac:dyDescent="0.2">
      <c r="A103" s="1298"/>
      <c r="B103" s="1289"/>
      <c r="C103" s="1283"/>
      <c r="D103" s="751" t="s">
        <v>2854</v>
      </c>
      <c r="E103" s="1262"/>
      <c r="F103" s="726">
        <v>645.54</v>
      </c>
      <c r="G103" s="702" t="s">
        <v>2847</v>
      </c>
      <c r="H103" s="705">
        <v>43969</v>
      </c>
      <c r="I103" s="707" t="s">
        <v>8170</v>
      </c>
      <c r="J103" s="523" t="s">
        <v>8172</v>
      </c>
      <c r="K103" s="609" t="s">
        <v>496</v>
      </c>
      <c r="L103" s="610"/>
      <c r="M103" s="609" t="s">
        <v>496</v>
      </c>
      <c r="N103" s="610"/>
      <c r="O103" s="701" t="s">
        <v>496</v>
      </c>
      <c r="P103" s="701"/>
      <c r="Q103" s="701"/>
      <c r="R103" s="701"/>
      <c r="S103" s="625"/>
    </row>
    <row r="104" spans="1:19" s="601" customFormat="1" ht="35.25" customHeight="1" x14ac:dyDescent="0.2">
      <c r="A104" s="1298">
        <v>60</v>
      </c>
      <c r="B104" s="1289" t="s">
        <v>8173</v>
      </c>
      <c r="C104" s="1283" t="s">
        <v>8174</v>
      </c>
      <c r="D104" s="751" t="s">
        <v>8175</v>
      </c>
      <c r="E104" s="1283" t="s">
        <v>8176</v>
      </c>
      <c r="F104" s="726">
        <v>63.8</v>
      </c>
      <c r="G104" s="702" t="s">
        <v>3756</v>
      </c>
      <c r="H104" s="1295">
        <v>43986</v>
      </c>
      <c r="I104" s="707" t="s">
        <v>8177</v>
      </c>
      <c r="J104" s="523" t="s">
        <v>8178</v>
      </c>
      <c r="K104" s="609" t="s">
        <v>496</v>
      </c>
      <c r="L104" s="610"/>
      <c r="M104" s="609" t="s">
        <v>496</v>
      </c>
      <c r="N104" s="610"/>
      <c r="O104" s="701" t="s">
        <v>496</v>
      </c>
      <c r="P104" s="701"/>
      <c r="Q104" s="701"/>
      <c r="R104" s="701"/>
      <c r="S104" s="625"/>
    </row>
    <row r="105" spans="1:19" s="601" customFormat="1" ht="35.25" customHeight="1" x14ac:dyDescent="0.2">
      <c r="A105" s="1298"/>
      <c r="B105" s="1289"/>
      <c r="C105" s="1283"/>
      <c r="D105" s="751" t="s">
        <v>8179</v>
      </c>
      <c r="E105" s="1283"/>
      <c r="F105" s="726">
        <v>425</v>
      </c>
      <c r="G105" s="702" t="s">
        <v>3756</v>
      </c>
      <c r="H105" s="1295"/>
      <c r="I105" s="707" t="s">
        <v>5995</v>
      </c>
      <c r="J105" s="523" t="s">
        <v>8180</v>
      </c>
      <c r="K105" s="609" t="s">
        <v>496</v>
      </c>
      <c r="L105" s="610"/>
      <c r="M105" s="609" t="s">
        <v>496</v>
      </c>
      <c r="N105" s="610"/>
      <c r="O105" s="701" t="s">
        <v>496</v>
      </c>
      <c r="P105" s="701"/>
      <c r="Q105" s="701"/>
      <c r="R105" s="701"/>
      <c r="S105" s="625"/>
    </row>
    <row r="106" spans="1:19" s="601" customFormat="1" ht="35.25" customHeight="1" x14ac:dyDescent="0.2">
      <c r="A106" s="1298"/>
      <c r="B106" s="1289"/>
      <c r="C106" s="1283"/>
      <c r="D106" s="751" t="s">
        <v>8181</v>
      </c>
      <c r="E106" s="1283"/>
      <c r="F106" s="726">
        <v>900.6</v>
      </c>
      <c r="G106" s="702" t="s">
        <v>3756</v>
      </c>
      <c r="H106" s="1295"/>
      <c r="I106" s="1296" t="s">
        <v>8182</v>
      </c>
      <c r="J106" s="523" t="s">
        <v>8183</v>
      </c>
      <c r="K106" s="609" t="s">
        <v>496</v>
      </c>
      <c r="L106" s="610"/>
      <c r="M106" s="609" t="s">
        <v>496</v>
      </c>
      <c r="N106" s="610"/>
      <c r="O106" s="701" t="s">
        <v>496</v>
      </c>
      <c r="P106" s="701"/>
      <c r="Q106" s="701"/>
      <c r="R106" s="701"/>
      <c r="S106" s="625"/>
    </row>
    <row r="107" spans="1:19" s="601" customFormat="1" ht="35.25" customHeight="1" x14ac:dyDescent="0.2">
      <c r="A107" s="1298"/>
      <c r="B107" s="1289"/>
      <c r="C107" s="1283"/>
      <c r="D107" s="751" t="s">
        <v>8181</v>
      </c>
      <c r="E107" s="1283"/>
      <c r="F107" s="726">
        <v>2034</v>
      </c>
      <c r="G107" s="702" t="s">
        <v>3756</v>
      </c>
      <c r="H107" s="1295"/>
      <c r="I107" s="1296"/>
      <c r="J107" s="523" t="s">
        <v>8184</v>
      </c>
      <c r="K107" s="609" t="s">
        <v>496</v>
      </c>
      <c r="L107" s="610"/>
      <c r="M107" s="609" t="s">
        <v>496</v>
      </c>
      <c r="N107" s="610"/>
      <c r="O107" s="701" t="s">
        <v>496</v>
      </c>
      <c r="P107" s="701"/>
      <c r="Q107" s="701"/>
      <c r="R107" s="701"/>
      <c r="S107" s="625"/>
    </row>
    <row r="108" spans="1:19" s="601" customFormat="1" ht="35.25" customHeight="1" x14ac:dyDescent="0.2">
      <c r="A108" s="1298"/>
      <c r="B108" s="1289"/>
      <c r="C108" s="1283"/>
      <c r="D108" s="751" t="s">
        <v>8185</v>
      </c>
      <c r="E108" s="1283"/>
      <c r="F108" s="726">
        <v>4800</v>
      </c>
      <c r="G108" s="702" t="s">
        <v>3756</v>
      </c>
      <c r="H108" s="1295"/>
      <c r="I108" s="707" t="s">
        <v>5995</v>
      </c>
      <c r="J108" s="523" t="s">
        <v>8186</v>
      </c>
      <c r="K108" s="609" t="s">
        <v>496</v>
      </c>
      <c r="L108" s="610"/>
      <c r="M108" s="609" t="s">
        <v>496</v>
      </c>
      <c r="N108" s="610"/>
      <c r="O108" s="701" t="s">
        <v>496</v>
      </c>
      <c r="P108" s="701"/>
      <c r="Q108" s="701"/>
      <c r="R108" s="701"/>
      <c r="S108" s="625"/>
    </row>
    <row r="109" spans="1:19" s="601" customFormat="1" ht="24" x14ac:dyDescent="0.2">
      <c r="A109" s="1298"/>
      <c r="B109" s="1289"/>
      <c r="C109" s="1283"/>
      <c r="D109" s="751" t="s">
        <v>8187</v>
      </c>
      <c r="E109" s="1283"/>
      <c r="F109" s="726">
        <v>2871</v>
      </c>
      <c r="G109" s="702" t="s">
        <v>3756</v>
      </c>
      <c r="H109" s="1295"/>
      <c r="I109" s="1296" t="s">
        <v>8188</v>
      </c>
      <c r="J109" s="523" t="s">
        <v>8189</v>
      </c>
      <c r="K109" s="609" t="s">
        <v>496</v>
      </c>
      <c r="L109" s="610"/>
      <c r="M109" s="609" t="s">
        <v>496</v>
      </c>
      <c r="N109" s="610"/>
      <c r="O109" s="701" t="s">
        <v>496</v>
      </c>
      <c r="P109" s="701"/>
      <c r="Q109" s="701"/>
      <c r="R109" s="701"/>
      <c r="S109" s="625"/>
    </row>
    <row r="110" spans="1:19" s="601" customFormat="1" ht="24" x14ac:dyDescent="0.2">
      <c r="A110" s="1298"/>
      <c r="B110" s="1289"/>
      <c r="C110" s="1283"/>
      <c r="D110" s="751" t="s">
        <v>8187</v>
      </c>
      <c r="E110" s="1283"/>
      <c r="F110" s="726">
        <v>624.89</v>
      </c>
      <c r="G110" s="702" t="s">
        <v>3756</v>
      </c>
      <c r="H110" s="1295"/>
      <c r="I110" s="1296"/>
      <c r="J110" s="523" t="s">
        <v>8190</v>
      </c>
      <c r="K110" s="609" t="s">
        <v>496</v>
      </c>
      <c r="L110" s="610"/>
      <c r="M110" s="609" t="s">
        <v>496</v>
      </c>
      <c r="N110" s="610"/>
      <c r="O110" s="701"/>
      <c r="P110" s="701" t="s">
        <v>496</v>
      </c>
      <c r="Q110" s="701"/>
      <c r="R110" s="701"/>
      <c r="S110" s="625"/>
    </row>
    <row r="111" spans="1:19" s="601" customFormat="1" ht="27.75" customHeight="1" x14ac:dyDescent="0.2">
      <c r="A111" s="1298"/>
      <c r="B111" s="1289"/>
      <c r="C111" s="1283"/>
      <c r="D111" s="751" t="s">
        <v>8191</v>
      </c>
      <c r="E111" s="1283"/>
      <c r="F111" s="726">
        <v>5040</v>
      </c>
      <c r="G111" s="702" t="s">
        <v>3756</v>
      </c>
      <c r="H111" s="1295"/>
      <c r="I111" s="707" t="s">
        <v>5995</v>
      </c>
      <c r="J111" s="523" t="s">
        <v>8192</v>
      </c>
      <c r="K111" s="609" t="s">
        <v>496</v>
      </c>
      <c r="L111" s="610"/>
      <c r="M111" s="609" t="s">
        <v>496</v>
      </c>
      <c r="N111" s="610"/>
      <c r="O111" s="701" t="s">
        <v>496</v>
      </c>
      <c r="P111" s="701"/>
      <c r="Q111" s="701"/>
      <c r="R111" s="701"/>
      <c r="S111" s="625"/>
    </row>
    <row r="112" spans="1:19" s="601" customFormat="1" ht="24" x14ac:dyDescent="0.2">
      <c r="A112" s="1298"/>
      <c r="B112" s="1289"/>
      <c r="C112" s="1283"/>
      <c r="D112" s="751" t="s">
        <v>7</v>
      </c>
      <c r="E112" s="1283"/>
      <c r="F112" s="726">
        <v>759</v>
      </c>
      <c r="G112" s="702" t="s">
        <v>3756</v>
      </c>
      <c r="H112" s="1295"/>
      <c r="I112" s="707" t="s">
        <v>8193</v>
      </c>
      <c r="J112" s="523" t="s">
        <v>8194</v>
      </c>
      <c r="K112" s="609" t="s">
        <v>496</v>
      </c>
      <c r="L112" s="610"/>
      <c r="M112" s="609" t="s">
        <v>496</v>
      </c>
      <c r="N112" s="610"/>
      <c r="O112" s="701" t="s">
        <v>496</v>
      </c>
      <c r="P112" s="701"/>
      <c r="Q112" s="701"/>
      <c r="R112" s="701"/>
      <c r="S112" s="625"/>
    </row>
    <row r="113" spans="1:19" s="601" customFormat="1" ht="48" x14ac:dyDescent="0.2">
      <c r="A113" s="700">
        <v>61</v>
      </c>
      <c r="B113" s="706" t="s">
        <v>8195</v>
      </c>
      <c r="C113" s="699" t="s">
        <v>8196</v>
      </c>
      <c r="D113" s="751" t="s">
        <v>8109</v>
      </c>
      <c r="E113" s="699" t="s">
        <v>8197</v>
      </c>
      <c r="F113" s="726">
        <v>2131.75</v>
      </c>
      <c r="G113" s="702" t="s">
        <v>3756</v>
      </c>
      <c r="H113" s="705">
        <v>43993</v>
      </c>
      <c r="I113" s="707" t="s">
        <v>8198</v>
      </c>
      <c r="J113" s="523" t="s">
        <v>8199</v>
      </c>
      <c r="K113" s="609" t="s">
        <v>496</v>
      </c>
      <c r="L113" s="610"/>
      <c r="M113" s="609" t="s">
        <v>496</v>
      </c>
      <c r="N113" s="610"/>
      <c r="O113" s="701" t="s">
        <v>496</v>
      </c>
      <c r="P113" s="701"/>
      <c r="Q113" s="701"/>
      <c r="R113" s="701"/>
      <c r="S113" s="625"/>
    </row>
    <row r="114" spans="1:19" s="601" customFormat="1" ht="48" x14ac:dyDescent="0.2">
      <c r="A114" s="700">
        <v>62</v>
      </c>
      <c r="B114" s="701" t="s">
        <v>8200</v>
      </c>
      <c r="C114" s="699" t="s">
        <v>8201</v>
      </c>
      <c r="D114" s="751" t="s">
        <v>4583</v>
      </c>
      <c r="E114" s="699" t="s">
        <v>8202</v>
      </c>
      <c r="F114" s="726">
        <v>2376.1999999999998</v>
      </c>
      <c r="G114" s="702" t="s">
        <v>3756</v>
      </c>
      <c r="H114" s="705">
        <v>43993</v>
      </c>
      <c r="I114" s="707" t="s">
        <v>8198</v>
      </c>
      <c r="J114" s="523" t="s">
        <v>8227</v>
      </c>
      <c r="K114" s="609" t="s">
        <v>496</v>
      </c>
      <c r="L114" s="610"/>
      <c r="M114" s="609" t="s">
        <v>496</v>
      </c>
      <c r="N114" s="610"/>
      <c r="O114" s="701" t="s">
        <v>496</v>
      </c>
      <c r="P114" s="701"/>
      <c r="Q114" s="701"/>
      <c r="R114" s="701"/>
      <c r="S114" s="625"/>
    </row>
    <row r="115" spans="1:19" s="601" customFormat="1" ht="33" customHeight="1" x14ac:dyDescent="0.2">
      <c r="A115" s="700">
        <v>63</v>
      </c>
      <c r="B115" s="701" t="s">
        <v>8228</v>
      </c>
      <c r="C115" s="699" t="s">
        <v>6529</v>
      </c>
      <c r="D115" s="751" t="s">
        <v>8109</v>
      </c>
      <c r="E115" s="699" t="s">
        <v>8634</v>
      </c>
      <c r="F115" s="726">
        <v>4320</v>
      </c>
      <c r="G115" s="702" t="s">
        <v>3756</v>
      </c>
      <c r="H115" s="705">
        <v>44007</v>
      </c>
      <c r="I115" s="707" t="s">
        <v>8229</v>
      </c>
      <c r="J115" s="523" t="s">
        <v>8230</v>
      </c>
      <c r="K115" s="609" t="s">
        <v>496</v>
      </c>
      <c r="L115" s="610"/>
      <c r="M115" s="609" t="s">
        <v>496</v>
      </c>
      <c r="N115" s="610"/>
      <c r="O115" s="701" t="s">
        <v>496</v>
      </c>
      <c r="P115" s="701"/>
      <c r="Q115" s="701"/>
      <c r="R115" s="701"/>
      <c r="S115" s="625"/>
    </row>
    <row r="116" spans="1:19" s="601" customFormat="1" ht="60" x14ac:dyDescent="0.2">
      <c r="A116" s="700">
        <v>64</v>
      </c>
      <c r="B116" s="701" t="s">
        <v>8231</v>
      </c>
      <c r="C116" s="699" t="s">
        <v>8232</v>
      </c>
      <c r="D116" s="751" t="s">
        <v>8233</v>
      </c>
      <c r="E116" s="699" t="s">
        <v>8234</v>
      </c>
      <c r="F116" s="726">
        <v>311.55</v>
      </c>
      <c r="G116" s="702" t="s">
        <v>2612</v>
      </c>
      <c r="H116" s="705" t="s">
        <v>8235</v>
      </c>
      <c r="I116" s="707" t="s">
        <v>8198</v>
      </c>
      <c r="J116" s="523" t="s">
        <v>8236</v>
      </c>
      <c r="K116" s="609" t="s">
        <v>496</v>
      </c>
      <c r="L116" s="610"/>
      <c r="M116" s="609" t="s">
        <v>496</v>
      </c>
      <c r="N116" s="610"/>
      <c r="O116" s="701"/>
      <c r="P116" s="701" t="s">
        <v>496</v>
      </c>
      <c r="Q116" s="701"/>
      <c r="R116" s="701"/>
      <c r="S116" s="625" t="s">
        <v>8345</v>
      </c>
    </row>
    <row r="117" spans="1:19" s="601" customFormat="1" ht="60" x14ac:dyDescent="0.2">
      <c r="A117" s="700">
        <v>65</v>
      </c>
      <c r="B117" s="701" t="s">
        <v>8237</v>
      </c>
      <c r="C117" s="699" t="s">
        <v>8119</v>
      </c>
      <c r="D117" s="751" t="s">
        <v>8238</v>
      </c>
      <c r="E117" s="699" t="s">
        <v>8120</v>
      </c>
      <c r="F117" s="726" t="s">
        <v>8435</v>
      </c>
      <c r="G117" s="702" t="s">
        <v>2612</v>
      </c>
      <c r="H117" s="705">
        <v>44039</v>
      </c>
      <c r="I117" s="707" t="s">
        <v>8239</v>
      </c>
      <c r="J117" s="523" t="s">
        <v>8240</v>
      </c>
      <c r="K117" s="624" t="s">
        <v>2534</v>
      </c>
      <c r="L117" s="624" t="s">
        <v>2534</v>
      </c>
      <c r="M117" s="624" t="s">
        <v>2534</v>
      </c>
      <c r="N117" s="624" t="s">
        <v>2534</v>
      </c>
      <c r="O117" s="624" t="s">
        <v>2534</v>
      </c>
      <c r="P117" s="624" t="s">
        <v>2534</v>
      </c>
      <c r="Q117" s="624" t="s">
        <v>2534</v>
      </c>
      <c r="R117" s="624" t="s">
        <v>2534</v>
      </c>
      <c r="S117" s="754" t="s">
        <v>8598</v>
      </c>
    </row>
    <row r="118" spans="1:19" s="601" customFormat="1" ht="35.25" customHeight="1" x14ac:dyDescent="0.2">
      <c r="A118" s="1228">
        <v>66</v>
      </c>
      <c r="B118" s="1299" t="s">
        <v>8241</v>
      </c>
      <c r="C118" s="1300" t="s">
        <v>7819</v>
      </c>
      <c r="D118" s="751" t="s">
        <v>8360</v>
      </c>
      <c r="E118" s="1301" t="s">
        <v>8361</v>
      </c>
      <c r="F118" s="726">
        <v>8360</v>
      </c>
      <c r="G118" s="695" t="s">
        <v>2625</v>
      </c>
      <c r="H118" s="696">
        <v>44077</v>
      </c>
      <c r="I118" s="697" t="s">
        <v>8362</v>
      </c>
      <c r="J118" s="523" t="s">
        <v>8363</v>
      </c>
      <c r="K118" s="609" t="s">
        <v>496</v>
      </c>
      <c r="L118" s="610"/>
      <c r="M118" s="609" t="s">
        <v>496</v>
      </c>
      <c r="N118" s="610"/>
      <c r="O118" s="701" t="s">
        <v>496</v>
      </c>
      <c r="P118" s="701"/>
      <c r="Q118" s="701"/>
      <c r="R118" s="701"/>
      <c r="S118" s="625"/>
    </row>
    <row r="119" spans="1:19" s="601" customFormat="1" ht="36" x14ac:dyDescent="0.2">
      <c r="A119" s="1243"/>
      <c r="B119" s="1299"/>
      <c r="C119" s="1300"/>
      <c r="D119" s="751" t="s">
        <v>7667</v>
      </c>
      <c r="E119" s="1301"/>
      <c r="F119" s="726">
        <v>28751.47</v>
      </c>
      <c r="G119" s="695" t="s">
        <v>2625</v>
      </c>
      <c r="H119" s="696">
        <v>44077</v>
      </c>
      <c r="I119" s="697" t="s">
        <v>8364</v>
      </c>
      <c r="J119" s="523" t="s">
        <v>8365</v>
      </c>
      <c r="K119" s="609" t="s">
        <v>496</v>
      </c>
      <c r="L119" s="610"/>
      <c r="M119" s="609" t="s">
        <v>496</v>
      </c>
      <c r="N119" s="610"/>
      <c r="O119" s="701" t="s">
        <v>496</v>
      </c>
      <c r="P119" s="701"/>
      <c r="Q119" s="701"/>
      <c r="R119" s="701"/>
      <c r="S119" s="625"/>
    </row>
    <row r="120" spans="1:19" s="601" customFormat="1" ht="24" x14ac:dyDescent="0.2">
      <c r="A120" s="1229"/>
      <c r="B120" s="1299"/>
      <c r="C120" s="1300"/>
      <c r="D120" s="751" t="s">
        <v>7616</v>
      </c>
      <c r="E120" s="1301"/>
      <c r="F120" s="726">
        <v>3840</v>
      </c>
      <c r="G120" s="695" t="s">
        <v>2625</v>
      </c>
      <c r="H120" s="696">
        <v>44077</v>
      </c>
      <c r="I120" s="523" t="s">
        <v>8366</v>
      </c>
      <c r="J120" s="523" t="s">
        <v>8367</v>
      </c>
      <c r="K120" s="609" t="s">
        <v>496</v>
      </c>
      <c r="L120" s="610"/>
      <c r="M120" s="609" t="s">
        <v>496</v>
      </c>
      <c r="N120" s="610"/>
      <c r="O120" s="701" t="s">
        <v>496</v>
      </c>
      <c r="P120" s="701"/>
      <c r="Q120" s="701"/>
      <c r="R120" s="701"/>
      <c r="S120" s="625"/>
    </row>
    <row r="121" spans="1:19" s="601" customFormat="1" ht="36" x14ac:dyDescent="0.2">
      <c r="A121" s="700">
        <v>67</v>
      </c>
      <c r="B121" s="701" t="s">
        <v>8242</v>
      </c>
      <c r="C121" s="699" t="s">
        <v>8243</v>
      </c>
      <c r="D121" s="751" t="s">
        <v>8244</v>
      </c>
      <c r="E121" s="699" t="s">
        <v>8245</v>
      </c>
      <c r="F121" s="726">
        <v>700</v>
      </c>
      <c r="G121" s="702" t="s">
        <v>2612</v>
      </c>
      <c r="H121" s="705">
        <v>44032</v>
      </c>
      <c r="I121" s="707" t="s">
        <v>8246</v>
      </c>
      <c r="J121" s="523" t="s">
        <v>8247</v>
      </c>
      <c r="K121" s="609" t="s">
        <v>496</v>
      </c>
      <c r="L121" s="610"/>
      <c r="M121" s="609" t="s">
        <v>496</v>
      </c>
      <c r="N121" s="610"/>
      <c r="O121" s="701" t="s">
        <v>496</v>
      </c>
      <c r="P121" s="701"/>
      <c r="Q121" s="701"/>
      <c r="R121" s="701"/>
      <c r="S121" s="625"/>
    </row>
    <row r="122" spans="1:19" s="601" customFormat="1" ht="36" x14ac:dyDescent="0.2">
      <c r="A122" s="700">
        <v>68</v>
      </c>
      <c r="B122" s="701" t="s">
        <v>8248</v>
      </c>
      <c r="C122" s="699" t="s">
        <v>8249</v>
      </c>
      <c r="D122" s="1289" t="s">
        <v>5513</v>
      </c>
      <c r="E122" s="1289"/>
      <c r="F122" s="1289"/>
      <c r="G122" s="1289"/>
      <c r="H122" s="1289"/>
      <c r="I122" s="1289"/>
      <c r="J122" s="1289"/>
      <c r="K122" s="624" t="s">
        <v>2534</v>
      </c>
      <c r="L122" s="624" t="s">
        <v>2534</v>
      </c>
      <c r="M122" s="624" t="s">
        <v>2534</v>
      </c>
      <c r="N122" s="624" t="s">
        <v>2534</v>
      </c>
      <c r="O122" s="624" t="s">
        <v>2534</v>
      </c>
      <c r="P122" s="624" t="s">
        <v>2534</v>
      </c>
      <c r="Q122" s="624" t="s">
        <v>2534</v>
      </c>
      <c r="R122" s="624" t="s">
        <v>2534</v>
      </c>
      <c r="S122" s="754" t="s">
        <v>5513</v>
      </c>
    </row>
    <row r="123" spans="1:19" s="601" customFormat="1" ht="60" x14ac:dyDescent="0.2">
      <c r="A123" s="700">
        <v>69</v>
      </c>
      <c r="B123" s="701" t="s">
        <v>8250</v>
      </c>
      <c r="C123" s="699" t="s">
        <v>8251</v>
      </c>
      <c r="D123" s="751" t="s">
        <v>8185</v>
      </c>
      <c r="E123" s="699" t="s">
        <v>8635</v>
      </c>
      <c r="F123" s="726">
        <v>1200</v>
      </c>
      <c r="G123" s="702" t="s">
        <v>2612</v>
      </c>
      <c r="H123" s="705">
        <v>44039</v>
      </c>
      <c r="I123" s="707" t="s">
        <v>8633</v>
      </c>
      <c r="J123" s="523" t="s">
        <v>8252</v>
      </c>
      <c r="K123" s="609" t="s">
        <v>496</v>
      </c>
      <c r="L123" s="610"/>
      <c r="M123" s="609" t="s">
        <v>496</v>
      </c>
      <c r="N123" s="610"/>
      <c r="O123" s="701" t="s">
        <v>496</v>
      </c>
      <c r="P123" s="701"/>
      <c r="Q123" s="701"/>
      <c r="R123" s="701"/>
      <c r="S123" s="625"/>
    </row>
    <row r="124" spans="1:19" s="601" customFormat="1" ht="41.25" customHeight="1" x14ac:dyDescent="0.2">
      <c r="A124" s="1228">
        <v>70</v>
      </c>
      <c r="B124" s="1294" t="s">
        <v>8253</v>
      </c>
      <c r="C124" s="1287" t="s">
        <v>8254</v>
      </c>
      <c r="D124" s="751" t="s">
        <v>8368</v>
      </c>
      <c r="E124" s="1287" t="s">
        <v>8369</v>
      </c>
      <c r="F124" s="755">
        <v>776</v>
      </c>
      <c r="G124" s="708" t="s">
        <v>2944</v>
      </c>
      <c r="H124" s="710">
        <v>44069</v>
      </c>
      <c r="I124" s="711" t="s">
        <v>6281</v>
      </c>
      <c r="J124" s="523" t="s">
        <v>8370</v>
      </c>
      <c r="K124" s="520" t="s">
        <v>496</v>
      </c>
      <c r="L124" s="521"/>
      <c r="M124" s="520" t="s">
        <v>496</v>
      </c>
      <c r="N124" s="521"/>
      <c r="O124" s="522" t="s">
        <v>496</v>
      </c>
      <c r="P124" s="522"/>
      <c r="Q124" s="522"/>
      <c r="R124" s="522"/>
      <c r="S124" s="725"/>
    </row>
    <row r="125" spans="1:19" s="601" customFormat="1" ht="24" x14ac:dyDescent="0.2">
      <c r="A125" s="1229"/>
      <c r="B125" s="1294"/>
      <c r="C125" s="1287"/>
      <c r="D125" s="751" t="s">
        <v>8371</v>
      </c>
      <c r="E125" s="1287"/>
      <c r="F125" s="755">
        <v>8958.9699999999993</v>
      </c>
      <c r="G125" s="708" t="s">
        <v>2944</v>
      </c>
      <c r="H125" s="710">
        <v>44069</v>
      </c>
      <c r="I125" s="711" t="s">
        <v>5362</v>
      </c>
      <c r="J125" s="523" t="s">
        <v>8372</v>
      </c>
      <c r="K125" s="520" t="s">
        <v>496</v>
      </c>
      <c r="L125" s="521"/>
      <c r="M125" s="520" t="s">
        <v>496</v>
      </c>
      <c r="N125" s="521"/>
      <c r="O125" s="522" t="s">
        <v>496</v>
      </c>
      <c r="P125" s="522"/>
      <c r="Q125" s="522"/>
      <c r="R125" s="522"/>
      <c r="S125" s="725"/>
    </row>
    <row r="126" spans="1:19" s="601" customFormat="1" ht="48" x14ac:dyDescent="0.2">
      <c r="A126" s="700">
        <v>71</v>
      </c>
      <c r="B126" s="701" t="s">
        <v>8255</v>
      </c>
      <c r="C126" s="699" t="s">
        <v>8256</v>
      </c>
      <c r="D126" s="751" t="s">
        <v>2805</v>
      </c>
      <c r="E126" s="699" t="s">
        <v>8257</v>
      </c>
      <c r="F126" s="726">
        <v>245.3</v>
      </c>
      <c r="G126" s="702" t="s">
        <v>2612</v>
      </c>
      <c r="H126" s="705">
        <v>44039</v>
      </c>
      <c r="I126" s="707" t="s">
        <v>8258</v>
      </c>
      <c r="J126" s="523" t="s">
        <v>8259</v>
      </c>
      <c r="K126" s="609" t="s">
        <v>496</v>
      </c>
      <c r="L126" s="610"/>
      <c r="M126" s="609" t="s">
        <v>496</v>
      </c>
      <c r="N126" s="610"/>
      <c r="O126" s="701" t="s">
        <v>496</v>
      </c>
      <c r="P126" s="701"/>
      <c r="Q126" s="701"/>
      <c r="R126" s="701"/>
      <c r="S126" s="625"/>
    </row>
    <row r="127" spans="1:19" s="601" customFormat="1" ht="36" customHeight="1" x14ac:dyDescent="0.2">
      <c r="A127" s="1298">
        <v>72</v>
      </c>
      <c r="B127" s="1299" t="s">
        <v>8260</v>
      </c>
      <c r="C127" s="1300" t="s">
        <v>8261</v>
      </c>
      <c r="D127" s="743" t="s">
        <v>1479</v>
      </c>
      <c r="E127" s="1301" t="s">
        <v>8355</v>
      </c>
      <c r="F127" s="744">
        <v>1525.5</v>
      </c>
      <c r="G127" s="695" t="s">
        <v>2944</v>
      </c>
      <c r="H127" s="696">
        <v>44054</v>
      </c>
      <c r="I127" s="697" t="s">
        <v>8356</v>
      </c>
      <c r="J127" s="523" t="s">
        <v>8357</v>
      </c>
      <c r="K127" s="609" t="s">
        <v>496</v>
      </c>
      <c r="L127" s="610"/>
      <c r="M127" s="609" t="s">
        <v>496</v>
      </c>
      <c r="N127" s="610"/>
      <c r="O127" s="701" t="s">
        <v>496</v>
      </c>
      <c r="P127" s="701"/>
      <c r="Q127" s="701"/>
      <c r="R127" s="701"/>
      <c r="S127" s="625"/>
    </row>
    <row r="128" spans="1:19" s="601" customFormat="1" ht="32.25" customHeight="1" x14ac:dyDescent="0.2">
      <c r="A128" s="1298"/>
      <c r="B128" s="1299"/>
      <c r="C128" s="1300"/>
      <c r="D128" s="743" t="s">
        <v>8358</v>
      </c>
      <c r="E128" s="1301"/>
      <c r="F128" s="744">
        <v>695.5</v>
      </c>
      <c r="G128" s="695" t="s">
        <v>2944</v>
      </c>
      <c r="H128" s="696">
        <v>44054</v>
      </c>
      <c r="I128" s="697" t="s">
        <v>5995</v>
      </c>
      <c r="J128" s="523" t="s">
        <v>8359</v>
      </c>
      <c r="K128" s="609" t="s">
        <v>496</v>
      </c>
      <c r="L128" s="610"/>
      <c r="M128" s="609" t="s">
        <v>496</v>
      </c>
      <c r="N128" s="610"/>
      <c r="O128" s="701" t="s">
        <v>496</v>
      </c>
      <c r="P128" s="701"/>
      <c r="Q128" s="701"/>
      <c r="R128" s="701"/>
      <c r="S128" s="625"/>
    </row>
    <row r="129" spans="1:19" s="601" customFormat="1" ht="39.75" customHeight="1" x14ac:dyDescent="0.2">
      <c r="A129" s="700">
        <v>73</v>
      </c>
      <c r="B129" s="701" t="s">
        <v>8262</v>
      </c>
      <c r="C129" s="699" t="s">
        <v>8263</v>
      </c>
      <c r="D129" s="751" t="s">
        <v>8264</v>
      </c>
      <c r="E129" s="699" t="s">
        <v>8265</v>
      </c>
      <c r="F129" s="726">
        <v>135.6</v>
      </c>
      <c r="G129" s="702" t="s">
        <v>2612</v>
      </c>
      <c r="H129" s="705">
        <v>44029</v>
      </c>
      <c r="I129" s="707" t="s">
        <v>8266</v>
      </c>
      <c r="J129" s="523" t="s">
        <v>8267</v>
      </c>
      <c r="K129" s="609" t="s">
        <v>496</v>
      </c>
      <c r="L129" s="610"/>
      <c r="M129" s="609" t="s">
        <v>496</v>
      </c>
      <c r="N129" s="610"/>
      <c r="O129" s="701" t="s">
        <v>496</v>
      </c>
      <c r="P129" s="701"/>
      <c r="Q129" s="701"/>
      <c r="R129" s="701"/>
      <c r="S129" s="625"/>
    </row>
    <row r="130" spans="1:19" s="601" customFormat="1" ht="55.5" customHeight="1" x14ac:dyDescent="0.2">
      <c r="A130" s="700">
        <v>74</v>
      </c>
      <c r="B130" s="522" t="s">
        <v>8268</v>
      </c>
      <c r="C130" s="709" t="s">
        <v>8269</v>
      </c>
      <c r="D130" s="751" t="s">
        <v>6839</v>
      </c>
      <c r="E130" s="709" t="s">
        <v>8373</v>
      </c>
      <c r="F130" s="755">
        <v>2600</v>
      </c>
      <c r="G130" s="708" t="s">
        <v>2625</v>
      </c>
      <c r="H130" s="710">
        <v>44076</v>
      </c>
      <c r="I130" s="711" t="s">
        <v>8374</v>
      </c>
      <c r="J130" s="523" t="s">
        <v>8375</v>
      </c>
      <c r="K130" s="520" t="s">
        <v>496</v>
      </c>
      <c r="L130" s="521"/>
      <c r="M130" s="520" t="s">
        <v>496</v>
      </c>
      <c r="N130" s="521"/>
      <c r="O130" s="522" t="s">
        <v>496</v>
      </c>
      <c r="P130" s="522"/>
      <c r="Q130" s="522"/>
      <c r="R130" s="522"/>
      <c r="S130" s="625"/>
    </row>
    <row r="131" spans="1:19" s="601" customFormat="1" ht="44.25" customHeight="1" x14ac:dyDescent="0.2">
      <c r="A131" s="700">
        <v>75</v>
      </c>
      <c r="B131" s="701" t="s">
        <v>8270</v>
      </c>
      <c r="C131" s="699" t="s">
        <v>8271</v>
      </c>
      <c r="D131" s="751" t="s">
        <v>8264</v>
      </c>
      <c r="E131" s="699" t="s">
        <v>8272</v>
      </c>
      <c r="F131" s="726">
        <v>169.5</v>
      </c>
      <c r="G131" s="702" t="s">
        <v>2612</v>
      </c>
      <c r="H131" s="705">
        <v>44039</v>
      </c>
      <c r="I131" s="707" t="s">
        <v>8273</v>
      </c>
      <c r="J131" s="523" t="s">
        <v>8274</v>
      </c>
      <c r="K131" s="609" t="s">
        <v>496</v>
      </c>
      <c r="L131" s="610"/>
      <c r="M131" s="609" t="s">
        <v>496</v>
      </c>
      <c r="N131" s="610"/>
      <c r="O131" s="701" t="s">
        <v>496</v>
      </c>
      <c r="P131" s="701"/>
      <c r="Q131" s="701"/>
      <c r="R131" s="701"/>
      <c r="S131" s="625"/>
    </row>
    <row r="132" spans="1:19" s="601" customFormat="1" ht="32.25" customHeight="1" x14ac:dyDescent="0.2">
      <c r="A132" s="1228">
        <v>76</v>
      </c>
      <c r="B132" s="1294" t="s">
        <v>8275</v>
      </c>
      <c r="C132" s="1297" t="s">
        <v>8276</v>
      </c>
      <c r="D132" s="753" t="s">
        <v>8346</v>
      </c>
      <c r="E132" s="1288" t="s">
        <v>8347</v>
      </c>
      <c r="F132" s="755">
        <v>591.35</v>
      </c>
      <c r="G132" s="708" t="s">
        <v>2944</v>
      </c>
      <c r="H132" s="710">
        <v>44050</v>
      </c>
      <c r="I132" s="711" t="s">
        <v>6466</v>
      </c>
      <c r="J132" s="523" t="s">
        <v>8348</v>
      </c>
      <c r="K132" s="520" t="s">
        <v>496</v>
      </c>
      <c r="L132" s="521"/>
      <c r="M132" s="520" t="s">
        <v>496</v>
      </c>
      <c r="N132" s="521"/>
      <c r="O132" s="522" t="s">
        <v>496</v>
      </c>
      <c r="P132" s="522"/>
      <c r="Q132" s="522"/>
      <c r="R132" s="522"/>
      <c r="S132" s="625"/>
    </row>
    <row r="133" spans="1:19" s="601" customFormat="1" ht="32.25" customHeight="1" x14ac:dyDescent="0.2">
      <c r="A133" s="1229"/>
      <c r="B133" s="1294"/>
      <c r="C133" s="1297"/>
      <c r="D133" s="753" t="s">
        <v>8349</v>
      </c>
      <c r="E133" s="1288"/>
      <c r="F133" s="755">
        <v>1540.45</v>
      </c>
      <c r="G133" s="708" t="s">
        <v>2944</v>
      </c>
      <c r="H133" s="710">
        <v>44050</v>
      </c>
      <c r="I133" s="711" t="s">
        <v>8350</v>
      </c>
      <c r="J133" s="523" t="s">
        <v>8351</v>
      </c>
      <c r="K133" s="520" t="s">
        <v>496</v>
      </c>
      <c r="L133" s="521"/>
      <c r="M133" s="520" t="s">
        <v>496</v>
      </c>
      <c r="N133" s="521"/>
      <c r="O133" s="522" t="s">
        <v>496</v>
      </c>
      <c r="P133" s="522"/>
      <c r="Q133" s="522"/>
      <c r="R133" s="522"/>
      <c r="S133" s="625"/>
    </row>
    <row r="134" spans="1:19" s="601" customFormat="1" ht="36" x14ac:dyDescent="0.2">
      <c r="A134" s="700">
        <v>77</v>
      </c>
      <c r="B134" s="522" t="s">
        <v>8352</v>
      </c>
      <c r="C134" s="709" t="s">
        <v>5823</v>
      </c>
      <c r="D134" s="753" t="s">
        <v>8264</v>
      </c>
      <c r="E134" s="709" t="s">
        <v>8353</v>
      </c>
      <c r="F134" s="755">
        <v>141.25</v>
      </c>
      <c r="G134" s="708" t="s">
        <v>2944</v>
      </c>
      <c r="H134" s="710">
        <v>44053</v>
      </c>
      <c r="I134" s="711" t="s">
        <v>8354</v>
      </c>
      <c r="J134" s="523" t="s">
        <v>8376</v>
      </c>
      <c r="K134" s="520" t="s">
        <v>496</v>
      </c>
      <c r="L134" s="521"/>
      <c r="M134" s="520" t="s">
        <v>496</v>
      </c>
      <c r="N134" s="521"/>
      <c r="O134" s="522" t="s">
        <v>496</v>
      </c>
      <c r="P134" s="522"/>
      <c r="Q134" s="522"/>
      <c r="R134" s="522"/>
      <c r="S134" s="725"/>
    </row>
    <row r="135" spans="1:19" s="601" customFormat="1" ht="24" x14ac:dyDescent="0.2">
      <c r="A135" s="1228">
        <v>78</v>
      </c>
      <c r="B135" s="1294" t="s">
        <v>8377</v>
      </c>
      <c r="C135" s="1287" t="s">
        <v>6829</v>
      </c>
      <c r="D135" s="753" t="s">
        <v>8378</v>
      </c>
      <c r="E135" s="1288" t="s">
        <v>6828</v>
      </c>
      <c r="F135" s="755">
        <v>8000</v>
      </c>
      <c r="G135" s="708" t="s">
        <v>2625</v>
      </c>
      <c r="H135" s="710">
        <v>44102</v>
      </c>
      <c r="I135" s="711" t="s">
        <v>7617</v>
      </c>
      <c r="J135" s="523" t="s">
        <v>8379</v>
      </c>
      <c r="K135" s="520" t="s">
        <v>496</v>
      </c>
      <c r="L135" s="521"/>
      <c r="M135" s="520" t="s">
        <v>496</v>
      </c>
      <c r="N135" s="521"/>
      <c r="O135" s="522" t="s">
        <v>496</v>
      </c>
      <c r="P135" s="522"/>
      <c r="Q135" s="522"/>
      <c r="R135" s="522"/>
      <c r="S135" s="625"/>
    </row>
    <row r="136" spans="1:19" s="601" customFormat="1" ht="24" x14ac:dyDescent="0.2">
      <c r="A136" s="1243"/>
      <c r="B136" s="1294"/>
      <c r="C136" s="1287"/>
      <c r="D136" s="753" t="s">
        <v>8324</v>
      </c>
      <c r="E136" s="1288"/>
      <c r="F136" s="755">
        <v>4930</v>
      </c>
      <c r="G136" s="708" t="s">
        <v>2625</v>
      </c>
      <c r="H136" s="710">
        <v>44102</v>
      </c>
      <c r="I136" s="711" t="s">
        <v>8380</v>
      </c>
      <c r="J136" s="523" t="s">
        <v>8381</v>
      </c>
      <c r="K136" s="520" t="s">
        <v>496</v>
      </c>
      <c r="L136" s="521"/>
      <c r="M136" s="520" t="s">
        <v>496</v>
      </c>
      <c r="N136" s="521"/>
      <c r="O136" s="522" t="s">
        <v>496</v>
      </c>
      <c r="P136" s="522"/>
      <c r="Q136" s="522"/>
      <c r="R136" s="522"/>
      <c r="S136" s="625"/>
    </row>
    <row r="137" spans="1:19" s="601" customFormat="1" ht="27.75" customHeight="1" x14ac:dyDescent="0.2">
      <c r="A137" s="1243"/>
      <c r="B137" s="1294"/>
      <c r="C137" s="1287"/>
      <c r="D137" s="753" t="s">
        <v>7</v>
      </c>
      <c r="E137" s="1288"/>
      <c r="F137" s="755">
        <v>1271.25</v>
      </c>
      <c r="G137" s="708" t="s">
        <v>2625</v>
      </c>
      <c r="H137" s="710">
        <v>44102</v>
      </c>
      <c r="I137" s="711" t="s">
        <v>8382</v>
      </c>
      <c r="J137" s="523" t="s">
        <v>8383</v>
      </c>
      <c r="K137" s="520" t="s">
        <v>496</v>
      </c>
      <c r="L137" s="521"/>
      <c r="M137" s="520" t="s">
        <v>496</v>
      </c>
      <c r="N137" s="521"/>
      <c r="O137" s="522" t="s">
        <v>496</v>
      </c>
      <c r="P137" s="522"/>
      <c r="Q137" s="522"/>
      <c r="R137" s="522"/>
      <c r="S137" s="625"/>
    </row>
    <row r="138" spans="1:19" s="601" customFormat="1" ht="26.25" customHeight="1" x14ac:dyDescent="0.2">
      <c r="A138" s="1229"/>
      <c r="B138" s="1294"/>
      <c r="C138" s="1287"/>
      <c r="D138" s="753" t="s">
        <v>8384</v>
      </c>
      <c r="E138" s="1288"/>
      <c r="F138" s="755">
        <v>10842</v>
      </c>
      <c r="G138" s="708" t="s">
        <v>2625</v>
      </c>
      <c r="H138" s="710">
        <v>44102</v>
      </c>
      <c r="I138" s="711" t="s">
        <v>8385</v>
      </c>
      <c r="J138" s="523" t="s">
        <v>8386</v>
      </c>
      <c r="K138" s="520" t="s">
        <v>496</v>
      </c>
      <c r="L138" s="521"/>
      <c r="M138" s="520" t="s">
        <v>496</v>
      </c>
      <c r="N138" s="521"/>
      <c r="O138" s="522" t="s">
        <v>496</v>
      </c>
      <c r="P138" s="522"/>
      <c r="Q138" s="522"/>
      <c r="R138" s="522"/>
      <c r="S138" s="625"/>
    </row>
    <row r="139" spans="1:19" s="601" customFormat="1" ht="66" customHeight="1" x14ac:dyDescent="0.2">
      <c r="A139" s="700">
        <v>79</v>
      </c>
      <c r="B139" s="522" t="s">
        <v>8387</v>
      </c>
      <c r="C139" s="709" t="s">
        <v>8388</v>
      </c>
      <c r="D139" s="753" t="s">
        <v>8175</v>
      </c>
      <c r="E139" s="709" t="s">
        <v>8389</v>
      </c>
      <c r="F139" s="755">
        <v>28290</v>
      </c>
      <c r="G139" s="708" t="s">
        <v>2625</v>
      </c>
      <c r="H139" s="710">
        <v>44099</v>
      </c>
      <c r="I139" s="711" t="s">
        <v>8390</v>
      </c>
      <c r="J139" s="523" t="s">
        <v>8391</v>
      </c>
      <c r="K139" s="520"/>
      <c r="L139" s="520" t="s">
        <v>496</v>
      </c>
      <c r="M139" s="520" t="s">
        <v>496</v>
      </c>
      <c r="N139" s="521"/>
      <c r="O139" s="522" t="s">
        <v>496</v>
      </c>
      <c r="P139" s="522" t="s">
        <v>496</v>
      </c>
      <c r="Q139" s="522"/>
      <c r="R139" s="522"/>
      <c r="S139" s="660" t="s">
        <v>8681</v>
      </c>
    </row>
    <row r="140" spans="1:19" s="601" customFormat="1" ht="48" x14ac:dyDescent="0.2">
      <c r="A140" s="700">
        <v>80</v>
      </c>
      <c r="B140" s="1292" t="s">
        <v>8392</v>
      </c>
      <c r="C140" s="1321" t="s">
        <v>8393</v>
      </c>
      <c r="D140" s="743" t="s">
        <v>8488</v>
      </c>
      <c r="E140" s="1321" t="s">
        <v>6415</v>
      </c>
      <c r="F140" s="744">
        <v>4082.02</v>
      </c>
      <c r="G140" s="695" t="s">
        <v>3128</v>
      </c>
      <c r="H140" s="696">
        <v>44133</v>
      </c>
      <c r="I140" s="697" t="s">
        <v>8489</v>
      </c>
      <c r="J140" s="523" t="s">
        <v>8490</v>
      </c>
      <c r="K140" s="520" t="s">
        <v>496</v>
      </c>
      <c r="L140" s="521"/>
      <c r="M140" s="520" t="s">
        <v>496</v>
      </c>
      <c r="N140" s="521"/>
      <c r="O140" s="819"/>
      <c r="P140" s="819" t="s">
        <v>496</v>
      </c>
      <c r="Q140" s="522"/>
      <c r="R140" s="522"/>
      <c r="S140" s="660"/>
    </row>
    <row r="141" spans="1:19" s="601" customFormat="1" ht="36" x14ac:dyDescent="0.2">
      <c r="A141" s="734"/>
      <c r="B141" s="1293"/>
      <c r="C141" s="1323"/>
      <c r="D141" s="743" t="s">
        <v>5395</v>
      </c>
      <c r="E141" s="1323"/>
      <c r="F141" s="744">
        <v>9071.5</v>
      </c>
      <c r="G141" s="695" t="s">
        <v>3128</v>
      </c>
      <c r="H141" s="696">
        <v>44133</v>
      </c>
      <c r="I141" s="697" t="s">
        <v>8491</v>
      </c>
      <c r="J141" s="523" t="s">
        <v>8492</v>
      </c>
      <c r="K141" s="520" t="s">
        <v>496</v>
      </c>
      <c r="L141" s="521"/>
      <c r="M141" s="520" t="s">
        <v>496</v>
      </c>
      <c r="N141" s="521"/>
      <c r="O141" s="733"/>
      <c r="P141" s="733" t="s">
        <v>496</v>
      </c>
      <c r="Q141" s="733" t="s">
        <v>496</v>
      </c>
      <c r="R141" s="733"/>
      <c r="S141" s="660" t="s">
        <v>8679</v>
      </c>
    </row>
    <row r="142" spans="1:19" s="601" customFormat="1" ht="36" customHeight="1" x14ac:dyDescent="0.2">
      <c r="A142" s="1228">
        <v>81</v>
      </c>
      <c r="B142" s="1235" t="s">
        <v>8394</v>
      </c>
      <c r="C142" s="1317" t="s">
        <v>8395</v>
      </c>
      <c r="D142" s="743" t="s">
        <v>8466</v>
      </c>
      <c r="E142" s="1328" t="s">
        <v>8467</v>
      </c>
      <c r="F142" s="744">
        <v>85</v>
      </c>
      <c r="G142" s="695" t="s">
        <v>3128</v>
      </c>
      <c r="H142" s="696">
        <v>44112</v>
      </c>
      <c r="I142" s="697" t="s">
        <v>5995</v>
      </c>
      <c r="J142" s="523" t="s">
        <v>8468</v>
      </c>
      <c r="K142" s="520" t="s">
        <v>496</v>
      </c>
      <c r="L142" s="521"/>
      <c r="M142" s="520" t="s">
        <v>496</v>
      </c>
      <c r="N142" s="521"/>
      <c r="O142" s="522" t="s">
        <v>496</v>
      </c>
      <c r="P142" s="522"/>
      <c r="Q142" s="522"/>
      <c r="R142" s="522"/>
      <c r="S142" s="625"/>
    </row>
    <row r="143" spans="1:19" s="601" customFormat="1" ht="24" x14ac:dyDescent="0.2">
      <c r="A143" s="1243"/>
      <c r="B143" s="1331"/>
      <c r="C143" s="1318"/>
      <c r="D143" s="743" t="s">
        <v>8191</v>
      </c>
      <c r="E143" s="1329"/>
      <c r="F143" s="744">
        <v>500</v>
      </c>
      <c r="G143" s="695" t="s">
        <v>3128</v>
      </c>
      <c r="H143" s="696">
        <v>44112</v>
      </c>
      <c r="I143" s="697" t="s">
        <v>8469</v>
      </c>
      <c r="J143" s="523" t="s">
        <v>8470</v>
      </c>
      <c r="K143" s="520" t="s">
        <v>496</v>
      </c>
      <c r="L143" s="521"/>
      <c r="M143" s="520" t="s">
        <v>496</v>
      </c>
      <c r="N143" s="521"/>
      <c r="O143" s="733" t="s">
        <v>496</v>
      </c>
      <c r="P143" s="733"/>
      <c r="Q143" s="733"/>
      <c r="R143" s="733"/>
      <c r="S143" s="625"/>
    </row>
    <row r="144" spans="1:19" s="601" customFormat="1" ht="24" x14ac:dyDescent="0.2">
      <c r="A144" s="1243"/>
      <c r="B144" s="1331"/>
      <c r="C144" s="1318"/>
      <c r="D144" s="743" t="s">
        <v>8471</v>
      </c>
      <c r="E144" s="1329"/>
      <c r="F144" s="744">
        <v>493</v>
      </c>
      <c r="G144" s="695" t="s">
        <v>3128</v>
      </c>
      <c r="H144" s="696">
        <v>44112</v>
      </c>
      <c r="I144" s="697" t="s">
        <v>5995</v>
      </c>
      <c r="J144" s="523" t="s">
        <v>8472</v>
      </c>
      <c r="K144" s="520" t="s">
        <v>496</v>
      </c>
      <c r="L144" s="521"/>
      <c r="M144" s="520" t="s">
        <v>496</v>
      </c>
      <c r="N144" s="521"/>
      <c r="O144" s="733" t="s">
        <v>496</v>
      </c>
      <c r="P144" s="733"/>
      <c r="Q144" s="733"/>
      <c r="R144" s="733"/>
      <c r="S144" s="625"/>
    </row>
    <row r="145" spans="1:19" s="601" customFormat="1" ht="24" x14ac:dyDescent="0.2">
      <c r="A145" s="1229"/>
      <c r="B145" s="1236"/>
      <c r="C145" s="1319"/>
      <c r="D145" s="743" t="s">
        <v>8473</v>
      </c>
      <c r="E145" s="1330"/>
      <c r="F145" s="744">
        <v>299.25</v>
      </c>
      <c r="G145" s="695" t="s">
        <v>3128</v>
      </c>
      <c r="H145" s="696">
        <v>44112</v>
      </c>
      <c r="I145" s="697" t="s">
        <v>8474</v>
      </c>
      <c r="J145" s="523" t="s">
        <v>8475</v>
      </c>
      <c r="K145" s="520" t="s">
        <v>496</v>
      </c>
      <c r="L145" s="521"/>
      <c r="M145" s="520" t="s">
        <v>496</v>
      </c>
      <c r="N145" s="521"/>
      <c r="O145" s="733" t="s">
        <v>496</v>
      </c>
      <c r="P145" s="733"/>
      <c r="Q145" s="733"/>
      <c r="R145" s="733"/>
      <c r="S145" s="625"/>
    </row>
    <row r="146" spans="1:19" s="601" customFormat="1" ht="24" x14ac:dyDescent="0.2">
      <c r="A146" s="1228">
        <v>82</v>
      </c>
      <c r="B146" s="1294" t="s">
        <v>8396</v>
      </c>
      <c r="C146" s="1288" t="s">
        <v>8397</v>
      </c>
      <c r="D146" s="753" t="s">
        <v>8346</v>
      </c>
      <c r="E146" s="1287" t="s">
        <v>8398</v>
      </c>
      <c r="F146" s="755">
        <v>561.25</v>
      </c>
      <c r="G146" s="708" t="s">
        <v>2625</v>
      </c>
      <c r="H146" s="710">
        <v>44099</v>
      </c>
      <c r="I146" s="711" t="s">
        <v>8399</v>
      </c>
      <c r="J146" s="523" t="s">
        <v>8400</v>
      </c>
      <c r="K146" s="520" t="s">
        <v>496</v>
      </c>
      <c r="L146" s="521"/>
      <c r="M146" s="520" t="s">
        <v>496</v>
      </c>
      <c r="N146" s="521"/>
      <c r="O146" s="522" t="s">
        <v>496</v>
      </c>
      <c r="P146" s="522"/>
      <c r="Q146" s="522"/>
      <c r="R146" s="522"/>
      <c r="S146" s="625"/>
    </row>
    <row r="147" spans="1:19" s="601" customFormat="1" ht="24" x14ac:dyDescent="0.2">
      <c r="A147" s="1229"/>
      <c r="B147" s="1294"/>
      <c r="C147" s="1288"/>
      <c r="D147" s="753" t="s">
        <v>8401</v>
      </c>
      <c r="E147" s="1287"/>
      <c r="F147" s="755">
        <v>96.08</v>
      </c>
      <c r="G147" s="708" t="s">
        <v>2625</v>
      </c>
      <c r="H147" s="710">
        <v>44099</v>
      </c>
      <c r="I147" s="711" t="s">
        <v>8402</v>
      </c>
      <c r="J147" s="523" t="s">
        <v>8403</v>
      </c>
      <c r="K147" s="520" t="s">
        <v>496</v>
      </c>
      <c r="L147" s="521"/>
      <c r="M147" s="520" t="s">
        <v>496</v>
      </c>
      <c r="N147" s="521"/>
      <c r="O147" s="522" t="s">
        <v>496</v>
      </c>
      <c r="P147" s="522"/>
      <c r="Q147" s="522"/>
      <c r="R147" s="522"/>
      <c r="S147" s="625"/>
    </row>
    <row r="148" spans="1:19" s="601" customFormat="1" ht="48" x14ac:dyDescent="0.2">
      <c r="A148" s="700">
        <v>83</v>
      </c>
      <c r="B148" s="522" t="s">
        <v>8404</v>
      </c>
      <c r="C148" s="736" t="s">
        <v>8249</v>
      </c>
      <c r="D148" s="743" t="s">
        <v>8476</v>
      </c>
      <c r="E148" s="736" t="s">
        <v>8477</v>
      </c>
      <c r="F148" s="744">
        <v>37500</v>
      </c>
      <c r="G148" s="695" t="s">
        <v>3128</v>
      </c>
      <c r="H148" s="696">
        <v>44117</v>
      </c>
      <c r="I148" s="697" t="s">
        <v>8198</v>
      </c>
      <c r="J148" s="523" t="s">
        <v>8478</v>
      </c>
      <c r="K148" s="520" t="s">
        <v>496</v>
      </c>
      <c r="L148" s="521"/>
      <c r="M148" s="520" t="s">
        <v>496</v>
      </c>
      <c r="N148" s="521"/>
      <c r="O148" s="522" t="s">
        <v>496</v>
      </c>
      <c r="P148" s="522"/>
      <c r="Q148" s="522"/>
      <c r="R148" s="522"/>
      <c r="S148" s="625"/>
    </row>
    <row r="149" spans="1:19" s="601" customFormat="1" ht="48" x14ac:dyDescent="0.2">
      <c r="A149" s="700">
        <v>84</v>
      </c>
      <c r="B149" s="522" t="s">
        <v>8405</v>
      </c>
      <c r="C149" s="709" t="s">
        <v>8406</v>
      </c>
      <c r="D149" s="753" t="s">
        <v>8407</v>
      </c>
      <c r="E149" s="709" t="s">
        <v>8636</v>
      </c>
      <c r="F149" s="755">
        <v>695</v>
      </c>
      <c r="G149" s="708" t="s">
        <v>2625</v>
      </c>
      <c r="H149" s="710">
        <v>44104</v>
      </c>
      <c r="I149" s="711" t="s">
        <v>8637</v>
      </c>
      <c r="J149" s="523" t="s">
        <v>8408</v>
      </c>
      <c r="K149" s="520" t="s">
        <v>496</v>
      </c>
      <c r="L149" s="521"/>
      <c r="M149" s="520" t="s">
        <v>496</v>
      </c>
      <c r="N149" s="521"/>
      <c r="O149" s="522" t="s">
        <v>496</v>
      </c>
      <c r="P149" s="522"/>
      <c r="Q149" s="522"/>
      <c r="R149" s="522"/>
      <c r="S149" s="625"/>
    </row>
    <row r="150" spans="1:19" s="601" customFormat="1" ht="36" x14ac:dyDescent="0.2">
      <c r="A150" s="700">
        <v>85</v>
      </c>
      <c r="B150" s="522" t="s">
        <v>8409</v>
      </c>
      <c r="C150" s="709" t="s">
        <v>8410</v>
      </c>
      <c r="D150" s="753" t="s">
        <v>8411</v>
      </c>
      <c r="E150" s="709" t="s">
        <v>8638</v>
      </c>
      <c r="F150" s="755">
        <v>867.03</v>
      </c>
      <c r="G150" s="708" t="s">
        <v>2625</v>
      </c>
      <c r="H150" s="710">
        <v>44099</v>
      </c>
      <c r="I150" s="711" t="s">
        <v>8412</v>
      </c>
      <c r="J150" s="523" t="s">
        <v>8413</v>
      </c>
      <c r="K150" s="520" t="s">
        <v>496</v>
      </c>
      <c r="L150" s="521"/>
      <c r="M150" s="520" t="s">
        <v>496</v>
      </c>
      <c r="N150" s="521"/>
      <c r="O150" s="522" t="s">
        <v>496</v>
      </c>
      <c r="P150" s="522"/>
      <c r="Q150" s="522"/>
      <c r="R150" s="522"/>
      <c r="S150" s="625"/>
    </row>
    <row r="151" spans="1:19" s="601" customFormat="1" ht="36" x14ac:dyDescent="0.2">
      <c r="A151" s="700">
        <v>86</v>
      </c>
      <c r="B151" s="522" t="s">
        <v>8414</v>
      </c>
      <c r="C151" s="736" t="s">
        <v>8415</v>
      </c>
      <c r="D151" s="743" t="s">
        <v>8479</v>
      </c>
      <c r="E151" s="736" t="s">
        <v>8480</v>
      </c>
      <c r="F151" s="744">
        <v>5293.4</v>
      </c>
      <c r="G151" s="695" t="s">
        <v>3128</v>
      </c>
      <c r="H151" s="696">
        <v>44112</v>
      </c>
      <c r="I151" s="697" t="s">
        <v>8380</v>
      </c>
      <c r="J151" s="523" t="s">
        <v>8481</v>
      </c>
      <c r="K151" s="520" t="s">
        <v>496</v>
      </c>
      <c r="L151" s="521"/>
      <c r="M151" s="520" t="s">
        <v>496</v>
      </c>
      <c r="N151" s="521"/>
      <c r="O151" s="522" t="s">
        <v>496</v>
      </c>
      <c r="P151" s="522"/>
      <c r="Q151" s="522"/>
      <c r="R151" s="522"/>
      <c r="S151" s="625"/>
    </row>
    <row r="152" spans="1:19" s="601" customFormat="1" ht="52.5" customHeight="1" x14ac:dyDescent="0.2">
      <c r="A152" s="700">
        <v>87</v>
      </c>
      <c r="B152" s="522" t="s">
        <v>8416</v>
      </c>
      <c r="C152" s="758" t="s">
        <v>8417</v>
      </c>
      <c r="D152" s="743" t="s">
        <v>452</v>
      </c>
      <c r="E152" s="736" t="s">
        <v>8639</v>
      </c>
      <c r="F152" s="744">
        <v>1004.95</v>
      </c>
      <c r="G152" s="695" t="s">
        <v>3128</v>
      </c>
      <c r="H152" s="696">
        <v>44110</v>
      </c>
      <c r="I152" s="697" t="s">
        <v>8198</v>
      </c>
      <c r="J152" s="523" t="s">
        <v>8482</v>
      </c>
      <c r="K152" s="520" t="s">
        <v>496</v>
      </c>
      <c r="L152" s="521"/>
      <c r="M152" s="520" t="s">
        <v>496</v>
      </c>
      <c r="N152" s="521"/>
      <c r="O152" s="522" t="s">
        <v>496</v>
      </c>
      <c r="P152" s="522"/>
      <c r="Q152" s="522"/>
      <c r="R152" s="522"/>
      <c r="S152" s="625"/>
    </row>
    <row r="153" spans="1:19" s="601" customFormat="1" ht="24" x14ac:dyDescent="0.2">
      <c r="A153" s="700">
        <v>88</v>
      </c>
      <c r="B153" s="522" t="s">
        <v>8418</v>
      </c>
      <c r="C153" s="709" t="s">
        <v>8419</v>
      </c>
      <c r="D153" s="753" t="s">
        <v>174</v>
      </c>
      <c r="E153" s="709" t="s">
        <v>8640</v>
      </c>
      <c r="F153" s="755">
        <v>425</v>
      </c>
      <c r="G153" s="708" t="s">
        <v>2625</v>
      </c>
      <c r="H153" s="710">
        <v>44104</v>
      </c>
      <c r="I153" s="711" t="s">
        <v>8420</v>
      </c>
      <c r="J153" s="523" t="s">
        <v>8421</v>
      </c>
      <c r="K153" s="520" t="s">
        <v>496</v>
      </c>
      <c r="L153" s="521"/>
      <c r="M153" s="520" t="s">
        <v>496</v>
      </c>
      <c r="N153" s="521"/>
      <c r="O153" s="522" t="s">
        <v>496</v>
      </c>
      <c r="P153" s="522"/>
      <c r="Q153" s="522"/>
      <c r="R153" s="522"/>
      <c r="S153" s="625"/>
    </row>
    <row r="154" spans="1:19" s="601" customFormat="1" ht="36" x14ac:dyDescent="0.2">
      <c r="A154" s="700">
        <v>89</v>
      </c>
      <c r="B154" s="522" t="s">
        <v>8422</v>
      </c>
      <c r="C154" s="709" t="s">
        <v>8423</v>
      </c>
      <c r="D154" s="753" t="s">
        <v>137</v>
      </c>
      <c r="E154" s="709" t="s">
        <v>8424</v>
      </c>
      <c r="F154" s="755">
        <v>1353</v>
      </c>
      <c r="G154" s="708" t="s">
        <v>2625</v>
      </c>
      <c r="H154" s="710">
        <v>44102</v>
      </c>
      <c r="I154" s="711" t="s">
        <v>8425</v>
      </c>
      <c r="J154" s="523" t="s">
        <v>8426</v>
      </c>
      <c r="K154" s="520" t="s">
        <v>496</v>
      </c>
      <c r="L154" s="521"/>
      <c r="M154" s="520" t="s">
        <v>496</v>
      </c>
      <c r="N154" s="521"/>
      <c r="O154" s="522" t="s">
        <v>496</v>
      </c>
      <c r="P154" s="522"/>
      <c r="Q154" s="522"/>
      <c r="R154" s="522"/>
      <c r="S154" s="625"/>
    </row>
    <row r="155" spans="1:19" s="601" customFormat="1" ht="36" customHeight="1" x14ac:dyDescent="0.2">
      <c r="A155" s="1228">
        <v>90</v>
      </c>
      <c r="B155" s="1235" t="s">
        <v>8427</v>
      </c>
      <c r="C155" s="1317" t="s">
        <v>8428</v>
      </c>
      <c r="D155" s="743" t="s">
        <v>7533</v>
      </c>
      <c r="E155" s="1290" t="s">
        <v>8483</v>
      </c>
      <c r="F155" s="744">
        <v>199</v>
      </c>
      <c r="G155" s="695" t="s">
        <v>3128</v>
      </c>
      <c r="H155" s="696">
        <v>44110</v>
      </c>
      <c r="I155" s="697" t="s">
        <v>5362</v>
      </c>
      <c r="J155" s="523" t="s">
        <v>8484</v>
      </c>
      <c r="K155" s="520" t="s">
        <v>496</v>
      </c>
      <c r="L155" s="521"/>
      <c r="M155" s="520" t="s">
        <v>496</v>
      </c>
      <c r="N155" s="521"/>
      <c r="O155" s="522" t="s">
        <v>496</v>
      </c>
      <c r="P155" s="522"/>
      <c r="Q155" s="522"/>
      <c r="R155" s="522"/>
      <c r="S155" s="625"/>
    </row>
    <row r="156" spans="1:19" s="601" customFormat="1" ht="24" x14ac:dyDescent="0.2">
      <c r="A156" s="1243"/>
      <c r="B156" s="1331"/>
      <c r="C156" s="1318"/>
      <c r="D156" s="743" t="s">
        <v>447</v>
      </c>
      <c r="E156" s="1324"/>
      <c r="F156" s="744">
        <v>796.2</v>
      </c>
      <c r="G156" s="695" t="s">
        <v>3128</v>
      </c>
      <c r="H156" s="696">
        <v>44110</v>
      </c>
      <c r="I156" s="697" t="s">
        <v>7836</v>
      </c>
      <c r="J156" s="523" t="s">
        <v>8485</v>
      </c>
      <c r="K156" s="741" t="s">
        <v>496</v>
      </c>
      <c r="L156" s="742"/>
      <c r="M156" s="741" t="s">
        <v>496</v>
      </c>
      <c r="N156" s="742"/>
      <c r="O156" s="732" t="s">
        <v>496</v>
      </c>
      <c r="P156" s="732"/>
      <c r="Q156" s="732"/>
      <c r="R156" s="732"/>
      <c r="S156" s="625"/>
    </row>
    <row r="157" spans="1:19" s="601" customFormat="1" ht="24" x14ac:dyDescent="0.2">
      <c r="A157" s="1229"/>
      <c r="B157" s="1236"/>
      <c r="C157" s="1319"/>
      <c r="D157" s="743" t="s">
        <v>8486</v>
      </c>
      <c r="E157" s="1291"/>
      <c r="F157" s="744">
        <v>2145.3000000000002</v>
      </c>
      <c r="G157" s="695" t="s">
        <v>3128</v>
      </c>
      <c r="H157" s="696">
        <v>44110</v>
      </c>
      <c r="I157" s="697" t="s">
        <v>7836</v>
      </c>
      <c r="J157" s="523" t="s">
        <v>8487</v>
      </c>
      <c r="K157" s="741" t="s">
        <v>496</v>
      </c>
      <c r="L157" s="742"/>
      <c r="M157" s="741" t="s">
        <v>496</v>
      </c>
      <c r="N157" s="742"/>
      <c r="O157" s="732" t="s">
        <v>496</v>
      </c>
      <c r="P157" s="732"/>
      <c r="Q157" s="732"/>
      <c r="R157" s="732"/>
      <c r="S157" s="625"/>
    </row>
    <row r="158" spans="1:19" s="601" customFormat="1" ht="48" x14ac:dyDescent="0.2">
      <c r="A158" s="731">
        <v>91</v>
      </c>
      <c r="B158" s="732" t="s">
        <v>8429</v>
      </c>
      <c r="C158" s="737" t="s">
        <v>8430</v>
      </c>
      <c r="D158" s="759" t="s">
        <v>8431</v>
      </c>
      <c r="E158" s="737" t="s">
        <v>8432</v>
      </c>
      <c r="F158" s="756">
        <v>542.4</v>
      </c>
      <c r="G158" s="738" t="s">
        <v>2625</v>
      </c>
      <c r="H158" s="739">
        <v>44104</v>
      </c>
      <c r="I158" s="740" t="s">
        <v>8356</v>
      </c>
      <c r="J158" s="757" t="s">
        <v>8433</v>
      </c>
      <c r="K158" s="741" t="s">
        <v>496</v>
      </c>
      <c r="L158" s="742"/>
      <c r="M158" s="741" t="s">
        <v>496</v>
      </c>
      <c r="N158" s="742"/>
      <c r="O158" s="732" t="s">
        <v>496</v>
      </c>
      <c r="P158" s="732"/>
      <c r="Q158" s="732"/>
      <c r="R158" s="732"/>
      <c r="S158" s="665"/>
    </row>
    <row r="159" spans="1:19" s="601" customFormat="1" ht="44.25" customHeight="1" x14ac:dyDescent="0.2">
      <c r="A159" s="734">
        <v>92</v>
      </c>
      <c r="B159" s="735" t="s">
        <v>8441</v>
      </c>
      <c r="C159" s="767" t="s">
        <v>8442</v>
      </c>
      <c r="D159" s="743" t="s">
        <v>2955</v>
      </c>
      <c r="E159" s="767" t="s">
        <v>8443</v>
      </c>
      <c r="F159" s="744">
        <v>1376</v>
      </c>
      <c r="G159" s="695" t="s">
        <v>3009</v>
      </c>
      <c r="H159" s="696">
        <v>44138</v>
      </c>
      <c r="I159" s="697" t="s">
        <v>8641</v>
      </c>
      <c r="J159" s="757" t="s">
        <v>8510</v>
      </c>
      <c r="K159" s="520" t="s">
        <v>496</v>
      </c>
      <c r="L159" s="521"/>
      <c r="M159" s="520" t="s">
        <v>496</v>
      </c>
      <c r="N159" s="521"/>
      <c r="O159" s="733" t="s">
        <v>496</v>
      </c>
      <c r="P159" s="733"/>
      <c r="Q159" s="733"/>
      <c r="R159" s="733"/>
      <c r="S159" s="625"/>
    </row>
    <row r="160" spans="1:19" s="601" customFormat="1" ht="34.5" customHeight="1" x14ac:dyDescent="0.2">
      <c r="A160" s="734">
        <v>93</v>
      </c>
      <c r="B160" s="735" t="s">
        <v>8444</v>
      </c>
      <c r="C160" s="761" t="s">
        <v>8445</v>
      </c>
      <c r="D160" s="743" t="s">
        <v>8493</v>
      </c>
      <c r="E160" s="761" t="s">
        <v>8446</v>
      </c>
      <c r="F160" s="744">
        <v>248.75</v>
      </c>
      <c r="G160" s="695" t="s">
        <v>3128</v>
      </c>
      <c r="H160" s="696">
        <v>44123</v>
      </c>
      <c r="I160" s="697" t="s">
        <v>8494</v>
      </c>
      <c r="J160" s="757" t="s">
        <v>8495</v>
      </c>
      <c r="K160" s="520" t="s">
        <v>496</v>
      </c>
      <c r="L160" s="521"/>
      <c r="M160" s="520" t="s">
        <v>496</v>
      </c>
      <c r="N160" s="521"/>
      <c r="O160" s="733" t="s">
        <v>496</v>
      </c>
      <c r="P160" s="733"/>
      <c r="Q160" s="733"/>
      <c r="R160" s="733"/>
      <c r="S160" s="625"/>
    </row>
    <row r="161" spans="1:19" s="601" customFormat="1" ht="24" x14ac:dyDescent="0.2">
      <c r="A161" s="1228">
        <v>94</v>
      </c>
      <c r="B161" s="1292" t="s">
        <v>8447</v>
      </c>
      <c r="C161" s="1290" t="s">
        <v>8448</v>
      </c>
      <c r="D161" s="743" t="s">
        <v>8505</v>
      </c>
      <c r="E161" s="1321" t="s">
        <v>8449</v>
      </c>
      <c r="F161" s="744">
        <v>371.76</v>
      </c>
      <c r="G161" s="695" t="s">
        <v>3009</v>
      </c>
      <c r="H161" s="696">
        <v>44138</v>
      </c>
      <c r="I161" s="697" t="s">
        <v>8506</v>
      </c>
      <c r="J161" s="757" t="s">
        <v>8507</v>
      </c>
      <c r="K161" s="520" t="s">
        <v>496</v>
      </c>
      <c r="L161" s="521"/>
      <c r="M161" s="520" t="s">
        <v>496</v>
      </c>
      <c r="N161" s="521"/>
      <c r="O161" s="730" t="s">
        <v>496</v>
      </c>
      <c r="P161" s="730"/>
      <c r="Q161" s="730"/>
      <c r="R161" s="730"/>
      <c r="S161" s="625"/>
    </row>
    <row r="162" spans="1:19" s="601" customFormat="1" ht="34.5" customHeight="1" x14ac:dyDescent="0.2">
      <c r="A162" s="1229"/>
      <c r="B162" s="1293"/>
      <c r="C162" s="1291"/>
      <c r="D162" s="743" t="s">
        <v>2955</v>
      </c>
      <c r="E162" s="1323"/>
      <c r="F162" s="744">
        <v>24</v>
      </c>
      <c r="G162" s="695" t="s">
        <v>3009</v>
      </c>
      <c r="H162" s="696">
        <v>44138</v>
      </c>
      <c r="I162" s="697" t="s">
        <v>8508</v>
      </c>
      <c r="J162" s="757" t="s">
        <v>8509</v>
      </c>
      <c r="K162" s="520" t="s">
        <v>496</v>
      </c>
      <c r="L162" s="521"/>
      <c r="M162" s="520" t="s">
        <v>496</v>
      </c>
      <c r="N162" s="521"/>
      <c r="O162" s="766" t="s">
        <v>496</v>
      </c>
      <c r="P162" s="766"/>
      <c r="Q162" s="766"/>
      <c r="R162" s="766"/>
      <c r="S162" s="625"/>
    </row>
    <row r="163" spans="1:19" s="601" customFormat="1" ht="36" x14ac:dyDescent="0.2">
      <c r="A163" s="729">
        <v>95</v>
      </c>
      <c r="B163" s="735" t="s">
        <v>8450</v>
      </c>
      <c r="C163" s="761" t="s">
        <v>8451</v>
      </c>
      <c r="D163" s="743" t="s">
        <v>8479</v>
      </c>
      <c r="E163" s="761" t="s">
        <v>8452</v>
      </c>
      <c r="F163" s="744">
        <v>886</v>
      </c>
      <c r="G163" s="695" t="s">
        <v>3128</v>
      </c>
      <c r="H163" s="696">
        <v>44123</v>
      </c>
      <c r="I163" s="697" t="s">
        <v>6731</v>
      </c>
      <c r="J163" s="757" t="s">
        <v>8496</v>
      </c>
      <c r="K163" s="520" t="s">
        <v>496</v>
      </c>
      <c r="L163" s="521"/>
      <c r="M163" s="520" t="s">
        <v>496</v>
      </c>
      <c r="N163" s="521"/>
      <c r="O163" s="730" t="s">
        <v>496</v>
      </c>
      <c r="P163" s="730"/>
      <c r="Q163" s="730"/>
      <c r="R163" s="730"/>
      <c r="S163" s="625"/>
    </row>
    <row r="164" spans="1:19" s="601" customFormat="1" ht="30" customHeight="1" x14ac:dyDescent="0.2">
      <c r="A164" s="1228">
        <v>96</v>
      </c>
      <c r="B164" s="1292" t="s">
        <v>8453</v>
      </c>
      <c r="C164" s="1290" t="s">
        <v>8454</v>
      </c>
      <c r="D164" s="743" t="s">
        <v>8516</v>
      </c>
      <c r="E164" s="1290" t="s">
        <v>8455</v>
      </c>
      <c r="F164" s="744">
        <v>1260</v>
      </c>
      <c r="G164" s="695" t="s">
        <v>3009</v>
      </c>
      <c r="H164" s="696">
        <v>44146</v>
      </c>
      <c r="I164" s="697" t="s">
        <v>8517</v>
      </c>
      <c r="J164" s="757" t="s">
        <v>8518</v>
      </c>
      <c r="K164" s="520" t="s">
        <v>496</v>
      </c>
      <c r="L164" s="521"/>
      <c r="M164" s="520" t="s">
        <v>496</v>
      </c>
      <c r="N164" s="521"/>
      <c r="O164" s="730" t="s">
        <v>496</v>
      </c>
      <c r="P164" s="730"/>
      <c r="Q164" s="730"/>
      <c r="R164" s="730"/>
      <c r="S164" s="625"/>
    </row>
    <row r="165" spans="1:19" s="601" customFormat="1" ht="35.25" customHeight="1" x14ac:dyDescent="0.2">
      <c r="A165" s="1229"/>
      <c r="B165" s="1293"/>
      <c r="C165" s="1291"/>
      <c r="D165" s="743" t="s">
        <v>8519</v>
      </c>
      <c r="E165" s="1291"/>
      <c r="F165" s="744">
        <v>3500</v>
      </c>
      <c r="G165" s="695" t="s">
        <v>3009</v>
      </c>
      <c r="H165" s="696">
        <v>44146</v>
      </c>
      <c r="I165" s="697" t="s">
        <v>8520</v>
      </c>
      <c r="J165" s="757" t="s">
        <v>8521</v>
      </c>
      <c r="K165" s="520" t="s">
        <v>496</v>
      </c>
      <c r="L165" s="521"/>
      <c r="M165" s="520" t="s">
        <v>496</v>
      </c>
      <c r="N165" s="521"/>
      <c r="O165" s="766" t="s">
        <v>496</v>
      </c>
      <c r="P165" s="766"/>
      <c r="Q165" s="766"/>
      <c r="R165" s="766"/>
      <c r="S165" s="625"/>
    </row>
    <row r="166" spans="1:19" s="601" customFormat="1" ht="48" x14ac:dyDescent="0.2">
      <c r="A166" s="729">
        <v>97</v>
      </c>
      <c r="B166" s="735" t="s">
        <v>8456</v>
      </c>
      <c r="C166" s="770" t="s">
        <v>7410</v>
      </c>
      <c r="D166" s="743" t="s">
        <v>8522</v>
      </c>
      <c r="E166" s="770" t="s">
        <v>8457</v>
      </c>
      <c r="F166" s="744">
        <v>665</v>
      </c>
      <c r="G166" s="695" t="s">
        <v>3009</v>
      </c>
      <c r="H166" s="696">
        <v>44152</v>
      </c>
      <c r="I166" s="697" t="s">
        <v>8642</v>
      </c>
      <c r="J166" s="324" t="s">
        <v>8523</v>
      </c>
      <c r="K166" s="520" t="s">
        <v>496</v>
      </c>
      <c r="L166" s="521"/>
      <c r="M166" s="520" t="s">
        <v>496</v>
      </c>
      <c r="N166" s="521"/>
      <c r="O166" s="730" t="s">
        <v>496</v>
      </c>
      <c r="P166" s="730"/>
      <c r="Q166" s="730"/>
      <c r="R166" s="730"/>
      <c r="S166" s="625"/>
    </row>
    <row r="167" spans="1:19" s="601" customFormat="1" ht="36" x14ac:dyDescent="0.2">
      <c r="A167" s="729">
        <v>98</v>
      </c>
      <c r="B167" s="735" t="s">
        <v>8458</v>
      </c>
      <c r="C167" s="761" t="s">
        <v>8459</v>
      </c>
      <c r="D167" s="743" t="s">
        <v>78</v>
      </c>
      <c r="E167" s="761" t="s">
        <v>8643</v>
      </c>
      <c r="F167" s="744">
        <v>1853.2</v>
      </c>
      <c r="G167" s="695" t="s">
        <v>3128</v>
      </c>
      <c r="H167" s="696">
        <v>44133</v>
      </c>
      <c r="I167" s="697" t="s">
        <v>8497</v>
      </c>
      <c r="J167" s="772" t="s">
        <v>8498</v>
      </c>
      <c r="K167" s="520" t="s">
        <v>496</v>
      </c>
      <c r="L167" s="521"/>
      <c r="M167" s="520" t="s">
        <v>496</v>
      </c>
      <c r="N167" s="521"/>
      <c r="O167" s="730" t="s">
        <v>496</v>
      </c>
      <c r="P167" s="730"/>
      <c r="Q167" s="730"/>
      <c r="R167" s="730"/>
      <c r="S167" s="625"/>
    </row>
    <row r="168" spans="1:19" s="601" customFormat="1" ht="36" x14ac:dyDescent="0.2">
      <c r="A168" s="731">
        <v>99</v>
      </c>
      <c r="B168" s="647" t="s">
        <v>8440</v>
      </c>
      <c r="C168" s="745" t="s">
        <v>8437</v>
      </c>
      <c r="D168" s="746" t="s">
        <v>8264</v>
      </c>
      <c r="E168" s="745" t="s">
        <v>8438</v>
      </c>
      <c r="F168" s="747">
        <v>33.9</v>
      </c>
      <c r="G168" s="748" t="s">
        <v>3128</v>
      </c>
      <c r="H168" s="749">
        <v>44120</v>
      </c>
      <c r="I168" s="750" t="s">
        <v>8439</v>
      </c>
      <c r="J168" s="772" t="s">
        <v>8460</v>
      </c>
      <c r="K168" s="741" t="s">
        <v>496</v>
      </c>
      <c r="L168" s="742"/>
      <c r="M168" s="741" t="s">
        <v>496</v>
      </c>
      <c r="N168" s="742"/>
      <c r="O168" s="732" t="s">
        <v>496</v>
      </c>
      <c r="P168" s="732"/>
      <c r="Q168" s="732"/>
      <c r="R168" s="732"/>
      <c r="S168" s="665"/>
    </row>
    <row r="169" spans="1:19" s="601" customFormat="1" ht="36" x14ac:dyDescent="0.2">
      <c r="A169" s="734">
        <v>100</v>
      </c>
      <c r="B169" s="735" t="s">
        <v>8461</v>
      </c>
      <c r="C169" s="736" t="s">
        <v>8462</v>
      </c>
      <c r="D169" s="743" t="s">
        <v>8431</v>
      </c>
      <c r="E169" s="736" t="s">
        <v>8463</v>
      </c>
      <c r="F169" s="744">
        <v>830.55</v>
      </c>
      <c r="G169" s="695" t="s">
        <v>3128</v>
      </c>
      <c r="H169" s="696" t="s">
        <v>8464</v>
      </c>
      <c r="I169" s="697" t="s">
        <v>8644</v>
      </c>
      <c r="J169" s="772" t="s">
        <v>8465</v>
      </c>
      <c r="K169" s="520" t="s">
        <v>496</v>
      </c>
      <c r="L169" s="521"/>
      <c r="M169" s="520" t="s">
        <v>496</v>
      </c>
      <c r="N169" s="521"/>
      <c r="O169" s="733" t="s">
        <v>496</v>
      </c>
      <c r="P169" s="733"/>
      <c r="Q169" s="733"/>
      <c r="R169" s="733"/>
      <c r="S169" s="625"/>
    </row>
    <row r="170" spans="1:19" s="601" customFormat="1" ht="60" x14ac:dyDescent="0.2">
      <c r="A170" s="729">
        <v>101</v>
      </c>
      <c r="B170" s="769" t="s">
        <v>8511</v>
      </c>
      <c r="C170" s="770" t="s">
        <v>8512</v>
      </c>
      <c r="D170" s="743" t="s">
        <v>8524</v>
      </c>
      <c r="E170" s="770" t="s">
        <v>8513</v>
      </c>
      <c r="F170" s="744">
        <v>480</v>
      </c>
      <c r="G170" s="695" t="s">
        <v>3009</v>
      </c>
      <c r="H170" s="696">
        <v>44161</v>
      </c>
      <c r="I170" s="697" t="s">
        <v>8645</v>
      </c>
      <c r="J170" s="324" t="s">
        <v>8525</v>
      </c>
      <c r="K170" s="520" t="s">
        <v>496</v>
      </c>
      <c r="L170" s="521"/>
      <c r="M170" s="520" t="s">
        <v>496</v>
      </c>
      <c r="N170" s="521"/>
      <c r="O170" s="730" t="s">
        <v>496</v>
      </c>
      <c r="P170" s="730"/>
      <c r="Q170" s="730"/>
      <c r="R170" s="730"/>
      <c r="S170" s="625"/>
    </row>
    <row r="171" spans="1:19" s="601" customFormat="1" ht="90.75" customHeight="1" x14ac:dyDescent="0.2">
      <c r="A171" s="1228">
        <v>102</v>
      </c>
      <c r="B171" s="1292" t="s">
        <v>8514</v>
      </c>
      <c r="C171" s="1290" t="s">
        <v>6300</v>
      </c>
      <c r="D171" s="743" t="s">
        <v>7957</v>
      </c>
      <c r="E171" s="1290" t="s">
        <v>8515</v>
      </c>
      <c r="F171" s="744">
        <f>500+275</f>
        <v>775</v>
      </c>
      <c r="G171" s="695" t="s">
        <v>3009</v>
      </c>
      <c r="H171" s="696">
        <v>44165</v>
      </c>
      <c r="I171" s="697" t="s">
        <v>8526</v>
      </c>
      <c r="J171" s="523" t="s">
        <v>8527</v>
      </c>
      <c r="K171" s="520" t="s">
        <v>496</v>
      </c>
      <c r="L171" s="521"/>
      <c r="M171" s="520" t="s">
        <v>496</v>
      </c>
      <c r="N171" s="521"/>
      <c r="O171" s="730" t="s">
        <v>496</v>
      </c>
      <c r="P171" s="730"/>
      <c r="Q171" s="730"/>
      <c r="R171" s="730"/>
      <c r="S171" s="625"/>
    </row>
    <row r="172" spans="1:19" s="601" customFormat="1" ht="90.75" customHeight="1" x14ac:dyDescent="0.2">
      <c r="A172" s="1229"/>
      <c r="B172" s="1293"/>
      <c r="C172" s="1291"/>
      <c r="D172" s="743" t="s">
        <v>2955</v>
      </c>
      <c r="E172" s="1291"/>
      <c r="F172" s="744">
        <f>1454+3799</f>
        <v>5253</v>
      </c>
      <c r="G172" s="695" t="s">
        <v>3009</v>
      </c>
      <c r="H172" s="696">
        <v>44165</v>
      </c>
      <c r="I172" s="697" t="s">
        <v>8526</v>
      </c>
      <c r="J172" s="523" t="s">
        <v>8528</v>
      </c>
      <c r="K172" s="520"/>
      <c r="L172" s="520" t="s">
        <v>496</v>
      </c>
      <c r="M172" s="520" t="s">
        <v>496</v>
      </c>
      <c r="N172" s="521"/>
      <c r="O172" s="730" t="s">
        <v>496</v>
      </c>
      <c r="P172" s="730" t="s">
        <v>496</v>
      </c>
      <c r="Q172" s="730"/>
      <c r="R172" s="730"/>
      <c r="S172" s="754" t="s">
        <v>9380</v>
      </c>
    </row>
    <row r="173" spans="1:19" s="601" customFormat="1" ht="33.75" customHeight="1" x14ac:dyDescent="0.2">
      <c r="A173" s="1228">
        <v>103</v>
      </c>
      <c r="B173" s="790" t="s">
        <v>8502</v>
      </c>
      <c r="C173" s="1290" t="s">
        <v>8499</v>
      </c>
      <c r="D173" s="1335" t="s">
        <v>8411</v>
      </c>
      <c r="E173" s="1321" t="s">
        <v>8529</v>
      </c>
      <c r="F173" s="744">
        <v>1374.71</v>
      </c>
      <c r="G173" s="695" t="s">
        <v>3128</v>
      </c>
      <c r="H173" s="696">
        <v>44132</v>
      </c>
      <c r="I173" s="1344" t="s">
        <v>8500</v>
      </c>
      <c r="J173" s="324" t="s">
        <v>8501</v>
      </c>
      <c r="K173" s="1346" t="s">
        <v>496</v>
      </c>
      <c r="L173" s="1346"/>
      <c r="M173" s="1346" t="s">
        <v>496</v>
      </c>
      <c r="N173" s="1346"/>
      <c r="O173" s="1235" t="s">
        <v>496</v>
      </c>
      <c r="P173" s="1235"/>
      <c r="Q173" s="1235"/>
      <c r="R173" s="1235"/>
      <c r="S173" s="1368"/>
    </row>
    <row r="174" spans="1:19" s="601" customFormat="1" ht="36" customHeight="1" x14ac:dyDescent="0.2">
      <c r="A174" s="1229"/>
      <c r="B174" s="786" t="s">
        <v>8600</v>
      </c>
      <c r="C174" s="1291"/>
      <c r="D174" s="1336"/>
      <c r="E174" s="1323"/>
      <c r="F174" s="744">
        <f>+F173*0.2</f>
        <v>274.94200000000001</v>
      </c>
      <c r="G174" s="695" t="s">
        <v>5202</v>
      </c>
      <c r="H174" s="696">
        <v>44186</v>
      </c>
      <c r="I174" s="1345"/>
      <c r="J174" s="324" t="s">
        <v>8601</v>
      </c>
      <c r="K174" s="1347"/>
      <c r="L174" s="1347"/>
      <c r="M174" s="1347"/>
      <c r="N174" s="1347"/>
      <c r="O174" s="1236"/>
      <c r="P174" s="1236"/>
      <c r="Q174" s="1236"/>
      <c r="R174" s="1236"/>
      <c r="S174" s="1369"/>
    </row>
    <row r="175" spans="1:19" s="601" customFormat="1" ht="48" x14ac:dyDescent="0.2">
      <c r="A175" s="729">
        <v>104</v>
      </c>
      <c r="B175" s="769" t="s">
        <v>8530</v>
      </c>
      <c r="C175" s="770" t="s">
        <v>8531</v>
      </c>
      <c r="D175" s="743" t="s">
        <v>8532</v>
      </c>
      <c r="E175" s="770" t="s">
        <v>8533</v>
      </c>
      <c r="F175" s="744">
        <v>880</v>
      </c>
      <c r="G175" s="695" t="s">
        <v>3009</v>
      </c>
      <c r="H175" s="696">
        <v>44152</v>
      </c>
      <c r="I175" s="697" t="s">
        <v>8646</v>
      </c>
      <c r="J175" s="523" t="s">
        <v>8534</v>
      </c>
      <c r="K175" s="520" t="s">
        <v>496</v>
      </c>
      <c r="L175" s="521"/>
      <c r="M175" s="520" t="s">
        <v>496</v>
      </c>
      <c r="N175" s="521"/>
      <c r="O175" s="730" t="s">
        <v>496</v>
      </c>
      <c r="P175" s="730"/>
      <c r="Q175" s="730"/>
      <c r="R175" s="730"/>
      <c r="S175" s="625"/>
    </row>
    <row r="176" spans="1:19" s="601" customFormat="1" ht="48" x14ac:dyDescent="0.2">
      <c r="A176" s="1228">
        <v>105</v>
      </c>
      <c r="B176" s="1292" t="s">
        <v>8535</v>
      </c>
      <c r="C176" s="1290" t="s">
        <v>7326</v>
      </c>
      <c r="D176" s="743" t="s">
        <v>8536</v>
      </c>
      <c r="E176" s="1290" t="s">
        <v>8537</v>
      </c>
      <c r="F176" s="744">
        <v>444.7</v>
      </c>
      <c r="G176" s="695" t="s">
        <v>3009</v>
      </c>
      <c r="H176" s="696">
        <v>44152</v>
      </c>
      <c r="I176" s="697" t="s">
        <v>8538</v>
      </c>
      <c r="J176" s="523" t="s">
        <v>8539</v>
      </c>
      <c r="K176" s="520" t="s">
        <v>496</v>
      </c>
      <c r="L176" s="521"/>
      <c r="M176" s="520" t="s">
        <v>496</v>
      </c>
      <c r="N176" s="521"/>
      <c r="O176" s="730" t="s">
        <v>496</v>
      </c>
      <c r="P176" s="730"/>
      <c r="Q176" s="730"/>
      <c r="R176" s="730"/>
      <c r="S176" s="625"/>
    </row>
    <row r="177" spans="1:19" s="601" customFormat="1" ht="48" x14ac:dyDescent="0.2">
      <c r="A177" s="1243"/>
      <c r="B177" s="1320"/>
      <c r="C177" s="1324"/>
      <c r="D177" s="743" t="s">
        <v>8540</v>
      </c>
      <c r="E177" s="1324"/>
      <c r="F177" s="744">
        <v>140</v>
      </c>
      <c r="G177" s="695" t="s">
        <v>3009</v>
      </c>
      <c r="H177" s="696">
        <v>44152</v>
      </c>
      <c r="I177" s="697" t="s">
        <v>8541</v>
      </c>
      <c r="J177" s="523" t="s">
        <v>8542</v>
      </c>
      <c r="K177" s="520" t="s">
        <v>496</v>
      </c>
      <c r="L177" s="521"/>
      <c r="M177" s="520" t="s">
        <v>496</v>
      </c>
      <c r="N177" s="521"/>
      <c r="O177" s="730" t="s">
        <v>496</v>
      </c>
      <c r="P177" s="730"/>
      <c r="Q177" s="730"/>
      <c r="R177" s="730"/>
      <c r="S177" s="625"/>
    </row>
    <row r="178" spans="1:19" s="601" customFormat="1" ht="48" x14ac:dyDescent="0.2">
      <c r="A178" s="1243"/>
      <c r="B178" s="1320"/>
      <c r="C178" s="1324"/>
      <c r="D178" s="743" t="s">
        <v>8324</v>
      </c>
      <c r="E178" s="1324"/>
      <c r="F178" s="744">
        <v>627.15</v>
      </c>
      <c r="G178" s="695" t="s">
        <v>3009</v>
      </c>
      <c r="H178" s="696">
        <v>44152</v>
      </c>
      <c r="I178" s="697" t="s">
        <v>8538</v>
      </c>
      <c r="J178" s="523" t="s">
        <v>8543</v>
      </c>
      <c r="K178" s="520" t="s">
        <v>496</v>
      </c>
      <c r="L178" s="521"/>
      <c r="M178" s="520" t="s">
        <v>496</v>
      </c>
      <c r="N178" s="521"/>
      <c r="O178" s="730" t="s">
        <v>496</v>
      </c>
      <c r="P178" s="730"/>
      <c r="Q178" s="730"/>
      <c r="R178" s="730"/>
      <c r="S178" s="625"/>
    </row>
    <row r="179" spans="1:19" s="601" customFormat="1" ht="48" x14ac:dyDescent="0.2">
      <c r="A179" s="1243"/>
      <c r="B179" s="1320"/>
      <c r="C179" s="1324"/>
      <c r="D179" s="743" t="s">
        <v>8175</v>
      </c>
      <c r="E179" s="1324"/>
      <c r="F179" s="744">
        <v>564.6</v>
      </c>
      <c r="G179" s="695" t="s">
        <v>3009</v>
      </c>
      <c r="H179" s="696">
        <v>44152</v>
      </c>
      <c r="I179" s="697" t="s">
        <v>8544</v>
      </c>
      <c r="J179" s="523" t="s">
        <v>8545</v>
      </c>
      <c r="K179" s="520" t="s">
        <v>496</v>
      </c>
      <c r="L179" s="521"/>
      <c r="M179" s="520" t="s">
        <v>496</v>
      </c>
      <c r="N179" s="521"/>
      <c r="O179" s="730" t="s">
        <v>496</v>
      </c>
      <c r="P179" s="730"/>
      <c r="Q179" s="730"/>
      <c r="R179" s="730"/>
      <c r="S179" s="625"/>
    </row>
    <row r="180" spans="1:19" s="601" customFormat="1" ht="48" x14ac:dyDescent="0.2">
      <c r="A180" s="1229"/>
      <c r="B180" s="1293"/>
      <c r="C180" s="1291"/>
      <c r="D180" s="743" t="s">
        <v>7533</v>
      </c>
      <c r="E180" s="1291"/>
      <c r="F180" s="744">
        <v>1854</v>
      </c>
      <c r="G180" s="695" t="s">
        <v>3009</v>
      </c>
      <c r="H180" s="696">
        <v>44152</v>
      </c>
      <c r="I180" s="697" t="s">
        <v>8538</v>
      </c>
      <c r="J180" s="523" t="s">
        <v>8546</v>
      </c>
      <c r="K180" s="520" t="s">
        <v>496</v>
      </c>
      <c r="L180" s="521"/>
      <c r="M180" s="520" t="s">
        <v>496</v>
      </c>
      <c r="N180" s="521"/>
      <c r="O180" s="730" t="s">
        <v>496</v>
      </c>
      <c r="P180" s="730"/>
      <c r="Q180" s="730"/>
      <c r="R180" s="730"/>
      <c r="S180" s="625"/>
    </row>
    <row r="181" spans="1:19" s="601" customFormat="1" ht="36" customHeight="1" x14ac:dyDescent="0.2">
      <c r="A181" s="729">
        <v>106</v>
      </c>
      <c r="B181" s="769" t="s">
        <v>8547</v>
      </c>
      <c r="C181" s="770" t="s">
        <v>8548</v>
      </c>
      <c r="D181" s="743" t="s">
        <v>8549</v>
      </c>
      <c r="E181" s="770" t="s">
        <v>8647</v>
      </c>
      <c r="F181" s="744" t="s">
        <v>2534</v>
      </c>
      <c r="G181" s="695" t="s">
        <v>3009</v>
      </c>
      <c r="H181" s="696">
        <v>44161</v>
      </c>
      <c r="I181" s="771" t="s">
        <v>2534</v>
      </c>
      <c r="J181" s="523" t="s">
        <v>2534</v>
      </c>
      <c r="K181" s="721" t="s">
        <v>2534</v>
      </c>
      <c r="L181" s="721" t="s">
        <v>2534</v>
      </c>
      <c r="M181" s="721" t="s">
        <v>2534</v>
      </c>
      <c r="N181" s="721" t="s">
        <v>2534</v>
      </c>
      <c r="O181" s="721" t="s">
        <v>2534</v>
      </c>
      <c r="P181" s="721" t="s">
        <v>2534</v>
      </c>
      <c r="Q181" s="721" t="s">
        <v>2534</v>
      </c>
      <c r="R181" s="721" t="s">
        <v>2534</v>
      </c>
      <c r="S181" s="754" t="s">
        <v>8595</v>
      </c>
    </row>
    <row r="182" spans="1:19" s="601" customFormat="1" ht="36" x14ac:dyDescent="0.2">
      <c r="A182" s="728">
        <v>107</v>
      </c>
      <c r="B182" s="769" t="s">
        <v>8550</v>
      </c>
      <c r="C182" s="770" t="s">
        <v>8551</v>
      </c>
      <c r="D182" s="743" t="s">
        <v>8175</v>
      </c>
      <c r="E182" s="770" t="s">
        <v>8552</v>
      </c>
      <c r="F182" s="744">
        <v>900</v>
      </c>
      <c r="G182" s="695" t="s">
        <v>3009</v>
      </c>
      <c r="H182" s="696">
        <v>44161</v>
      </c>
      <c r="I182" s="697" t="s">
        <v>8517</v>
      </c>
      <c r="J182" s="523" t="s">
        <v>8553</v>
      </c>
      <c r="K182" s="520" t="s">
        <v>496</v>
      </c>
      <c r="L182" s="521"/>
      <c r="M182" s="520" t="s">
        <v>496</v>
      </c>
      <c r="N182" s="521"/>
      <c r="O182" s="733" t="s">
        <v>496</v>
      </c>
      <c r="P182" s="733"/>
      <c r="Q182" s="733"/>
      <c r="R182" s="733"/>
      <c r="S182" s="625"/>
    </row>
    <row r="183" spans="1:19" s="601" customFormat="1" ht="36" x14ac:dyDescent="0.2">
      <c r="A183" s="785">
        <v>108</v>
      </c>
      <c r="B183" s="769" t="s">
        <v>8554</v>
      </c>
      <c r="C183" s="770" t="s">
        <v>8555</v>
      </c>
      <c r="D183" s="743" t="s">
        <v>10</v>
      </c>
      <c r="E183" s="770" t="s">
        <v>8556</v>
      </c>
      <c r="F183" s="744">
        <v>4142.97</v>
      </c>
      <c r="G183" s="695" t="s">
        <v>3009</v>
      </c>
      <c r="H183" s="696">
        <v>44165</v>
      </c>
      <c r="I183" s="697" t="s">
        <v>8557</v>
      </c>
      <c r="J183" s="523" t="s">
        <v>8558</v>
      </c>
      <c r="K183" s="520" t="s">
        <v>496</v>
      </c>
      <c r="L183" s="521"/>
      <c r="M183" s="520" t="s">
        <v>496</v>
      </c>
      <c r="N183" s="521"/>
      <c r="O183" s="733" t="s">
        <v>496</v>
      </c>
      <c r="P183" s="733"/>
      <c r="Q183" s="733"/>
      <c r="R183" s="733"/>
      <c r="S183" s="625"/>
    </row>
    <row r="184" spans="1:19" s="601" customFormat="1" ht="48" x14ac:dyDescent="0.2">
      <c r="A184" s="810">
        <v>109</v>
      </c>
      <c r="B184" s="769" t="s">
        <v>8559</v>
      </c>
      <c r="C184" s="770" t="s">
        <v>8560</v>
      </c>
      <c r="D184" s="743" t="s">
        <v>8479</v>
      </c>
      <c r="E184" s="770" t="s">
        <v>8561</v>
      </c>
      <c r="F184" s="744">
        <v>204.18</v>
      </c>
      <c r="G184" s="695" t="s">
        <v>3009</v>
      </c>
      <c r="H184" s="696">
        <v>44165</v>
      </c>
      <c r="I184" s="697" t="s">
        <v>8562</v>
      </c>
      <c r="J184" s="523" t="s">
        <v>8563</v>
      </c>
      <c r="K184" s="520" t="s">
        <v>496</v>
      </c>
      <c r="L184" s="520"/>
      <c r="M184" s="520" t="s">
        <v>496</v>
      </c>
      <c r="N184" s="521"/>
      <c r="O184" s="733" t="s">
        <v>496</v>
      </c>
      <c r="P184" s="733"/>
      <c r="Q184" s="733" t="s">
        <v>496</v>
      </c>
      <c r="R184" s="733"/>
      <c r="S184" s="625" t="s">
        <v>9147</v>
      </c>
    </row>
    <row r="185" spans="1:19" s="601" customFormat="1" ht="72" x14ac:dyDescent="0.2">
      <c r="A185" s="810">
        <v>110</v>
      </c>
      <c r="B185" s="769" t="s">
        <v>8564</v>
      </c>
      <c r="C185" s="770" t="s">
        <v>8565</v>
      </c>
      <c r="D185" s="743" t="s">
        <v>8566</v>
      </c>
      <c r="E185" s="770" t="s">
        <v>8567</v>
      </c>
      <c r="F185" s="744">
        <v>12585.52</v>
      </c>
      <c r="G185" s="695" t="s">
        <v>5202</v>
      </c>
      <c r="H185" s="696">
        <v>44169</v>
      </c>
      <c r="I185" s="697" t="s">
        <v>8568</v>
      </c>
      <c r="J185" s="523" t="s">
        <v>8569</v>
      </c>
      <c r="K185" s="520" t="s">
        <v>496</v>
      </c>
      <c r="L185" s="521"/>
      <c r="M185" s="520" t="s">
        <v>496</v>
      </c>
      <c r="N185" s="521"/>
      <c r="O185" s="733" t="s">
        <v>496</v>
      </c>
      <c r="P185" s="733"/>
      <c r="Q185" s="733"/>
      <c r="R185" s="733"/>
      <c r="S185" s="625"/>
    </row>
    <row r="186" spans="1:19" s="601" customFormat="1" ht="48" x14ac:dyDescent="0.2">
      <c r="A186" s="1353">
        <v>111</v>
      </c>
      <c r="B186" s="1292" t="s">
        <v>8570</v>
      </c>
      <c r="C186" s="1321" t="s">
        <v>8571</v>
      </c>
      <c r="D186" s="743" t="s">
        <v>8586</v>
      </c>
      <c r="E186" s="1321" t="s">
        <v>8648</v>
      </c>
      <c r="F186" s="744">
        <v>202.6</v>
      </c>
      <c r="G186" s="695" t="s">
        <v>5202</v>
      </c>
      <c r="H186" s="696">
        <v>44172</v>
      </c>
      <c r="I186" s="697" t="s">
        <v>8649</v>
      </c>
      <c r="J186" s="523" t="s">
        <v>8587</v>
      </c>
      <c r="K186" s="520" t="s">
        <v>496</v>
      </c>
      <c r="L186" s="520"/>
      <c r="M186" s="520" t="s">
        <v>496</v>
      </c>
      <c r="N186" s="520"/>
      <c r="O186" s="780" t="s">
        <v>496</v>
      </c>
      <c r="P186" s="780"/>
      <c r="Q186" s="780"/>
      <c r="R186" s="780"/>
      <c r="S186" s="625"/>
    </row>
    <row r="187" spans="1:19" s="601" customFormat="1" ht="48" x14ac:dyDescent="0.2">
      <c r="A187" s="1353"/>
      <c r="B187" s="1320"/>
      <c r="C187" s="1322"/>
      <c r="D187" s="743" t="s">
        <v>8588</v>
      </c>
      <c r="E187" s="1322"/>
      <c r="F187" s="744">
        <v>234</v>
      </c>
      <c r="G187" s="695" t="s">
        <v>5202</v>
      </c>
      <c r="H187" s="696">
        <v>44172</v>
      </c>
      <c r="I187" s="697" t="s">
        <v>8649</v>
      </c>
      <c r="J187" s="523" t="s">
        <v>8589</v>
      </c>
      <c r="K187" s="520" t="s">
        <v>496</v>
      </c>
      <c r="L187" s="520"/>
      <c r="M187" s="520" t="s">
        <v>496</v>
      </c>
      <c r="N187" s="520"/>
      <c r="O187" s="780" t="s">
        <v>496</v>
      </c>
      <c r="P187" s="780"/>
      <c r="Q187" s="780"/>
      <c r="R187" s="780"/>
      <c r="S187" s="625"/>
    </row>
    <row r="188" spans="1:19" s="601" customFormat="1" ht="48" x14ac:dyDescent="0.2">
      <c r="A188" s="1250"/>
      <c r="B188" s="1293"/>
      <c r="C188" s="1323"/>
      <c r="D188" s="743" t="s">
        <v>8590</v>
      </c>
      <c r="E188" s="1323"/>
      <c r="F188" s="744">
        <v>68.400000000000006</v>
      </c>
      <c r="G188" s="695" t="s">
        <v>5202</v>
      </c>
      <c r="H188" s="696">
        <v>44172</v>
      </c>
      <c r="I188" s="697" t="s">
        <v>8649</v>
      </c>
      <c r="J188" s="523" t="s">
        <v>8591</v>
      </c>
      <c r="K188" s="520" t="s">
        <v>496</v>
      </c>
      <c r="L188" s="520"/>
      <c r="M188" s="520" t="s">
        <v>496</v>
      </c>
      <c r="N188" s="520"/>
      <c r="O188" s="780" t="s">
        <v>496</v>
      </c>
      <c r="P188" s="780"/>
      <c r="Q188" s="780"/>
      <c r="R188" s="780"/>
      <c r="S188" s="625"/>
    </row>
    <row r="189" spans="1:19" s="601" customFormat="1" ht="48" x14ac:dyDescent="0.2">
      <c r="A189" s="784">
        <v>112</v>
      </c>
      <c r="B189" s="769" t="s">
        <v>8572</v>
      </c>
      <c r="C189" s="770" t="s">
        <v>6922</v>
      </c>
      <c r="D189" s="743" t="s">
        <v>8573</v>
      </c>
      <c r="E189" s="770" t="s">
        <v>8650</v>
      </c>
      <c r="F189" s="744">
        <v>3600</v>
      </c>
      <c r="G189" s="695" t="s">
        <v>3009</v>
      </c>
      <c r="H189" s="696">
        <v>44165</v>
      </c>
      <c r="I189" s="697" t="s">
        <v>8574</v>
      </c>
      <c r="J189" s="523" t="s">
        <v>8575</v>
      </c>
      <c r="K189" s="520" t="s">
        <v>496</v>
      </c>
      <c r="L189" s="520"/>
      <c r="M189" s="520" t="s">
        <v>496</v>
      </c>
      <c r="N189" s="520"/>
      <c r="O189" s="811"/>
      <c r="P189" s="811"/>
      <c r="Q189" s="811"/>
      <c r="R189" s="811" t="s">
        <v>496</v>
      </c>
      <c r="S189" s="625"/>
    </row>
    <row r="190" spans="1:19" s="601" customFormat="1" ht="60" x14ac:dyDescent="0.2">
      <c r="A190" s="810">
        <v>113</v>
      </c>
      <c r="B190" s="776" t="s">
        <v>8576</v>
      </c>
      <c r="C190" s="775" t="s">
        <v>8577</v>
      </c>
      <c r="D190" s="746" t="s">
        <v>2805</v>
      </c>
      <c r="E190" s="775" t="s">
        <v>8578</v>
      </c>
      <c r="F190" s="747">
        <v>302.5</v>
      </c>
      <c r="G190" s="748" t="s">
        <v>3009</v>
      </c>
      <c r="H190" s="749">
        <v>44165</v>
      </c>
      <c r="I190" s="750" t="s">
        <v>8579</v>
      </c>
      <c r="J190" s="782" t="s">
        <v>8580</v>
      </c>
      <c r="K190" s="741" t="s">
        <v>496</v>
      </c>
      <c r="L190" s="741"/>
      <c r="M190" s="741" t="s">
        <v>496</v>
      </c>
      <c r="N190" s="741"/>
      <c r="O190" s="783" t="s">
        <v>496</v>
      </c>
      <c r="P190" s="783"/>
      <c r="Q190" s="783"/>
      <c r="R190" s="783"/>
      <c r="S190" s="665"/>
    </row>
    <row r="191" spans="1:19" s="601" customFormat="1" ht="48" x14ac:dyDescent="0.2">
      <c r="A191" s="774">
        <v>114</v>
      </c>
      <c r="B191" s="778" t="s">
        <v>8581</v>
      </c>
      <c r="C191" s="779" t="s">
        <v>8582</v>
      </c>
      <c r="D191" s="743" t="s">
        <v>8583</v>
      </c>
      <c r="E191" s="779" t="s">
        <v>8651</v>
      </c>
      <c r="F191" s="744">
        <v>334.91</v>
      </c>
      <c r="G191" s="695" t="s">
        <v>5202</v>
      </c>
      <c r="H191" s="696">
        <v>44168</v>
      </c>
      <c r="I191" s="697" t="s">
        <v>8584</v>
      </c>
      <c r="J191" s="523" t="s">
        <v>8585</v>
      </c>
      <c r="K191" s="520" t="s">
        <v>496</v>
      </c>
      <c r="L191" s="520"/>
      <c r="M191" s="520" t="s">
        <v>496</v>
      </c>
      <c r="N191" s="780"/>
      <c r="O191" s="780" t="s">
        <v>496</v>
      </c>
      <c r="P191" s="780"/>
      <c r="Q191" s="780"/>
      <c r="R191" s="781"/>
      <c r="S191" s="778"/>
    </row>
    <row r="192" spans="1:19" s="601" customFormat="1" ht="17.25" customHeight="1" x14ac:dyDescent="0.2">
      <c r="A192" s="611"/>
      <c r="B192" s="612"/>
      <c r="C192" s="605"/>
      <c r="D192" s="612"/>
      <c r="E192" s="605"/>
      <c r="F192" s="807">
        <f>SUM(F9:F191)</f>
        <v>755641.522</v>
      </c>
      <c r="G192" s="617"/>
      <c r="H192" s="614"/>
      <c r="I192" s="612"/>
      <c r="J192" s="607"/>
      <c r="O192" s="600"/>
      <c r="P192" s="600"/>
      <c r="Q192" s="600"/>
      <c r="R192" s="600"/>
      <c r="S192" s="602"/>
    </row>
    <row r="193" spans="1:19" s="601" customFormat="1" x14ac:dyDescent="0.2">
      <c r="A193" s="611"/>
      <c r="B193" s="612"/>
      <c r="C193" s="605"/>
      <c r="D193" s="612"/>
      <c r="E193" s="605"/>
      <c r="F193" s="613"/>
      <c r="G193" s="617"/>
      <c r="H193" s="614"/>
      <c r="I193" s="612"/>
      <c r="J193" s="607"/>
      <c r="O193" s="600"/>
      <c r="P193" s="600"/>
      <c r="Q193" s="600"/>
      <c r="R193" s="600"/>
      <c r="S193" s="602"/>
    </row>
    <row r="194" spans="1:19" s="601" customFormat="1" x14ac:dyDescent="0.2">
      <c r="A194" s="611"/>
      <c r="B194" s="612"/>
      <c r="C194" s="605"/>
      <c r="D194" s="612"/>
      <c r="E194" s="605"/>
      <c r="F194" s="613"/>
      <c r="G194" s="617"/>
      <c r="H194" s="614"/>
      <c r="I194" s="612"/>
      <c r="J194" s="607"/>
      <c r="O194" s="600"/>
      <c r="P194" s="600"/>
      <c r="Q194" s="600"/>
      <c r="R194" s="600"/>
      <c r="S194" s="602"/>
    </row>
    <row r="195" spans="1:19" s="601" customFormat="1" x14ac:dyDescent="0.2">
      <c r="A195" s="611"/>
      <c r="B195" s="612"/>
      <c r="C195" s="605"/>
      <c r="D195" s="612"/>
      <c r="E195" s="605"/>
      <c r="F195" s="613"/>
      <c r="G195" s="617"/>
      <c r="H195" s="614"/>
      <c r="I195" s="612"/>
      <c r="J195" s="607"/>
      <c r="O195" s="600"/>
      <c r="P195" s="600"/>
      <c r="Q195" s="600"/>
      <c r="R195" s="600"/>
      <c r="S195" s="602"/>
    </row>
    <row r="196" spans="1:19" s="601" customFormat="1" ht="9.75" customHeight="1" x14ac:dyDescent="0.2">
      <c r="A196" s="611"/>
      <c r="B196" s="612"/>
      <c r="C196" s="605"/>
      <c r="D196" s="612"/>
      <c r="E196" s="605"/>
      <c r="F196" s="613"/>
      <c r="G196" s="617"/>
      <c r="H196" s="614"/>
      <c r="I196" s="612"/>
      <c r="J196" s="607"/>
      <c r="O196" s="600"/>
      <c r="P196" s="600"/>
      <c r="Q196" s="600"/>
      <c r="R196" s="600"/>
      <c r="S196" s="602"/>
    </row>
    <row r="197" spans="1:19" s="601" customFormat="1" hidden="1" x14ac:dyDescent="0.2">
      <c r="A197" s="611"/>
      <c r="B197" s="612"/>
      <c r="C197" s="605"/>
      <c r="D197" s="612"/>
      <c r="E197" s="605"/>
      <c r="F197" s="613"/>
      <c r="G197" s="617"/>
      <c r="H197" s="614"/>
      <c r="I197" s="612"/>
      <c r="J197" s="607"/>
      <c r="O197" s="600"/>
      <c r="P197" s="600"/>
      <c r="Q197" s="600"/>
      <c r="R197" s="600"/>
      <c r="S197" s="602"/>
    </row>
    <row r="198" spans="1:19" s="601" customFormat="1" ht="26.25" customHeight="1" thickBot="1" x14ac:dyDescent="0.25">
      <c r="A198" s="1337" t="s">
        <v>8434</v>
      </c>
      <c r="B198" s="1337"/>
      <c r="C198" s="1337"/>
      <c r="D198" s="1337"/>
      <c r="E198" s="1337"/>
      <c r="F198" s="1337"/>
      <c r="G198" s="1337"/>
      <c r="H198" s="1337"/>
      <c r="I198" s="1337"/>
      <c r="J198" s="1337"/>
      <c r="K198" s="1337"/>
      <c r="L198" s="1337"/>
      <c r="M198" s="1337"/>
      <c r="N198" s="1337"/>
      <c r="O198" s="1337"/>
      <c r="P198" s="1337"/>
      <c r="Q198" s="1337"/>
      <c r="R198" s="1337"/>
      <c r="S198" s="1337"/>
    </row>
    <row r="199" spans="1:19" s="601" customFormat="1" x14ac:dyDescent="0.2">
      <c r="A199" s="1342" t="s">
        <v>7237</v>
      </c>
      <c r="B199" s="1315" t="s">
        <v>4857</v>
      </c>
      <c r="C199" s="1315" t="s">
        <v>5514</v>
      </c>
      <c r="D199" s="1315" t="s">
        <v>2520</v>
      </c>
      <c r="E199" s="1315" t="s">
        <v>2521</v>
      </c>
      <c r="F199" s="1338" t="s">
        <v>2522</v>
      </c>
      <c r="G199" s="1338" t="s">
        <v>2523</v>
      </c>
      <c r="H199" s="1340" t="s">
        <v>2524</v>
      </c>
      <c r="I199" s="1315" t="s">
        <v>2525</v>
      </c>
      <c r="J199" s="1315" t="s">
        <v>2526</v>
      </c>
      <c r="K199" s="1315" t="s">
        <v>1079</v>
      </c>
      <c r="L199" s="1315"/>
      <c r="M199" s="1315" t="s">
        <v>1080</v>
      </c>
      <c r="N199" s="1315"/>
      <c r="O199" s="1315" t="s">
        <v>1081</v>
      </c>
      <c r="P199" s="1315"/>
      <c r="Q199" s="1315"/>
      <c r="R199" s="1315"/>
      <c r="S199" s="1370" t="s">
        <v>1082</v>
      </c>
    </row>
    <row r="200" spans="1:19" s="601" customFormat="1" x14ac:dyDescent="0.2">
      <c r="A200" s="1343"/>
      <c r="B200" s="1316"/>
      <c r="C200" s="1316"/>
      <c r="D200" s="1316"/>
      <c r="E200" s="1316"/>
      <c r="F200" s="1339"/>
      <c r="G200" s="1339"/>
      <c r="H200" s="1341"/>
      <c r="I200" s="1316"/>
      <c r="J200" s="1316"/>
      <c r="K200" s="719" t="s">
        <v>1085</v>
      </c>
      <c r="L200" s="719" t="s">
        <v>2527</v>
      </c>
      <c r="M200" s="719" t="s">
        <v>1085</v>
      </c>
      <c r="N200" s="719" t="s">
        <v>1084</v>
      </c>
      <c r="O200" s="719" t="s">
        <v>492</v>
      </c>
      <c r="P200" s="719" t="s">
        <v>493</v>
      </c>
      <c r="Q200" s="719" t="s">
        <v>494</v>
      </c>
      <c r="R200" s="719" t="s">
        <v>495</v>
      </c>
      <c r="S200" s="1371"/>
    </row>
    <row r="201" spans="1:19" s="601" customFormat="1" ht="96" x14ac:dyDescent="0.2">
      <c r="A201" s="712">
        <v>1</v>
      </c>
      <c r="B201" s="561" t="s">
        <v>8203</v>
      </c>
      <c r="C201" s="527" t="s">
        <v>8204</v>
      </c>
      <c r="D201" s="763" t="s">
        <v>8205</v>
      </c>
      <c r="E201" s="527" t="s">
        <v>8206</v>
      </c>
      <c r="F201" s="630">
        <v>1900</v>
      </c>
      <c r="G201" s="528" t="s">
        <v>2827</v>
      </c>
      <c r="H201" s="720">
        <v>43942</v>
      </c>
      <c r="I201" s="564" t="s">
        <v>8207</v>
      </c>
      <c r="J201" s="523" t="s">
        <v>8208</v>
      </c>
      <c r="K201" s="721" t="s">
        <v>2534</v>
      </c>
      <c r="L201" s="721" t="s">
        <v>2534</v>
      </c>
      <c r="M201" s="721" t="s">
        <v>2534</v>
      </c>
      <c r="N201" s="721" t="s">
        <v>2534</v>
      </c>
      <c r="O201" s="721" t="s">
        <v>2534</v>
      </c>
      <c r="P201" s="721" t="s">
        <v>2534</v>
      </c>
      <c r="Q201" s="721" t="s">
        <v>2534</v>
      </c>
      <c r="R201" s="721" t="s">
        <v>2534</v>
      </c>
      <c r="S201" s="722"/>
    </row>
    <row r="202" spans="1:19" s="601" customFormat="1" ht="72.75" thickBot="1" x14ac:dyDescent="0.25">
      <c r="A202" s="713">
        <v>2</v>
      </c>
      <c r="B202" s="723" t="s">
        <v>8209</v>
      </c>
      <c r="C202" s="714" t="s">
        <v>8210</v>
      </c>
      <c r="D202" s="764" t="s">
        <v>8211</v>
      </c>
      <c r="E202" s="714" t="s">
        <v>8212</v>
      </c>
      <c r="F202" s="629">
        <v>59994</v>
      </c>
      <c r="G202" s="715" t="s">
        <v>2847</v>
      </c>
      <c r="H202" s="716">
        <v>43958</v>
      </c>
      <c r="I202" s="717" t="s">
        <v>8213</v>
      </c>
      <c r="J202" s="727" t="s">
        <v>8214</v>
      </c>
      <c r="K202" s="724" t="s">
        <v>2534</v>
      </c>
      <c r="L202" s="724" t="s">
        <v>2534</v>
      </c>
      <c r="M202" s="724" t="s">
        <v>2534</v>
      </c>
      <c r="N202" s="724" t="s">
        <v>2534</v>
      </c>
      <c r="O202" s="724" t="s">
        <v>2534</v>
      </c>
      <c r="P202" s="724" t="s">
        <v>2534</v>
      </c>
      <c r="Q202" s="724" t="s">
        <v>2534</v>
      </c>
      <c r="R202" s="724" t="s">
        <v>2534</v>
      </c>
      <c r="S202" s="718"/>
    </row>
    <row r="203" spans="1:19" s="601" customFormat="1" x14ac:dyDescent="0.2">
      <c r="A203" s="611"/>
      <c r="B203" s="612"/>
      <c r="C203" s="605"/>
      <c r="D203" s="612"/>
      <c r="E203" s="605"/>
      <c r="F203" s="808">
        <f>+F201+F202</f>
        <v>61894</v>
      </c>
      <c r="G203" s="617"/>
      <c r="H203" s="614"/>
      <c r="I203" s="612"/>
      <c r="J203" s="607"/>
      <c r="O203" s="600"/>
      <c r="P203" s="600"/>
      <c r="Q203" s="600"/>
      <c r="R203" s="600"/>
      <c r="S203" s="602"/>
    </row>
    <row r="204" spans="1:19" s="601" customFormat="1" x14ac:dyDescent="0.2">
      <c r="A204" s="611"/>
      <c r="B204" s="612"/>
      <c r="C204" s="605"/>
      <c r="D204" s="612"/>
      <c r="E204" s="605"/>
      <c r="F204" s="773"/>
      <c r="G204" s="617"/>
      <c r="H204" s="614"/>
      <c r="I204" s="612"/>
      <c r="J204" s="607"/>
      <c r="O204" s="600"/>
      <c r="P204" s="600"/>
      <c r="Q204" s="600"/>
      <c r="R204" s="600"/>
      <c r="S204" s="602"/>
    </row>
    <row r="205" spans="1:19" s="601" customFormat="1" x14ac:dyDescent="0.2">
      <c r="A205" s="611"/>
      <c r="B205" s="612"/>
      <c r="C205" s="605"/>
      <c r="D205" s="612"/>
      <c r="E205" s="605"/>
      <c r="F205" s="773"/>
      <c r="G205" s="617"/>
      <c r="H205" s="614"/>
      <c r="I205" s="612"/>
      <c r="J205" s="607"/>
      <c r="O205" s="600"/>
      <c r="P205" s="600"/>
      <c r="Q205" s="600"/>
      <c r="R205" s="600"/>
      <c r="S205" s="602"/>
    </row>
    <row r="206" spans="1:19" s="601" customFormat="1" ht="19.5" customHeight="1" thickBot="1" x14ac:dyDescent="0.25">
      <c r="A206" s="1337" t="s">
        <v>6112</v>
      </c>
      <c r="B206" s="1337"/>
      <c r="C206" s="1337"/>
      <c r="D206" s="1337"/>
      <c r="E206" s="1337"/>
      <c r="F206" s="1337"/>
      <c r="G206" s="1337"/>
      <c r="H206" s="1337"/>
      <c r="I206" s="1337"/>
      <c r="J206" s="1337"/>
      <c r="K206" s="1337"/>
      <c r="L206" s="1337"/>
      <c r="M206" s="1337"/>
      <c r="N206" s="1337"/>
      <c r="O206" s="1337"/>
      <c r="P206" s="1337"/>
      <c r="Q206" s="1337"/>
      <c r="R206" s="1337"/>
      <c r="S206" s="1337"/>
    </row>
    <row r="207" spans="1:19" s="601" customFormat="1" ht="12.75" thickBot="1" x14ac:dyDescent="0.25">
      <c r="A207" s="611"/>
      <c r="B207" s="612"/>
      <c r="C207" s="605"/>
      <c r="D207" s="612"/>
      <c r="E207" s="605"/>
      <c r="F207" s="613"/>
      <c r="G207" s="617"/>
      <c r="H207" s="614"/>
      <c r="I207" s="612"/>
      <c r="J207" s="607"/>
      <c r="O207" s="600"/>
      <c r="P207" s="600"/>
      <c r="Q207" s="600"/>
      <c r="R207" s="600"/>
      <c r="S207" s="602"/>
    </row>
    <row r="208" spans="1:19" s="601" customFormat="1" ht="12.75" customHeight="1" thickTop="1" x14ac:dyDescent="0.2">
      <c r="A208" s="1366" t="s">
        <v>7237</v>
      </c>
      <c r="B208" s="1358" t="s">
        <v>4857</v>
      </c>
      <c r="C208" s="1364" t="s">
        <v>5514</v>
      </c>
      <c r="D208" s="1358" t="s">
        <v>2520</v>
      </c>
      <c r="E208" s="1358" t="s">
        <v>2521</v>
      </c>
      <c r="F208" s="1362" t="s">
        <v>2522</v>
      </c>
      <c r="G208" s="1362" t="s">
        <v>2523</v>
      </c>
      <c r="H208" s="1360" t="s">
        <v>2524</v>
      </c>
      <c r="I208" s="1358" t="s">
        <v>2525</v>
      </c>
      <c r="J208" s="1356" t="s">
        <v>8628</v>
      </c>
      <c r="K208" s="1348" t="s">
        <v>1079</v>
      </c>
      <c r="L208" s="1349"/>
      <c r="M208" s="1348" t="s">
        <v>1080</v>
      </c>
      <c r="N208" s="1349"/>
      <c r="O208" s="1348" t="s">
        <v>1081</v>
      </c>
      <c r="P208" s="1350"/>
      <c r="Q208" s="1350"/>
      <c r="R208" s="1349"/>
      <c r="S208" s="1354" t="s">
        <v>1082</v>
      </c>
    </row>
    <row r="209" spans="1:19" s="601" customFormat="1" ht="12.75" thickBot="1" x14ac:dyDescent="0.25">
      <c r="A209" s="1367"/>
      <c r="B209" s="1359"/>
      <c r="C209" s="1365"/>
      <c r="D209" s="1359"/>
      <c r="E209" s="1359"/>
      <c r="F209" s="1363"/>
      <c r="G209" s="1363"/>
      <c r="H209" s="1361"/>
      <c r="I209" s="1359"/>
      <c r="J209" s="1357"/>
      <c r="K209" s="825" t="s">
        <v>1085</v>
      </c>
      <c r="L209" s="825" t="s">
        <v>2527</v>
      </c>
      <c r="M209" s="825" t="s">
        <v>1085</v>
      </c>
      <c r="N209" s="825" t="s">
        <v>1084</v>
      </c>
      <c r="O209" s="825" t="s">
        <v>492</v>
      </c>
      <c r="P209" s="825" t="s">
        <v>493</v>
      </c>
      <c r="Q209" s="825" t="s">
        <v>494</v>
      </c>
      <c r="R209" s="825" t="s">
        <v>495</v>
      </c>
      <c r="S209" s="1355"/>
    </row>
    <row r="210" spans="1:19" s="601" customFormat="1" ht="37.5" thickTop="1" thickBot="1" x14ac:dyDescent="0.25">
      <c r="A210" s="826">
        <v>1</v>
      </c>
      <c r="B210" s="572" t="s">
        <v>8617</v>
      </c>
      <c r="C210" s="573" t="s">
        <v>8249</v>
      </c>
      <c r="D210" s="573" t="s">
        <v>8618</v>
      </c>
      <c r="E210" s="573" t="s">
        <v>8619</v>
      </c>
      <c r="F210" s="827" t="s">
        <v>2534</v>
      </c>
      <c r="G210" s="576" t="s">
        <v>2657</v>
      </c>
      <c r="H210" s="584">
        <v>43987</v>
      </c>
      <c r="I210" s="792" t="s">
        <v>8620</v>
      </c>
      <c r="J210" s="828" t="s">
        <v>2534</v>
      </c>
      <c r="K210" s="805" t="s">
        <v>2534</v>
      </c>
      <c r="L210" s="805" t="s">
        <v>2534</v>
      </c>
      <c r="M210" s="805" t="s">
        <v>2534</v>
      </c>
      <c r="N210" s="805" t="s">
        <v>2534</v>
      </c>
      <c r="O210" s="805" t="s">
        <v>2534</v>
      </c>
      <c r="P210" s="805" t="s">
        <v>2534</v>
      </c>
      <c r="Q210" s="805" t="s">
        <v>2534</v>
      </c>
      <c r="R210" s="805" t="s">
        <v>2534</v>
      </c>
      <c r="S210" s="829"/>
    </row>
    <row r="211" spans="1:19" s="601" customFormat="1" ht="12.75" thickTop="1" x14ac:dyDescent="0.2">
      <c r="A211" s="611"/>
      <c r="B211" s="612"/>
      <c r="C211" s="605"/>
      <c r="D211" s="612"/>
      <c r="E211" s="605"/>
      <c r="F211" s="808">
        <f>SUM(F210:F210)</f>
        <v>0</v>
      </c>
      <c r="G211" s="617"/>
      <c r="H211" s="614"/>
      <c r="I211" s="612"/>
      <c r="J211" s="607"/>
      <c r="O211" s="600"/>
      <c r="P211" s="600"/>
      <c r="Q211" s="600"/>
      <c r="R211" s="600"/>
      <c r="S211" s="602"/>
    </row>
    <row r="212" spans="1:19" s="601" customFormat="1" x14ac:dyDescent="0.2">
      <c r="A212" s="611"/>
      <c r="B212" s="612"/>
      <c r="C212" s="605"/>
      <c r="D212" s="612"/>
      <c r="E212" s="605"/>
      <c r="F212" s="613"/>
      <c r="G212" s="617"/>
      <c r="H212" s="614"/>
      <c r="I212" s="612"/>
      <c r="J212" s="607"/>
      <c r="O212" s="600"/>
      <c r="P212" s="600"/>
      <c r="Q212" s="600"/>
      <c r="R212" s="600"/>
      <c r="S212" s="602"/>
    </row>
    <row r="213" spans="1:19" s="601" customFormat="1" ht="19.5" thickBot="1" x14ac:dyDescent="0.25">
      <c r="A213" s="1337" t="s">
        <v>7559</v>
      </c>
      <c r="B213" s="1337"/>
      <c r="C213" s="1337"/>
      <c r="D213" s="1337"/>
      <c r="E213" s="1337"/>
      <c r="F213" s="1337"/>
      <c r="G213" s="1337"/>
      <c r="H213" s="1337"/>
      <c r="I213" s="1337"/>
      <c r="J213" s="1337"/>
      <c r="K213" s="1337"/>
      <c r="L213" s="1337"/>
      <c r="M213" s="1337"/>
      <c r="N213" s="1337"/>
      <c r="O213" s="1337"/>
      <c r="P213" s="1337"/>
      <c r="Q213" s="1337"/>
      <c r="R213" s="1337"/>
      <c r="S213" s="1337"/>
    </row>
    <row r="214" spans="1:19" s="601" customFormat="1" ht="12.75" thickBot="1" x14ac:dyDescent="0.25">
      <c r="A214" s="611"/>
      <c r="B214" s="612"/>
      <c r="C214" s="605"/>
      <c r="D214" s="612"/>
      <c r="E214" s="605"/>
      <c r="F214" s="613"/>
      <c r="G214" s="617"/>
      <c r="H214" s="614"/>
      <c r="I214" s="612"/>
      <c r="J214" s="607"/>
      <c r="O214" s="600"/>
      <c r="P214" s="600"/>
      <c r="Q214" s="600"/>
      <c r="R214" s="600"/>
      <c r="S214" s="602"/>
    </row>
    <row r="215" spans="1:19" s="601" customFormat="1" ht="133.5" customHeight="1" thickTop="1" x14ac:dyDescent="0.2">
      <c r="A215" s="797" t="s">
        <v>7237</v>
      </c>
      <c r="B215" s="794" t="s">
        <v>4857</v>
      </c>
      <c r="C215" s="794" t="s">
        <v>5514</v>
      </c>
      <c r="D215" s="794" t="s">
        <v>2520</v>
      </c>
      <c r="E215" s="794" t="s">
        <v>2521</v>
      </c>
      <c r="F215" s="798" t="s">
        <v>2522</v>
      </c>
      <c r="G215" s="798" t="s">
        <v>2523</v>
      </c>
      <c r="H215" s="793" t="s">
        <v>2524</v>
      </c>
      <c r="I215" s="794" t="s">
        <v>2525</v>
      </c>
      <c r="J215" s="794" t="s">
        <v>8625</v>
      </c>
      <c r="K215" s="1348" t="s">
        <v>1079</v>
      </c>
      <c r="L215" s="1349"/>
      <c r="M215" s="1348" t="s">
        <v>1080</v>
      </c>
      <c r="N215" s="1349"/>
      <c r="O215" s="1348" t="s">
        <v>1081</v>
      </c>
      <c r="P215" s="1350"/>
      <c r="Q215" s="1350"/>
      <c r="R215" s="1349"/>
      <c r="S215" s="787" t="s">
        <v>1082</v>
      </c>
    </row>
    <row r="216" spans="1:19" s="601" customFormat="1" ht="12.75" customHeight="1" thickBot="1" x14ac:dyDescent="0.25">
      <c r="A216" s="799"/>
      <c r="B216" s="796"/>
      <c r="C216" s="796"/>
      <c r="D216" s="796"/>
      <c r="E216" s="796"/>
      <c r="F216" s="800"/>
      <c r="G216" s="800"/>
      <c r="H216" s="795"/>
      <c r="I216" s="796"/>
      <c r="J216" s="796"/>
      <c r="K216" s="789" t="s">
        <v>1085</v>
      </c>
      <c r="L216" s="789" t="s">
        <v>2527</v>
      </c>
      <c r="M216" s="789" t="s">
        <v>1085</v>
      </c>
      <c r="N216" s="789" t="s">
        <v>1084</v>
      </c>
      <c r="O216" s="789" t="s">
        <v>492</v>
      </c>
      <c r="P216" s="789" t="s">
        <v>493</v>
      </c>
      <c r="Q216" s="789" t="s">
        <v>494</v>
      </c>
      <c r="R216" s="789" t="s">
        <v>495</v>
      </c>
      <c r="S216" s="788"/>
    </row>
    <row r="217" spans="1:19" s="601" customFormat="1" ht="101.25" customHeight="1" thickTop="1" thickBot="1" x14ac:dyDescent="0.25">
      <c r="A217" s="801">
        <v>1</v>
      </c>
      <c r="B217" s="802" t="s">
        <v>8624</v>
      </c>
      <c r="C217" s="803" t="s">
        <v>8603</v>
      </c>
      <c r="D217" s="791" t="s">
        <v>8627</v>
      </c>
      <c r="E217" s="803" t="s">
        <v>8605</v>
      </c>
      <c r="F217" s="530" t="s">
        <v>2534</v>
      </c>
      <c r="G217" s="576" t="s">
        <v>3075</v>
      </c>
      <c r="H217" s="584">
        <v>44186</v>
      </c>
      <c r="I217" s="804" t="s">
        <v>2534</v>
      </c>
      <c r="J217" s="804" t="s">
        <v>2534</v>
      </c>
      <c r="K217" s="805" t="s">
        <v>2534</v>
      </c>
      <c r="L217" s="805" t="s">
        <v>2534</v>
      </c>
      <c r="M217" s="805" t="s">
        <v>2534</v>
      </c>
      <c r="N217" s="805" t="s">
        <v>2534</v>
      </c>
      <c r="O217" s="805" t="s">
        <v>2534</v>
      </c>
      <c r="P217" s="805" t="s">
        <v>2534</v>
      </c>
      <c r="Q217" s="805" t="s">
        <v>2534</v>
      </c>
      <c r="R217" s="805" t="s">
        <v>2534</v>
      </c>
      <c r="S217" s="806" t="s">
        <v>8627</v>
      </c>
    </row>
    <row r="218" spans="1:19" s="601" customFormat="1" ht="13.5" thickTop="1" thickBot="1" x14ac:dyDescent="0.25">
      <c r="S218" s="602"/>
    </row>
    <row r="219" spans="1:19" s="601" customFormat="1" ht="21" customHeight="1" thickBot="1" x14ac:dyDescent="0.25">
      <c r="A219" s="1351" t="s">
        <v>8626</v>
      </c>
      <c r="B219" s="1352"/>
      <c r="C219" s="1352"/>
      <c r="D219" s="1352"/>
      <c r="E219" s="1352"/>
      <c r="F219" s="809">
        <f>+F192+F203+F211</f>
        <v>817535.522</v>
      </c>
      <c r="G219" s="617"/>
      <c r="H219" s="614"/>
      <c r="I219" s="612"/>
      <c r="J219" s="607"/>
      <c r="O219" s="600"/>
      <c r="P219" s="600"/>
      <c r="Q219" s="600"/>
      <c r="R219" s="600"/>
      <c r="S219" s="602"/>
    </row>
    <row r="220" spans="1:19" s="601" customFormat="1" x14ac:dyDescent="0.2">
      <c r="A220" s="611"/>
      <c r="B220" s="612"/>
      <c r="C220" s="605"/>
      <c r="D220" s="612"/>
      <c r="E220" s="605"/>
      <c r="F220" s="613"/>
      <c r="G220" s="617"/>
      <c r="H220" s="614"/>
      <c r="I220" s="612"/>
      <c r="J220" s="607"/>
      <c r="O220" s="600"/>
      <c r="P220" s="600"/>
      <c r="Q220" s="600"/>
      <c r="R220" s="600"/>
      <c r="S220" s="602"/>
    </row>
    <row r="221" spans="1:19" s="601" customFormat="1" x14ac:dyDescent="0.2">
      <c r="A221" s="611"/>
      <c r="B221" s="612"/>
      <c r="C221" s="605"/>
      <c r="D221" s="612"/>
      <c r="E221" s="605"/>
      <c r="F221" s="613"/>
      <c r="G221" s="617"/>
      <c r="H221" s="614"/>
      <c r="I221" s="612"/>
      <c r="J221" s="607"/>
      <c r="O221" s="600"/>
      <c r="P221" s="600"/>
      <c r="Q221" s="600"/>
      <c r="R221" s="600"/>
      <c r="S221" s="602"/>
    </row>
    <row r="222" spans="1:19" s="601" customFormat="1" x14ac:dyDescent="0.2">
      <c r="A222" s="611"/>
      <c r="B222" s="612"/>
      <c r="C222" s="605"/>
      <c r="D222" s="612"/>
      <c r="E222" s="605"/>
      <c r="F222" s="613"/>
      <c r="G222" s="617"/>
      <c r="H222" s="614"/>
      <c r="I222" s="612"/>
      <c r="J222" s="607"/>
      <c r="O222" s="600"/>
      <c r="P222" s="600"/>
      <c r="Q222" s="600"/>
      <c r="R222" s="600"/>
      <c r="S222" s="602"/>
    </row>
    <row r="223" spans="1:19" x14ac:dyDescent="0.2">
      <c r="C223" s="605"/>
      <c r="D223" s="612"/>
      <c r="E223" s="605"/>
      <c r="F223" s="613"/>
      <c r="G223" s="617"/>
      <c r="H223" s="614"/>
      <c r="I223" s="612"/>
      <c r="J223" s="607"/>
      <c r="K223" s="601"/>
      <c r="L223" s="601"/>
      <c r="M223" s="601"/>
      <c r="N223" s="601"/>
      <c r="O223" s="600"/>
      <c r="P223" s="600"/>
      <c r="Q223" s="600"/>
      <c r="R223" s="600"/>
      <c r="S223" s="602"/>
    </row>
    <row r="224" spans="1:19" x14ac:dyDescent="0.2">
      <c r="C224" s="605"/>
      <c r="D224" s="612"/>
      <c r="E224" s="605"/>
      <c r="F224" s="613"/>
      <c r="G224" s="617"/>
      <c r="H224" s="614"/>
      <c r="I224" s="612"/>
      <c r="J224" s="607"/>
      <c r="K224" s="601"/>
      <c r="L224" s="601"/>
      <c r="M224" s="601"/>
      <c r="N224" s="601"/>
      <c r="O224" s="600"/>
      <c r="P224" s="600"/>
      <c r="Q224" s="600"/>
      <c r="R224" s="600"/>
      <c r="S224" s="602"/>
    </row>
    <row r="225" spans="3:10" x14ac:dyDescent="0.2">
      <c r="C225" s="605"/>
      <c r="D225" s="612"/>
      <c r="E225" s="605"/>
      <c r="F225" s="613"/>
      <c r="G225" s="617"/>
      <c r="H225" s="614"/>
      <c r="I225" s="612"/>
      <c r="J225" s="607"/>
    </row>
    <row r="226" spans="3:10" x14ac:dyDescent="0.2">
      <c r="C226" s="605"/>
      <c r="D226" s="612"/>
      <c r="E226" s="605"/>
      <c r="F226" s="613"/>
      <c r="G226" s="617"/>
      <c r="H226" s="614"/>
      <c r="I226" s="612"/>
      <c r="J226" s="607"/>
    </row>
    <row r="227" spans="3:10" x14ac:dyDescent="0.2">
      <c r="C227" s="605"/>
      <c r="D227" s="612"/>
      <c r="E227" s="605"/>
      <c r="F227" s="613"/>
      <c r="G227" s="617"/>
      <c r="H227" s="614"/>
      <c r="I227" s="612"/>
      <c r="J227" s="607"/>
    </row>
    <row r="228" spans="3:10" x14ac:dyDescent="0.2">
      <c r="C228" s="605"/>
      <c r="D228" s="612"/>
      <c r="E228" s="605"/>
      <c r="F228" s="613"/>
      <c r="G228" s="617"/>
      <c r="H228" s="614"/>
      <c r="I228" s="612"/>
      <c r="J228" s="607"/>
    </row>
    <row r="229" spans="3:10" x14ac:dyDescent="0.2">
      <c r="C229" s="605"/>
      <c r="D229" s="612"/>
      <c r="E229" s="605"/>
      <c r="F229" s="613"/>
      <c r="G229" s="617"/>
      <c r="H229" s="614"/>
      <c r="I229" s="612"/>
      <c r="J229" s="607"/>
    </row>
    <row r="230" spans="3:10" x14ac:dyDescent="0.2">
      <c r="C230" s="605"/>
      <c r="D230" s="612"/>
      <c r="E230" s="605"/>
      <c r="F230" s="613"/>
      <c r="G230" s="617"/>
      <c r="H230" s="614"/>
      <c r="I230" s="612"/>
      <c r="J230" s="607"/>
    </row>
    <row r="231" spans="3:10" x14ac:dyDescent="0.2">
      <c r="C231" s="605"/>
      <c r="D231" s="612"/>
      <c r="E231" s="605"/>
      <c r="F231" s="613"/>
      <c r="G231" s="617"/>
      <c r="H231" s="614"/>
      <c r="I231" s="612"/>
      <c r="J231" s="607"/>
    </row>
    <row r="232" spans="3:10" x14ac:dyDescent="0.2">
      <c r="C232" s="605"/>
      <c r="D232" s="612"/>
      <c r="E232" s="605"/>
      <c r="F232" s="613"/>
      <c r="G232" s="617"/>
      <c r="H232" s="614"/>
      <c r="I232" s="612"/>
      <c r="J232" s="607"/>
    </row>
    <row r="233" spans="3:10" x14ac:dyDescent="0.2">
      <c r="C233" s="605"/>
      <c r="D233" s="612"/>
      <c r="E233" s="605"/>
      <c r="F233" s="613"/>
      <c r="G233" s="617"/>
      <c r="H233" s="614"/>
      <c r="I233" s="612"/>
      <c r="J233" s="607"/>
    </row>
    <row r="234" spans="3:10" x14ac:dyDescent="0.2">
      <c r="C234" s="605"/>
      <c r="D234" s="612"/>
      <c r="E234" s="605"/>
      <c r="F234" s="613"/>
      <c r="G234" s="617"/>
      <c r="H234" s="614"/>
      <c r="I234" s="612"/>
      <c r="J234" s="607"/>
    </row>
    <row r="235" spans="3:10" x14ac:dyDescent="0.2">
      <c r="C235" s="605"/>
      <c r="D235" s="612"/>
      <c r="E235" s="605"/>
      <c r="F235" s="613"/>
      <c r="G235" s="617"/>
      <c r="H235" s="614"/>
      <c r="I235" s="612"/>
      <c r="J235" s="607"/>
    </row>
    <row r="236" spans="3:10" x14ac:dyDescent="0.2">
      <c r="C236" s="605"/>
      <c r="D236" s="612"/>
      <c r="E236" s="605"/>
      <c r="F236" s="613"/>
      <c r="G236" s="617"/>
      <c r="H236" s="614"/>
      <c r="I236" s="612"/>
      <c r="J236" s="607"/>
    </row>
    <row r="237" spans="3:10" x14ac:dyDescent="0.2">
      <c r="C237" s="605"/>
      <c r="D237" s="612"/>
      <c r="E237" s="605"/>
      <c r="F237" s="613"/>
      <c r="G237" s="617"/>
      <c r="H237" s="614"/>
      <c r="I237" s="612"/>
      <c r="J237" s="607"/>
    </row>
    <row r="238" spans="3:10" x14ac:dyDescent="0.2">
      <c r="C238" s="605"/>
      <c r="D238" s="612"/>
      <c r="E238" s="605"/>
      <c r="F238" s="613"/>
      <c r="G238" s="617"/>
      <c r="H238" s="614"/>
      <c r="I238" s="612"/>
      <c r="J238" s="607"/>
    </row>
    <row r="239" spans="3:10" x14ac:dyDescent="0.2">
      <c r="C239" s="605"/>
      <c r="D239" s="612"/>
      <c r="E239" s="605"/>
      <c r="F239" s="613"/>
      <c r="G239" s="617"/>
      <c r="H239" s="614"/>
      <c r="I239" s="612"/>
      <c r="J239" s="607"/>
    </row>
    <row r="240" spans="3:10" x14ac:dyDescent="0.2">
      <c r="C240" s="605"/>
      <c r="D240" s="612"/>
      <c r="E240" s="605"/>
      <c r="F240" s="613"/>
      <c r="G240" s="617"/>
      <c r="H240" s="614"/>
      <c r="I240" s="612"/>
      <c r="J240" s="607"/>
    </row>
    <row r="241" spans="3:10" x14ac:dyDescent="0.2">
      <c r="C241" s="605"/>
      <c r="D241" s="612"/>
      <c r="E241" s="605"/>
      <c r="F241" s="613"/>
      <c r="G241" s="617"/>
      <c r="H241" s="614"/>
      <c r="I241" s="612"/>
      <c r="J241" s="607"/>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192">
    <filterColumn colId="10" showButton="0"/>
    <filterColumn colId="12" showButton="0"/>
    <filterColumn colId="14" showButton="0"/>
    <filterColumn colId="15" showButton="0"/>
    <filterColumn colId="16" showButton="0"/>
  </autoFilter>
  <mergeCells count="185">
    <mergeCell ref="K76:R76"/>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 ref="S173:S174"/>
    <mergeCell ref="S199:S200"/>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O7:R7"/>
    <mergeCell ref="K7:L7"/>
    <mergeCell ref="G7:G8"/>
    <mergeCell ref="H7:H8"/>
    <mergeCell ref="I7:I8"/>
    <mergeCell ref="J7:J8"/>
    <mergeCell ref="S7:S8"/>
    <mergeCell ref="A5:S5"/>
    <mergeCell ref="A6:S6"/>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s>
  <conditionalFormatting sqref="B22 D22 B20:J20 B21:H21 J21:J22 F22:H22 B24:D24 B28:I28 B26:D27 F26:I27 B41:D41 B29:D37 F24:I24 B25:I25 F29:G37 B53:E53 G53:J53 F41:J41 B19:I19 B42:J50 I30:J37 I29 B23:J23 B38:J40 B55:J55 B60:J68 B75:J76 B95:J95 D122 B189:J191">
    <cfRule type="cellIs" dxfId="360" priority="335" stopIfTrue="1" operator="lessThanOrEqual">
      <formula>0</formula>
    </cfRule>
  </conditionalFormatting>
  <conditionalFormatting sqref="D14:D16 A13:J13 F14:J16 A17:I18">
    <cfRule type="cellIs" dxfId="359" priority="302" stopIfTrue="1" operator="lessThanOrEqual">
      <formula>0</formula>
    </cfRule>
  </conditionalFormatting>
  <conditionalFormatting sqref="A11:H12 A10:D10 F10:H10 A9:I9">
    <cfRule type="cellIs" dxfId="358" priority="292" stopIfTrue="1" operator="lessThanOrEqual">
      <formula>0</formula>
    </cfRule>
  </conditionalFormatting>
  <conditionalFormatting sqref="E10">
    <cfRule type="cellIs" dxfId="357" priority="284" stopIfTrue="1" operator="lessThanOrEqual">
      <formula>0</formula>
    </cfRule>
  </conditionalFormatting>
  <conditionalFormatting sqref="I10:I12">
    <cfRule type="cellIs" dxfId="356" priority="281" stopIfTrue="1" operator="lessThanOrEqual">
      <formula>0</formula>
    </cfRule>
  </conditionalFormatting>
  <conditionalFormatting sqref="I21:I22">
    <cfRule type="cellIs" dxfId="355" priority="277" stopIfTrue="1" operator="lessThanOrEqual">
      <formula>0</formula>
    </cfRule>
  </conditionalFormatting>
  <conditionalFormatting sqref="J19">
    <cfRule type="cellIs" dxfId="354" priority="227" stopIfTrue="1" operator="lessThanOrEqual">
      <formula>0</formula>
    </cfRule>
  </conditionalFormatting>
  <conditionalFormatting sqref="J24:J29">
    <cfRule type="cellIs" dxfId="353" priority="223" stopIfTrue="1" operator="lessThanOrEqual">
      <formula>0</formula>
    </cfRule>
  </conditionalFormatting>
  <conditionalFormatting sqref="J18">
    <cfRule type="cellIs" dxfId="352" priority="222" stopIfTrue="1" operator="lessThanOrEqual">
      <formula>0</formula>
    </cfRule>
  </conditionalFormatting>
  <conditionalFormatting sqref="J17">
    <cfRule type="cellIs" dxfId="351" priority="221" stopIfTrue="1" operator="lessThanOrEqual">
      <formula>0</formula>
    </cfRule>
  </conditionalFormatting>
  <conditionalFormatting sqref="J9:J11">
    <cfRule type="cellIs" dxfId="350" priority="211" stopIfTrue="1" operator="lessThanOrEqual">
      <formula>0</formula>
    </cfRule>
  </conditionalFormatting>
  <conditionalFormatting sqref="J12">
    <cfRule type="cellIs" dxfId="349" priority="210" stopIfTrue="1" operator="lessThanOrEqual">
      <formula>0</formula>
    </cfRule>
  </conditionalFormatting>
  <conditionalFormatting sqref="B51:B52">
    <cfRule type="cellIs" dxfId="348" priority="166" stopIfTrue="1" operator="lessThanOrEqual">
      <formula>0</formula>
    </cfRule>
  </conditionalFormatting>
  <conditionalFormatting sqref="C51:J52">
    <cfRule type="cellIs" dxfId="347" priority="165" stopIfTrue="1" operator="lessThanOrEqual">
      <formula>0</formula>
    </cfRule>
  </conditionalFormatting>
  <conditionalFormatting sqref="B54">
    <cfRule type="cellIs" dxfId="346" priority="164" stopIfTrue="1" operator="lessThanOrEqual">
      <formula>0</formula>
    </cfRule>
  </conditionalFormatting>
  <conditionalFormatting sqref="C54:E54 G54:J54">
    <cfRule type="cellIs" dxfId="345" priority="163" stopIfTrue="1" operator="lessThanOrEqual">
      <formula>0</formula>
    </cfRule>
  </conditionalFormatting>
  <conditionalFormatting sqref="D57:D59 B56:I56 F57:I59">
    <cfRule type="cellIs" dxfId="344" priority="162" stopIfTrue="1" operator="lessThanOrEqual">
      <formula>0</formula>
    </cfRule>
  </conditionalFormatting>
  <conditionalFormatting sqref="J56:J59">
    <cfRule type="cellIs" dxfId="343" priority="160" stopIfTrue="1" operator="lessThanOrEqual">
      <formula>0</formula>
    </cfRule>
  </conditionalFormatting>
  <conditionalFormatting sqref="D70:D74 F70:F74 B69:I69 H70:I74">
    <cfRule type="cellIs" dxfId="342" priority="159" stopIfTrue="1" operator="lessThanOrEqual">
      <formula>0</formula>
    </cfRule>
  </conditionalFormatting>
  <conditionalFormatting sqref="J69:J74">
    <cfRule type="cellIs" dxfId="341" priority="158" stopIfTrue="1" operator="lessThanOrEqual">
      <formula>0</formula>
    </cfRule>
  </conditionalFormatting>
  <conditionalFormatting sqref="G70:G74">
    <cfRule type="cellIs" dxfId="340" priority="157" stopIfTrue="1" operator="lessThanOrEqual">
      <formula>0</formula>
    </cfRule>
  </conditionalFormatting>
  <conditionalFormatting sqref="B77">
    <cfRule type="cellIs" dxfId="339" priority="156" stopIfTrue="1" operator="lessThanOrEqual">
      <formula>0</formula>
    </cfRule>
  </conditionalFormatting>
  <conditionalFormatting sqref="C77:J77">
    <cfRule type="cellIs" dxfId="338" priority="155" stopIfTrue="1" operator="lessThanOrEqual">
      <formula>0</formula>
    </cfRule>
  </conditionalFormatting>
  <conditionalFormatting sqref="B78:J78 D79:D81 F79:F81 D85 B83:J83 F85:I85 B84:I84 B82:F82 H79:J82">
    <cfRule type="cellIs" dxfId="337" priority="154" stopIfTrue="1" operator="lessThanOrEqual">
      <formula>0</formula>
    </cfRule>
  </conditionalFormatting>
  <conditionalFormatting sqref="J84:J85">
    <cfRule type="cellIs" dxfId="336" priority="153" stopIfTrue="1" operator="lessThanOrEqual">
      <formula>0</formula>
    </cfRule>
  </conditionalFormatting>
  <conditionalFormatting sqref="G79:G82">
    <cfRule type="cellIs" dxfId="335" priority="152" stopIfTrue="1" operator="lessThanOrEqual">
      <formula>0</formula>
    </cfRule>
  </conditionalFormatting>
  <conditionalFormatting sqref="B87:I87 B88:J90 D91:D93 F91:J93">
    <cfRule type="cellIs" dxfId="334" priority="151" stopIfTrue="1" operator="lessThanOrEqual">
      <formula>0</formula>
    </cfRule>
  </conditionalFormatting>
  <conditionalFormatting sqref="J87">
    <cfRule type="cellIs" dxfId="333" priority="150" stopIfTrue="1" operator="lessThanOrEqual">
      <formula>0</formula>
    </cfRule>
  </conditionalFormatting>
  <conditionalFormatting sqref="B94:J94">
    <cfRule type="cellIs" dxfId="332" priority="149" stopIfTrue="1" operator="lessThanOrEqual">
      <formula>0</formula>
    </cfRule>
  </conditionalFormatting>
  <conditionalFormatting sqref="B100:J100 D102:D103 F102:I103 B104:E104 I105 G104:I104 B113:I113 I112 D105:D112 I108:I109">
    <cfRule type="cellIs" dxfId="331" priority="146" stopIfTrue="1" operator="lessThanOrEqual">
      <formula>0</formula>
    </cfRule>
  </conditionalFormatting>
  <conditionalFormatting sqref="B101:I101">
    <cfRule type="cellIs" dxfId="330" priority="145" stopIfTrue="1" operator="lessThanOrEqual">
      <formula>0</formula>
    </cfRule>
  </conditionalFormatting>
  <conditionalFormatting sqref="J101:J103">
    <cfRule type="cellIs" dxfId="329" priority="144" stopIfTrue="1" operator="lessThanOrEqual">
      <formula>0</formula>
    </cfRule>
  </conditionalFormatting>
  <conditionalFormatting sqref="G105:G112">
    <cfRule type="cellIs" dxfId="328" priority="143" stopIfTrue="1" operator="lessThanOrEqual">
      <formula>0</formula>
    </cfRule>
  </conditionalFormatting>
  <conditionalFormatting sqref="J104:J112">
    <cfRule type="cellIs" dxfId="327" priority="142" stopIfTrue="1" operator="lessThanOrEqual">
      <formula>0</formula>
    </cfRule>
  </conditionalFormatting>
  <conditionalFormatting sqref="F104:F112">
    <cfRule type="cellIs" dxfId="326" priority="141" stopIfTrue="1" operator="lessThanOrEqual">
      <formula>0</formula>
    </cfRule>
  </conditionalFormatting>
  <conditionalFormatting sqref="J113">
    <cfRule type="cellIs" dxfId="325" priority="140" stopIfTrue="1" operator="lessThanOrEqual">
      <formula>0</formula>
    </cfRule>
  </conditionalFormatting>
  <conditionalFormatting sqref="I111">
    <cfRule type="cellIs" dxfId="324" priority="138" stopIfTrue="1" operator="lessThanOrEqual">
      <formula>0</formula>
    </cfRule>
  </conditionalFormatting>
  <conditionalFormatting sqref="I106">
    <cfRule type="cellIs" dxfId="323" priority="137" stopIfTrue="1" operator="lessThanOrEqual">
      <formula>0</formula>
    </cfRule>
  </conditionalFormatting>
  <conditionalFormatting sqref="B86:D86">
    <cfRule type="cellIs" dxfId="322" priority="128" stopIfTrue="1" operator="lessThanOrEqual">
      <formula>0</formula>
    </cfRule>
  </conditionalFormatting>
  <conditionalFormatting sqref="B96:J96 F97:J98 D97:D99 B99:C99 E99:J99">
    <cfRule type="cellIs" dxfId="321" priority="126" stopIfTrue="1" operator="lessThanOrEqual">
      <formula>0</formula>
    </cfRule>
  </conditionalFormatting>
  <conditionalFormatting sqref="B114:I114 B115:J116 B121:J121 F129:I129 B129:C129 B126:J126 B123:J123 B122:C122 B131:C131">
    <cfRule type="cellIs" dxfId="320" priority="125" stopIfTrue="1" operator="lessThanOrEqual">
      <formula>0</formula>
    </cfRule>
  </conditionalFormatting>
  <conditionalFormatting sqref="J114">
    <cfRule type="cellIs" dxfId="319" priority="124" stopIfTrue="1" operator="lessThanOrEqual">
      <formula>0</formula>
    </cfRule>
  </conditionalFormatting>
  <conditionalFormatting sqref="D131:J131">
    <cfRule type="cellIs" dxfId="318" priority="123" stopIfTrue="1" operator="lessThanOrEqual">
      <formula>0</formula>
    </cfRule>
  </conditionalFormatting>
  <conditionalFormatting sqref="B117:I117">
    <cfRule type="cellIs" dxfId="317" priority="122" stopIfTrue="1" operator="lessThanOrEqual">
      <formula>0</formula>
    </cfRule>
  </conditionalFormatting>
  <conditionalFormatting sqref="J117">
    <cfRule type="cellIs" dxfId="316" priority="121" stopIfTrue="1" operator="lessThanOrEqual">
      <formula>0</formula>
    </cfRule>
  </conditionalFormatting>
  <conditionalFormatting sqref="D129">
    <cfRule type="cellIs" dxfId="315" priority="120" stopIfTrue="1" operator="lessThanOrEqual">
      <formula>0</formula>
    </cfRule>
  </conditionalFormatting>
  <conditionalFormatting sqref="E129">
    <cfRule type="cellIs" dxfId="314" priority="119" stopIfTrue="1" operator="lessThanOrEqual">
      <formula>0</formula>
    </cfRule>
  </conditionalFormatting>
  <conditionalFormatting sqref="J129">
    <cfRule type="cellIs" dxfId="313" priority="118" stopIfTrue="1" operator="lessThanOrEqual">
      <formula>0</formula>
    </cfRule>
  </conditionalFormatting>
  <conditionalFormatting sqref="D128 B127:I127 F128:I128">
    <cfRule type="cellIs" dxfId="312" priority="111" stopIfTrue="1" operator="lessThanOrEqual">
      <formula>0</formula>
    </cfRule>
  </conditionalFormatting>
  <conditionalFormatting sqref="J127:J128">
    <cfRule type="cellIs" dxfId="311" priority="110" stopIfTrue="1" operator="lessThanOrEqual">
      <formula>0</formula>
    </cfRule>
  </conditionalFormatting>
  <conditionalFormatting sqref="B118:C118 E118 G120:H120 G118:I119">
    <cfRule type="cellIs" dxfId="310" priority="109" stopIfTrue="1" operator="lessThanOrEqual">
      <formula>0</formula>
    </cfRule>
  </conditionalFormatting>
  <conditionalFormatting sqref="D118:D120">
    <cfRule type="cellIs" dxfId="309" priority="108" stopIfTrue="1" operator="lessThanOrEqual">
      <formula>0</formula>
    </cfRule>
  </conditionalFormatting>
  <conditionalFormatting sqref="F118:F120">
    <cfRule type="cellIs" dxfId="308" priority="107" stopIfTrue="1" operator="lessThanOrEqual">
      <formula>0</formula>
    </cfRule>
  </conditionalFormatting>
  <conditionalFormatting sqref="J118:J119">
    <cfRule type="cellIs" dxfId="307" priority="106" stopIfTrue="1" operator="lessThanOrEqual">
      <formula>0</formula>
    </cfRule>
  </conditionalFormatting>
  <conditionalFormatting sqref="I120">
    <cfRule type="cellIs" dxfId="306" priority="105" stopIfTrue="1" operator="lessThanOrEqual">
      <formula>0</formula>
    </cfRule>
  </conditionalFormatting>
  <conditionalFormatting sqref="J120">
    <cfRule type="cellIs" dxfId="305" priority="104" stopIfTrue="1" operator="lessThanOrEqual">
      <formula>0</formula>
    </cfRule>
  </conditionalFormatting>
  <conditionalFormatting sqref="B124:C124 F125:I125 E124:I124">
    <cfRule type="cellIs" dxfId="304" priority="103" stopIfTrue="1" operator="lessThanOrEqual">
      <formula>0</formula>
    </cfRule>
  </conditionalFormatting>
  <conditionalFormatting sqref="D124:D125">
    <cfRule type="cellIs" dxfId="303" priority="102" stopIfTrue="1" operator="lessThanOrEqual">
      <formula>0</formula>
    </cfRule>
  </conditionalFormatting>
  <conditionalFormatting sqref="J124:J125">
    <cfRule type="cellIs" dxfId="302" priority="101" stopIfTrue="1" operator="lessThanOrEqual">
      <formula>0</formula>
    </cfRule>
  </conditionalFormatting>
  <conditionalFormatting sqref="B130:C130 E130:I130">
    <cfRule type="cellIs" dxfId="301" priority="100" stopIfTrue="1" operator="lessThanOrEqual">
      <formula>0</formula>
    </cfRule>
  </conditionalFormatting>
  <conditionalFormatting sqref="J130">
    <cfRule type="cellIs" dxfId="300" priority="98" stopIfTrue="1" operator="lessThanOrEqual">
      <formula>0</formula>
    </cfRule>
  </conditionalFormatting>
  <conditionalFormatting sqref="D130">
    <cfRule type="cellIs" dxfId="299"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298" priority="96" stopIfTrue="1" operator="lessThanOrEqual">
      <formula>0</formula>
    </cfRule>
  </conditionalFormatting>
  <conditionalFormatting sqref="D135:D138">
    <cfRule type="cellIs" dxfId="297" priority="93" stopIfTrue="1" operator="lessThanOrEqual">
      <formula>0</formula>
    </cfRule>
  </conditionalFormatting>
  <conditionalFormatting sqref="G146:G147">
    <cfRule type="cellIs" dxfId="296" priority="91" stopIfTrue="1" operator="lessThanOrEqual">
      <formula>0</formula>
    </cfRule>
  </conditionalFormatting>
  <conditionalFormatting sqref="H150">
    <cfRule type="cellIs" dxfId="295" priority="90" stopIfTrue="1" operator="lessThanOrEqual">
      <formula>0</formula>
    </cfRule>
  </conditionalFormatting>
  <conditionalFormatting sqref="G150">
    <cfRule type="cellIs" dxfId="294" priority="89" stopIfTrue="1" operator="lessThanOrEqual">
      <formula>0</formula>
    </cfRule>
  </conditionalFormatting>
  <conditionalFormatting sqref="G154">
    <cfRule type="cellIs" dxfId="293" priority="88" stopIfTrue="1" operator="lessThanOrEqual">
      <formula>0</formula>
    </cfRule>
  </conditionalFormatting>
  <conditionalFormatting sqref="A201:C202 G202:I202">
    <cfRule type="cellIs" dxfId="292" priority="87" stopIfTrue="1" operator="lessThanOrEqual">
      <formula>0</formula>
    </cfRule>
  </conditionalFormatting>
  <conditionalFormatting sqref="E201:G201 E202">
    <cfRule type="cellIs" dxfId="291" priority="86" stopIfTrue="1" operator="lessThanOrEqual">
      <formula>0</formula>
    </cfRule>
  </conditionalFormatting>
  <conditionalFormatting sqref="H201">
    <cfRule type="cellIs" dxfId="290" priority="85" stopIfTrue="1" operator="lessThanOrEqual">
      <formula>0</formula>
    </cfRule>
  </conditionalFormatting>
  <conditionalFormatting sqref="I201">
    <cfRule type="cellIs" dxfId="289" priority="84" stopIfTrue="1" operator="lessThanOrEqual">
      <formula>0</formula>
    </cfRule>
  </conditionalFormatting>
  <conditionalFormatting sqref="D201">
    <cfRule type="cellIs" dxfId="288" priority="83" stopIfTrue="1" operator="lessThanOrEqual">
      <formula>0</formula>
    </cfRule>
  </conditionalFormatting>
  <conditionalFormatting sqref="D202">
    <cfRule type="cellIs" dxfId="287" priority="82" stopIfTrue="1" operator="lessThanOrEqual">
      <formula>0</formula>
    </cfRule>
  </conditionalFormatting>
  <conditionalFormatting sqref="F202">
    <cfRule type="cellIs" dxfId="286" priority="81" stopIfTrue="1" operator="lessThanOrEqual">
      <formula>0</formula>
    </cfRule>
  </conditionalFormatting>
  <conditionalFormatting sqref="J201:J202">
    <cfRule type="cellIs" dxfId="285" priority="79" stopIfTrue="1" operator="lessThanOrEqual">
      <formula>0</formula>
    </cfRule>
  </conditionalFormatting>
  <conditionalFormatting sqref="J132:J139">
    <cfRule type="cellIs" dxfId="284" priority="78" stopIfTrue="1" operator="lessThanOrEqual">
      <formula>0</formula>
    </cfRule>
  </conditionalFormatting>
  <conditionalFormatting sqref="J146:J147 J149:J150 J153:J154">
    <cfRule type="cellIs" dxfId="283" priority="77" stopIfTrue="1" operator="lessThanOrEqual">
      <formula>0</formula>
    </cfRule>
  </conditionalFormatting>
  <conditionalFormatting sqref="J158">
    <cfRule type="cellIs" dxfId="282" priority="76" stopIfTrue="1" operator="lessThanOrEqual">
      <formula>0</formula>
    </cfRule>
  </conditionalFormatting>
  <conditionalFormatting sqref="D145">
    <cfRule type="cellIs" dxfId="281" priority="62" stopIfTrue="1" operator="lessThanOrEqual">
      <formula>0</formula>
    </cfRule>
  </conditionalFormatting>
  <conditionalFormatting sqref="J142:J144">
    <cfRule type="cellIs" dxfId="280" priority="63" stopIfTrue="1" operator="lessThanOrEqual">
      <formula>0</formula>
    </cfRule>
  </conditionalFormatting>
  <conditionalFormatting sqref="F142:F144">
    <cfRule type="cellIs" dxfId="279" priority="64" stopIfTrue="1" operator="lessThanOrEqual">
      <formula>0</formula>
    </cfRule>
  </conditionalFormatting>
  <conditionalFormatting sqref="G145:I145">
    <cfRule type="cellIs" dxfId="278" priority="61" stopIfTrue="1" operator="lessThanOrEqual">
      <formula>0</formula>
    </cfRule>
  </conditionalFormatting>
  <conditionalFormatting sqref="B168:I169 B159:B160 B164:C164 B163 B166:B167">
    <cfRule type="cellIs" dxfId="277" priority="67" stopIfTrue="1" operator="lessThanOrEqual">
      <formula>0</formula>
    </cfRule>
  </conditionalFormatting>
  <conditionalFormatting sqref="J168:J169">
    <cfRule type="cellIs" dxfId="276" priority="66" stopIfTrue="1" operator="lessThanOrEqual">
      <formula>0</formula>
    </cfRule>
  </conditionalFormatting>
  <conditionalFormatting sqref="D143:D144 D142:E142 G142:I144">
    <cfRule type="cellIs" dxfId="275" priority="65" stopIfTrue="1" operator="lessThanOrEqual">
      <formula>0</formula>
    </cfRule>
  </conditionalFormatting>
  <conditionalFormatting sqref="F145">
    <cfRule type="cellIs" dxfId="274" priority="60" stopIfTrue="1" operator="lessThanOrEqual">
      <formula>0</formula>
    </cfRule>
  </conditionalFormatting>
  <conditionalFormatting sqref="J145">
    <cfRule type="cellIs" dxfId="273" priority="59" stopIfTrue="1" operator="lessThanOrEqual">
      <formula>0</formula>
    </cfRule>
  </conditionalFormatting>
  <conditionalFormatting sqref="C148:I148">
    <cfRule type="cellIs" dxfId="272" priority="58" stopIfTrue="1" operator="lessThanOrEqual">
      <formula>0</formula>
    </cfRule>
  </conditionalFormatting>
  <conditionalFormatting sqref="J148">
    <cfRule type="cellIs" dxfId="271" priority="57" stopIfTrue="1" operator="lessThanOrEqual">
      <formula>0</formula>
    </cfRule>
  </conditionalFormatting>
  <conditionalFormatting sqref="C151:I151">
    <cfRule type="cellIs" dxfId="270" priority="56" stopIfTrue="1" operator="lessThanOrEqual">
      <formula>0</formula>
    </cfRule>
  </conditionalFormatting>
  <conditionalFormatting sqref="J151">
    <cfRule type="cellIs" dxfId="269" priority="55" stopIfTrue="1" operator="lessThanOrEqual">
      <formula>0</formula>
    </cfRule>
  </conditionalFormatting>
  <conditionalFormatting sqref="D152:I152">
    <cfRule type="cellIs" dxfId="268" priority="54" stopIfTrue="1" operator="lessThanOrEqual">
      <formula>0</formula>
    </cfRule>
  </conditionalFormatting>
  <conditionalFormatting sqref="J152">
    <cfRule type="cellIs" dxfId="267" priority="53" stopIfTrue="1" operator="lessThanOrEqual">
      <formula>0</formula>
    </cfRule>
  </conditionalFormatting>
  <conditionalFormatting sqref="G155:I157">
    <cfRule type="cellIs" dxfId="266" priority="52" stopIfTrue="1" operator="lessThanOrEqual">
      <formula>0</formula>
    </cfRule>
  </conditionalFormatting>
  <conditionalFormatting sqref="D155:D157">
    <cfRule type="cellIs" dxfId="265" priority="51" stopIfTrue="1" operator="lessThanOrEqual">
      <formula>0</formula>
    </cfRule>
  </conditionalFormatting>
  <conditionalFormatting sqref="F155:F157">
    <cfRule type="cellIs" dxfId="264" priority="50" stopIfTrue="1" operator="lessThanOrEqual">
      <formula>0</formula>
    </cfRule>
  </conditionalFormatting>
  <conditionalFormatting sqref="E155">
    <cfRule type="cellIs" dxfId="263" priority="49" stopIfTrue="1" operator="lessThanOrEqual">
      <formula>0</formula>
    </cfRule>
  </conditionalFormatting>
  <conditionalFormatting sqref="J155:J157">
    <cfRule type="cellIs" dxfId="262" priority="48" stopIfTrue="1" operator="lessThanOrEqual">
      <formula>0</formula>
    </cfRule>
  </conditionalFormatting>
  <conditionalFormatting sqref="F140:F141">
    <cfRule type="cellIs" dxfId="261" priority="46" stopIfTrue="1" operator="lessThanOrEqual">
      <formula>0</formula>
    </cfRule>
  </conditionalFormatting>
  <conditionalFormatting sqref="B140:E140 D141 G140:I141">
    <cfRule type="cellIs" dxfId="260" priority="47" stopIfTrue="1" operator="lessThanOrEqual">
      <formula>0</formula>
    </cfRule>
  </conditionalFormatting>
  <conditionalFormatting sqref="C160:I160">
    <cfRule type="cellIs" dxfId="259" priority="45" stopIfTrue="1" operator="lessThanOrEqual">
      <formula>0</formula>
    </cfRule>
  </conditionalFormatting>
  <conditionalFormatting sqref="C163:I163">
    <cfRule type="cellIs" dxfId="258" priority="44" stopIfTrue="1" operator="lessThanOrEqual">
      <formula>0</formula>
    </cfRule>
  </conditionalFormatting>
  <conditionalFormatting sqref="C167:I167">
    <cfRule type="cellIs" dxfId="257" priority="43" stopIfTrue="1" operator="lessThanOrEqual">
      <formula>0</formula>
    </cfRule>
  </conditionalFormatting>
  <conditionalFormatting sqref="C159:I159">
    <cfRule type="cellIs" dxfId="256" priority="35" stopIfTrue="1" operator="lessThanOrEqual">
      <formula>0</formula>
    </cfRule>
  </conditionalFormatting>
  <conditionalFormatting sqref="J160">
    <cfRule type="cellIs" dxfId="255" priority="41" stopIfTrue="1" operator="lessThanOrEqual">
      <formula>0</formula>
    </cfRule>
  </conditionalFormatting>
  <conditionalFormatting sqref="J163">
    <cfRule type="cellIs" dxfId="254" priority="40" stopIfTrue="1" operator="lessThanOrEqual">
      <formula>0</formula>
    </cfRule>
  </conditionalFormatting>
  <conditionalFormatting sqref="J167">
    <cfRule type="cellIs" dxfId="253" priority="39" stopIfTrue="1" operator="lessThanOrEqual">
      <formula>0</formula>
    </cfRule>
  </conditionalFormatting>
  <conditionalFormatting sqref="D165 F165:I165 D164:I164">
    <cfRule type="cellIs" dxfId="252" priority="31" stopIfTrue="1" operator="lessThanOrEqual">
      <formula>0</formula>
    </cfRule>
  </conditionalFormatting>
  <conditionalFormatting sqref="D162 F162:I162 B161:I161">
    <cfRule type="cellIs" dxfId="251" priority="37" stopIfTrue="1" operator="lessThanOrEqual">
      <formula>0</formula>
    </cfRule>
  </conditionalFormatting>
  <conditionalFormatting sqref="J159">
    <cfRule type="cellIs" dxfId="250" priority="33" stopIfTrue="1" operator="lessThanOrEqual">
      <formula>0</formula>
    </cfRule>
  </conditionalFormatting>
  <conditionalFormatting sqref="J161:J162">
    <cfRule type="cellIs" dxfId="249" priority="32" stopIfTrue="1" operator="lessThanOrEqual">
      <formula>0</formula>
    </cfRule>
  </conditionalFormatting>
  <conditionalFormatting sqref="J164:J165">
    <cfRule type="cellIs" dxfId="248" priority="30" stopIfTrue="1" operator="lessThanOrEqual">
      <formula>0</formula>
    </cfRule>
  </conditionalFormatting>
  <conditionalFormatting sqref="C166:J166">
    <cfRule type="cellIs" dxfId="247" priority="29" stopIfTrue="1" operator="lessThanOrEqual">
      <formula>0</formula>
    </cfRule>
  </conditionalFormatting>
  <conditionalFormatting sqref="J184">
    <cfRule type="cellIs" dxfId="246" priority="22" stopIfTrue="1" operator="lessThanOrEqual">
      <formula>0</formula>
    </cfRule>
  </conditionalFormatting>
  <conditionalFormatting sqref="B170:J171 B175:J175 D172 B176:C176 E176:G176 B181:D181 I176:J181 F177:G181 F172:J172">
    <cfRule type="cellIs" dxfId="245" priority="28" stopIfTrue="1" operator="lessThanOrEqual">
      <formula>0</formula>
    </cfRule>
  </conditionalFormatting>
  <conditionalFormatting sqref="B182:I184 B185:J185">
    <cfRule type="cellIs" dxfId="244" priority="27" stopIfTrue="1" operator="lessThanOrEqual">
      <formula>0</formula>
    </cfRule>
  </conditionalFormatting>
  <conditionalFormatting sqref="D176:D180">
    <cfRule type="cellIs" dxfId="243" priority="26" stopIfTrue="1" operator="lessThanOrEqual">
      <formula>0</formula>
    </cfRule>
  </conditionalFormatting>
  <conditionalFormatting sqref="H176:H181">
    <cfRule type="cellIs" dxfId="242" priority="25" stopIfTrue="1" operator="lessThanOrEqual">
      <formula>0</formula>
    </cfRule>
  </conditionalFormatting>
  <conditionalFormatting sqref="J182:J183">
    <cfRule type="cellIs" dxfId="241" priority="24" stopIfTrue="1" operator="lessThanOrEqual">
      <formula>0</formula>
    </cfRule>
  </conditionalFormatting>
  <conditionalFormatting sqref="E181">
    <cfRule type="cellIs" dxfId="240" priority="23" stopIfTrue="1" operator="lessThanOrEqual">
      <formula>0</formula>
    </cfRule>
  </conditionalFormatting>
  <conditionalFormatting sqref="D187:D188 B186:F186 H186:I188 F187:F188">
    <cfRule type="cellIs" dxfId="239" priority="21" stopIfTrue="1" operator="lessThanOrEqual">
      <formula>0</formula>
    </cfRule>
  </conditionalFormatting>
  <conditionalFormatting sqref="G186:G188">
    <cfRule type="cellIs" dxfId="238" priority="20" stopIfTrue="1" operator="lessThanOrEqual">
      <formula>0</formula>
    </cfRule>
  </conditionalFormatting>
  <conditionalFormatting sqref="J186:J188">
    <cfRule type="cellIs" dxfId="237" priority="19" stopIfTrue="1" operator="lessThanOrEqual">
      <formula>0</formula>
    </cfRule>
  </conditionalFormatting>
  <conditionalFormatting sqref="J140:J141">
    <cfRule type="cellIs" dxfId="236" priority="18" stopIfTrue="1" operator="lessThanOrEqual">
      <formula>0</formula>
    </cfRule>
  </conditionalFormatting>
  <conditionalFormatting sqref="B173:J173 F174:H174 J174">
    <cfRule type="cellIs" dxfId="235" priority="17" stopIfTrue="1" operator="lessThanOrEqual">
      <formula>0</formula>
    </cfRule>
  </conditionalFormatting>
  <conditionalFormatting sqref="A210:J210">
    <cfRule type="cellIs" dxfId="234" priority="8" stopIfTrue="1" operator="lessThanOrEqual">
      <formula>0</formula>
    </cfRule>
  </conditionalFormatting>
  <conditionalFormatting sqref="D217">
    <cfRule type="cellIs" dxfId="233" priority="2" stopIfTrue="1" operator="lessThanOrEqual">
      <formula>0</formula>
    </cfRule>
  </conditionalFormatting>
  <conditionalFormatting sqref="J217">
    <cfRule type="cellIs" dxfId="232" priority="1" stopIfTrue="1" operator="lessThanOrEqual">
      <formula>0</formula>
    </cfRule>
  </conditionalFormatting>
  <conditionalFormatting sqref="A217:C217">
    <cfRule type="cellIs" dxfId="231" priority="6" stopIfTrue="1" operator="lessThanOrEqual">
      <formula>0</formula>
    </cfRule>
  </conditionalFormatting>
  <conditionalFormatting sqref="E217:G217">
    <cfRule type="cellIs" dxfId="230" priority="5" stopIfTrue="1" operator="lessThanOrEqual">
      <formula>0</formula>
    </cfRule>
  </conditionalFormatting>
  <conditionalFormatting sqref="H217">
    <cfRule type="cellIs" dxfId="229" priority="4" stopIfTrue="1" operator="lessThanOrEqual">
      <formula>0</formula>
    </cfRule>
  </conditionalFormatting>
  <conditionalFormatting sqref="I217">
    <cfRule type="cellIs" dxfId="228" priority="3"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6" r:id="rId112"/>
    <hyperlink ref="J147" r:id="rId113"/>
    <hyperlink ref="J201" r:id="rId114"/>
    <hyperlink ref="J202" r:id="rId115"/>
    <hyperlink ref="J168" r:id="rId116"/>
    <hyperlink ref="J169" r:id="rId117"/>
    <hyperlink ref="J142" r:id="rId118"/>
    <hyperlink ref="J143" r:id="rId119"/>
    <hyperlink ref="J144" r:id="rId120"/>
    <hyperlink ref="J145" r:id="rId121"/>
    <hyperlink ref="J148" r:id="rId122"/>
    <hyperlink ref="J151" r:id="rId123"/>
    <hyperlink ref="J152" r:id="rId124"/>
    <hyperlink ref="J155" r:id="rId125"/>
    <hyperlink ref="J156" r:id="rId126"/>
    <hyperlink ref="J157" r:id="rId127"/>
    <hyperlink ref="J165" r:id="rId128"/>
    <hyperlink ref="J164" r:id="rId129"/>
    <hyperlink ref="J166" r:id="rId130"/>
    <hyperlink ref="J170" r:id="rId131"/>
    <hyperlink ref="J173" r:id="rId132"/>
    <hyperlink ref="J174" r:id="rId133"/>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93"/>
  <sheetViews>
    <sheetView tabSelected="1" topLeftCell="H1" zoomScale="130" zoomScaleNormal="130" zoomScaleSheetLayoutView="82" workbookViewId="0">
      <pane ySplit="10" topLeftCell="A11" activePane="bottomLeft" state="frozen"/>
      <selection activeCell="F1" sqref="F1"/>
      <selection pane="bottomLeft" activeCell="L3" sqref="L3"/>
    </sheetView>
  </sheetViews>
  <sheetFormatPr baseColWidth="10" defaultColWidth="11.7109375" defaultRowHeight="12" x14ac:dyDescent="0.2"/>
  <cols>
    <col min="1" max="1" width="5" style="611" customWidth="1"/>
    <col min="2" max="2" width="13" style="612" bestFit="1" customWidth="1"/>
    <col min="3" max="3" width="31.5703125" style="618" customWidth="1"/>
    <col min="4" max="4" width="36.85546875" style="619" customWidth="1"/>
    <col min="5" max="5" width="32" style="618" customWidth="1"/>
    <col min="6" max="6" width="17.7109375" style="904" bestFit="1" customWidth="1"/>
    <col min="7" max="7" width="15.140625" style="621" customWidth="1"/>
    <col min="8" max="8" width="15.5703125" style="622" customWidth="1"/>
    <col min="9" max="9" width="27" style="619" customWidth="1"/>
    <col min="10" max="10" width="18" style="623" customWidth="1"/>
    <col min="11" max="12" width="8" style="608" customWidth="1"/>
    <col min="13" max="14" width="6.7109375" style="608" bestFit="1" customWidth="1"/>
    <col min="15" max="18" width="6.7109375" style="615" bestFit="1" customWidth="1"/>
    <col min="19" max="19" width="21.5703125" style="616" customWidth="1"/>
    <col min="20" max="30" width="11.7109375" style="608" customWidth="1"/>
    <col min="31" max="236" width="11.7109375" style="608"/>
    <col min="237" max="237" width="5" style="608" customWidth="1"/>
    <col min="238" max="238" width="13" style="608" bestFit="1" customWidth="1"/>
    <col min="239" max="239" width="32.5703125" style="608" customWidth="1"/>
    <col min="240" max="240" width="35.28515625" style="608" customWidth="1"/>
    <col min="241" max="241" width="31" style="608" customWidth="1"/>
    <col min="242" max="242" width="15.28515625" style="608" customWidth="1"/>
    <col min="243" max="243" width="16" style="608" customWidth="1"/>
    <col min="244" max="244" width="14.85546875" style="608" customWidth="1"/>
    <col min="245" max="245" width="27" style="608" customWidth="1"/>
    <col min="246" max="247" width="18" style="608" customWidth="1"/>
    <col min="248" max="248" width="22" style="608" customWidth="1"/>
    <col min="249" max="249" width="30.85546875" style="608" customWidth="1"/>
    <col min="250" max="250" width="15.28515625" style="608" customWidth="1"/>
    <col min="251" max="251" width="14.140625" style="608" customWidth="1"/>
    <col min="252" max="252" width="17.85546875" style="608" customWidth="1"/>
    <col min="253" max="253" width="14.85546875" style="608" customWidth="1"/>
    <col min="254" max="254" width="15.42578125" style="608" customWidth="1"/>
    <col min="255" max="255" width="7" style="608" customWidth="1"/>
    <col min="256" max="256" width="6.5703125" style="608" customWidth="1"/>
    <col min="257" max="257" width="10.28515625" style="608" customWidth="1"/>
    <col min="258" max="258" width="9.5703125" style="608" customWidth="1"/>
    <col min="259" max="259" width="10.140625" style="608" customWidth="1"/>
    <col min="260" max="260" width="12.28515625" style="608" customWidth="1"/>
    <col min="261" max="261" width="10.28515625" style="608" customWidth="1"/>
    <col min="262" max="262" width="14.85546875" style="608" customWidth="1"/>
    <col min="263" max="263" width="6.140625" style="608" customWidth="1"/>
    <col min="264" max="264" width="17.28515625" style="608" customWidth="1"/>
    <col min="265" max="265" width="17" style="608" customWidth="1"/>
    <col min="266" max="266" width="24.5703125" style="608" customWidth="1"/>
    <col min="267" max="268" width="8" style="608" customWidth="1"/>
    <col min="269" max="274" width="6.7109375" style="608" bestFit="1" customWidth="1"/>
    <col min="275" max="275" width="21.5703125" style="608" customWidth="1"/>
    <col min="276" max="286" width="11.7109375" style="608" customWidth="1"/>
    <col min="287" max="492" width="11.7109375" style="608"/>
    <col min="493" max="493" width="5" style="608" customWidth="1"/>
    <col min="494" max="494" width="13" style="608" bestFit="1" customWidth="1"/>
    <col min="495" max="495" width="32.5703125" style="608" customWidth="1"/>
    <col min="496" max="496" width="35.28515625" style="608" customWidth="1"/>
    <col min="497" max="497" width="31" style="608" customWidth="1"/>
    <col min="498" max="498" width="15.28515625" style="608" customWidth="1"/>
    <col min="499" max="499" width="16" style="608" customWidth="1"/>
    <col min="500" max="500" width="14.85546875" style="608" customWidth="1"/>
    <col min="501" max="501" width="27" style="608" customWidth="1"/>
    <col min="502" max="503" width="18" style="608" customWidth="1"/>
    <col min="504" max="504" width="22" style="608" customWidth="1"/>
    <col min="505" max="505" width="30.85546875" style="608" customWidth="1"/>
    <col min="506" max="506" width="15.28515625" style="608" customWidth="1"/>
    <col min="507" max="507" width="14.140625" style="608" customWidth="1"/>
    <col min="508" max="508" width="17.85546875" style="608" customWidth="1"/>
    <col min="509" max="509" width="14.85546875" style="608" customWidth="1"/>
    <col min="510" max="510" width="15.42578125" style="608" customWidth="1"/>
    <col min="511" max="511" width="7" style="608" customWidth="1"/>
    <col min="512" max="512" width="6.5703125" style="608" customWidth="1"/>
    <col min="513" max="513" width="10.28515625" style="608" customWidth="1"/>
    <col min="514" max="514" width="9.5703125" style="608" customWidth="1"/>
    <col min="515" max="515" width="10.140625" style="608" customWidth="1"/>
    <col min="516" max="516" width="12.28515625" style="608" customWidth="1"/>
    <col min="517" max="517" width="10.28515625" style="608" customWidth="1"/>
    <col min="518" max="518" width="14.85546875" style="608" customWidth="1"/>
    <col min="519" max="519" width="6.140625" style="608" customWidth="1"/>
    <col min="520" max="520" width="17.28515625" style="608" customWidth="1"/>
    <col min="521" max="521" width="17" style="608" customWidth="1"/>
    <col min="522" max="522" width="24.5703125" style="608" customWidth="1"/>
    <col min="523" max="524" width="8" style="608" customWidth="1"/>
    <col min="525" max="530" width="6.7109375" style="608" bestFit="1" customWidth="1"/>
    <col min="531" max="531" width="21.5703125" style="608" customWidth="1"/>
    <col min="532" max="542" width="11.7109375" style="608" customWidth="1"/>
    <col min="543" max="748" width="11.7109375" style="608"/>
    <col min="749" max="749" width="5" style="608" customWidth="1"/>
    <col min="750" max="750" width="13" style="608" bestFit="1" customWidth="1"/>
    <col min="751" max="751" width="32.5703125" style="608" customWidth="1"/>
    <col min="752" max="752" width="35.28515625" style="608" customWidth="1"/>
    <col min="753" max="753" width="31" style="608" customWidth="1"/>
    <col min="754" max="754" width="15.28515625" style="608" customWidth="1"/>
    <col min="755" max="755" width="16" style="608" customWidth="1"/>
    <col min="756" max="756" width="14.85546875" style="608" customWidth="1"/>
    <col min="757" max="757" width="27" style="608" customWidth="1"/>
    <col min="758" max="759" width="18" style="608" customWidth="1"/>
    <col min="760" max="760" width="22" style="608" customWidth="1"/>
    <col min="761" max="761" width="30.85546875" style="608" customWidth="1"/>
    <col min="762" max="762" width="15.28515625" style="608" customWidth="1"/>
    <col min="763" max="763" width="14.140625" style="608" customWidth="1"/>
    <col min="764" max="764" width="17.85546875" style="608" customWidth="1"/>
    <col min="765" max="765" width="14.85546875" style="608" customWidth="1"/>
    <col min="766" max="766" width="15.42578125" style="608" customWidth="1"/>
    <col min="767" max="767" width="7" style="608" customWidth="1"/>
    <col min="768" max="768" width="6.5703125" style="608" customWidth="1"/>
    <col min="769" max="769" width="10.28515625" style="608" customWidth="1"/>
    <col min="770" max="770" width="9.5703125" style="608" customWidth="1"/>
    <col min="771" max="771" width="10.140625" style="608" customWidth="1"/>
    <col min="772" max="772" width="12.28515625" style="608" customWidth="1"/>
    <col min="773" max="773" width="10.28515625" style="608" customWidth="1"/>
    <col min="774" max="774" width="14.85546875" style="608" customWidth="1"/>
    <col min="775" max="775" width="6.140625" style="608" customWidth="1"/>
    <col min="776" max="776" width="17.28515625" style="608" customWidth="1"/>
    <col min="777" max="777" width="17" style="608" customWidth="1"/>
    <col min="778" max="778" width="24.5703125" style="608" customWidth="1"/>
    <col min="779" max="780" width="8" style="608" customWidth="1"/>
    <col min="781" max="786" width="6.7109375" style="608" bestFit="1" customWidth="1"/>
    <col min="787" max="787" width="21.5703125" style="608" customWidth="1"/>
    <col min="788" max="798" width="11.7109375" style="608" customWidth="1"/>
    <col min="799" max="1004" width="11.7109375" style="608"/>
    <col min="1005" max="1005" width="5" style="608" customWidth="1"/>
    <col min="1006" max="1006" width="13" style="608" bestFit="1" customWidth="1"/>
    <col min="1007" max="1007" width="32.5703125" style="608" customWidth="1"/>
    <col min="1008" max="1008" width="35.28515625" style="608" customWidth="1"/>
    <col min="1009" max="1009" width="31" style="608" customWidth="1"/>
    <col min="1010" max="1010" width="15.28515625" style="608" customWidth="1"/>
    <col min="1011" max="1011" width="16" style="608" customWidth="1"/>
    <col min="1012" max="1012" width="14.85546875" style="608" customWidth="1"/>
    <col min="1013" max="1013" width="27" style="608" customWidth="1"/>
    <col min="1014" max="1015" width="18" style="608" customWidth="1"/>
    <col min="1016" max="1016" width="22" style="608" customWidth="1"/>
    <col min="1017" max="1017" width="30.85546875" style="608" customWidth="1"/>
    <col min="1018" max="1018" width="15.28515625" style="608" customWidth="1"/>
    <col min="1019" max="1019" width="14.140625" style="608" customWidth="1"/>
    <col min="1020" max="1020" width="17.85546875" style="608" customWidth="1"/>
    <col min="1021" max="1021" width="14.85546875" style="608" customWidth="1"/>
    <col min="1022" max="1022" width="15.42578125" style="608" customWidth="1"/>
    <col min="1023" max="1023" width="7" style="608" customWidth="1"/>
    <col min="1024" max="1024" width="6.5703125" style="608" customWidth="1"/>
    <col min="1025" max="1025" width="10.28515625" style="608" customWidth="1"/>
    <col min="1026" max="1026" width="9.5703125" style="608" customWidth="1"/>
    <col min="1027" max="1027" width="10.140625" style="608" customWidth="1"/>
    <col min="1028" max="1028" width="12.28515625" style="608" customWidth="1"/>
    <col min="1029" max="1029" width="10.28515625" style="608" customWidth="1"/>
    <col min="1030" max="1030" width="14.85546875" style="608" customWidth="1"/>
    <col min="1031" max="1031" width="6.140625" style="608" customWidth="1"/>
    <col min="1032" max="1032" width="17.28515625" style="608" customWidth="1"/>
    <col min="1033" max="1033" width="17" style="608" customWidth="1"/>
    <col min="1034" max="1034" width="24.5703125" style="608" customWidth="1"/>
    <col min="1035" max="1036" width="8" style="608" customWidth="1"/>
    <col min="1037" max="1042" width="6.7109375" style="608" bestFit="1" customWidth="1"/>
    <col min="1043" max="1043" width="21.5703125" style="608" customWidth="1"/>
    <col min="1044" max="1054" width="11.7109375" style="608" customWidth="1"/>
    <col min="1055" max="1260" width="11.7109375" style="608"/>
    <col min="1261" max="1261" width="5" style="608" customWidth="1"/>
    <col min="1262" max="1262" width="13" style="608" bestFit="1" customWidth="1"/>
    <col min="1263" max="1263" width="32.5703125" style="608" customWidth="1"/>
    <col min="1264" max="1264" width="35.28515625" style="608" customWidth="1"/>
    <col min="1265" max="1265" width="31" style="608" customWidth="1"/>
    <col min="1266" max="1266" width="15.28515625" style="608" customWidth="1"/>
    <col min="1267" max="1267" width="16" style="608" customWidth="1"/>
    <col min="1268" max="1268" width="14.85546875" style="608" customWidth="1"/>
    <col min="1269" max="1269" width="27" style="608" customWidth="1"/>
    <col min="1270" max="1271" width="18" style="608" customWidth="1"/>
    <col min="1272" max="1272" width="22" style="608" customWidth="1"/>
    <col min="1273" max="1273" width="30.85546875" style="608" customWidth="1"/>
    <col min="1274" max="1274" width="15.28515625" style="608" customWidth="1"/>
    <col min="1275" max="1275" width="14.140625" style="608" customWidth="1"/>
    <col min="1276" max="1276" width="17.85546875" style="608" customWidth="1"/>
    <col min="1277" max="1277" width="14.85546875" style="608" customWidth="1"/>
    <col min="1278" max="1278" width="15.42578125" style="608" customWidth="1"/>
    <col min="1279" max="1279" width="7" style="608" customWidth="1"/>
    <col min="1280" max="1280" width="6.5703125" style="608" customWidth="1"/>
    <col min="1281" max="1281" width="10.28515625" style="608" customWidth="1"/>
    <col min="1282" max="1282" width="9.5703125" style="608" customWidth="1"/>
    <col min="1283" max="1283" width="10.140625" style="608" customWidth="1"/>
    <col min="1284" max="1284" width="12.28515625" style="608" customWidth="1"/>
    <col min="1285" max="1285" width="10.28515625" style="608" customWidth="1"/>
    <col min="1286" max="1286" width="14.85546875" style="608" customWidth="1"/>
    <col min="1287" max="1287" width="6.140625" style="608" customWidth="1"/>
    <col min="1288" max="1288" width="17.28515625" style="608" customWidth="1"/>
    <col min="1289" max="1289" width="17" style="608" customWidth="1"/>
    <col min="1290" max="1290" width="24.5703125" style="608" customWidth="1"/>
    <col min="1291" max="1292" width="8" style="608" customWidth="1"/>
    <col min="1293" max="1298" width="6.7109375" style="608" bestFit="1" customWidth="1"/>
    <col min="1299" max="1299" width="21.5703125" style="608" customWidth="1"/>
    <col min="1300" max="1310" width="11.7109375" style="608" customWidth="1"/>
    <col min="1311" max="1516" width="11.7109375" style="608"/>
    <col min="1517" max="1517" width="5" style="608" customWidth="1"/>
    <col min="1518" max="1518" width="13" style="608" bestFit="1" customWidth="1"/>
    <col min="1519" max="1519" width="32.5703125" style="608" customWidth="1"/>
    <col min="1520" max="1520" width="35.28515625" style="608" customWidth="1"/>
    <col min="1521" max="1521" width="31" style="608" customWidth="1"/>
    <col min="1522" max="1522" width="15.28515625" style="608" customWidth="1"/>
    <col min="1523" max="1523" width="16" style="608" customWidth="1"/>
    <col min="1524" max="1524" width="14.85546875" style="608" customWidth="1"/>
    <col min="1525" max="1525" width="27" style="608" customWidth="1"/>
    <col min="1526" max="1527" width="18" style="608" customWidth="1"/>
    <col min="1528" max="1528" width="22" style="608" customWidth="1"/>
    <col min="1529" max="1529" width="30.85546875" style="608" customWidth="1"/>
    <col min="1530" max="1530" width="15.28515625" style="608" customWidth="1"/>
    <col min="1531" max="1531" width="14.140625" style="608" customWidth="1"/>
    <col min="1532" max="1532" width="17.85546875" style="608" customWidth="1"/>
    <col min="1533" max="1533" width="14.85546875" style="608" customWidth="1"/>
    <col min="1534" max="1534" width="15.42578125" style="608" customWidth="1"/>
    <col min="1535" max="1535" width="7" style="608" customWidth="1"/>
    <col min="1536" max="1536" width="6.5703125" style="608" customWidth="1"/>
    <col min="1537" max="1537" width="10.28515625" style="608" customWidth="1"/>
    <col min="1538" max="1538" width="9.5703125" style="608" customWidth="1"/>
    <col min="1539" max="1539" width="10.140625" style="608" customWidth="1"/>
    <col min="1540" max="1540" width="12.28515625" style="608" customWidth="1"/>
    <col min="1541" max="1541" width="10.28515625" style="608" customWidth="1"/>
    <col min="1542" max="1542" width="14.85546875" style="608" customWidth="1"/>
    <col min="1543" max="1543" width="6.140625" style="608" customWidth="1"/>
    <col min="1544" max="1544" width="17.28515625" style="608" customWidth="1"/>
    <col min="1545" max="1545" width="17" style="608" customWidth="1"/>
    <col min="1546" max="1546" width="24.5703125" style="608" customWidth="1"/>
    <col min="1547" max="1548" width="8" style="608" customWidth="1"/>
    <col min="1549" max="1554" width="6.7109375" style="608" bestFit="1" customWidth="1"/>
    <col min="1555" max="1555" width="21.5703125" style="608" customWidth="1"/>
    <col min="1556" max="1566" width="11.7109375" style="608" customWidth="1"/>
    <col min="1567" max="1772" width="11.7109375" style="608"/>
    <col min="1773" max="1773" width="5" style="608" customWidth="1"/>
    <col min="1774" max="1774" width="13" style="608" bestFit="1" customWidth="1"/>
    <col min="1775" max="1775" width="32.5703125" style="608" customWidth="1"/>
    <col min="1776" max="1776" width="35.28515625" style="608" customWidth="1"/>
    <col min="1777" max="1777" width="31" style="608" customWidth="1"/>
    <col min="1778" max="1778" width="15.28515625" style="608" customWidth="1"/>
    <col min="1779" max="1779" width="16" style="608" customWidth="1"/>
    <col min="1780" max="1780" width="14.85546875" style="608" customWidth="1"/>
    <col min="1781" max="1781" width="27" style="608" customWidth="1"/>
    <col min="1782" max="1783" width="18" style="608" customWidth="1"/>
    <col min="1784" max="1784" width="22" style="608" customWidth="1"/>
    <col min="1785" max="1785" width="30.85546875" style="608" customWidth="1"/>
    <col min="1786" max="1786" width="15.28515625" style="608" customWidth="1"/>
    <col min="1787" max="1787" width="14.140625" style="608" customWidth="1"/>
    <col min="1788" max="1788" width="17.85546875" style="608" customWidth="1"/>
    <col min="1789" max="1789" width="14.85546875" style="608" customWidth="1"/>
    <col min="1790" max="1790" width="15.42578125" style="608" customWidth="1"/>
    <col min="1791" max="1791" width="7" style="608" customWidth="1"/>
    <col min="1792" max="1792" width="6.5703125" style="608" customWidth="1"/>
    <col min="1793" max="1793" width="10.28515625" style="608" customWidth="1"/>
    <col min="1794" max="1794" width="9.5703125" style="608" customWidth="1"/>
    <col min="1795" max="1795" width="10.140625" style="608" customWidth="1"/>
    <col min="1796" max="1796" width="12.28515625" style="608" customWidth="1"/>
    <col min="1797" max="1797" width="10.28515625" style="608" customWidth="1"/>
    <col min="1798" max="1798" width="14.85546875" style="608" customWidth="1"/>
    <col min="1799" max="1799" width="6.140625" style="608" customWidth="1"/>
    <col min="1800" max="1800" width="17.28515625" style="608" customWidth="1"/>
    <col min="1801" max="1801" width="17" style="608" customWidth="1"/>
    <col min="1802" max="1802" width="24.5703125" style="608" customWidth="1"/>
    <col min="1803" max="1804" width="8" style="608" customWidth="1"/>
    <col min="1805" max="1810" width="6.7109375" style="608" bestFit="1" customWidth="1"/>
    <col min="1811" max="1811" width="21.5703125" style="608" customWidth="1"/>
    <col min="1812" max="1822" width="11.7109375" style="608" customWidth="1"/>
    <col min="1823" max="2028" width="11.7109375" style="608"/>
    <col min="2029" max="2029" width="5" style="608" customWidth="1"/>
    <col min="2030" max="2030" width="13" style="608" bestFit="1" customWidth="1"/>
    <col min="2031" max="2031" width="32.5703125" style="608" customWidth="1"/>
    <col min="2032" max="2032" width="35.28515625" style="608" customWidth="1"/>
    <col min="2033" max="2033" width="31" style="608" customWidth="1"/>
    <col min="2034" max="2034" width="15.28515625" style="608" customWidth="1"/>
    <col min="2035" max="2035" width="16" style="608" customWidth="1"/>
    <col min="2036" max="2036" width="14.85546875" style="608" customWidth="1"/>
    <col min="2037" max="2037" width="27" style="608" customWidth="1"/>
    <col min="2038" max="2039" width="18" style="608" customWidth="1"/>
    <col min="2040" max="2040" width="22" style="608" customWidth="1"/>
    <col min="2041" max="2041" width="30.85546875" style="608" customWidth="1"/>
    <col min="2042" max="2042" width="15.28515625" style="608" customWidth="1"/>
    <col min="2043" max="2043" width="14.140625" style="608" customWidth="1"/>
    <col min="2044" max="2044" width="17.85546875" style="608" customWidth="1"/>
    <col min="2045" max="2045" width="14.85546875" style="608" customWidth="1"/>
    <col min="2046" max="2046" width="15.42578125" style="608" customWidth="1"/>
    <col min="2047" max="2047" width="7" style="608" customWidth="1"/>
    <col min="2048" max="2048" width="6.5703125" style="608" customWidth="1"/>
    <col min="2049" max="2049" width="10.28515625" style="608" customWidth="1"/>
    <col min="2050" max="2050" width="9.5703125" style="608" customWidth="1"/>
    <col min="2051" max="2051" width="10.140625" style="608" customWidth="1"/>
    <col min="2052" max="2052" width="12.28515625" style="608" customWidth="1"/>
    <col min="2053" max="2053" width="10.28515625" style="608" customWidth="1"/>
    <col min="2054" max="2054" width="14.85546875" style="608" customWidth="1"/>
    <col min="2055" max="2055" width="6.140625" style="608" customWidth="1"/>
    <col min="2056" max="2056" width="17.28515625" style="608" customWidth="1"/>
    <col min="2057" max="2057" width="17" style="608" customWidth="1"/>
    <col min="2058" max="2058" width="24.5703125" style="608" customWidth="1"/>
    <col min="2059" max="2060" width="8" style="608" customWidth="1"/>
    <col min="2061" max="2066" width="6.7109375" style="608" bestFit="1" customWidth="1"/>
    <col min="2067" max="2067" width="21.5703125" style="608" customWidth="1"/>
    <col min="2068" max="2078" width="11.7109375" style="608" customWidth="1"/>
    <col min="2079" max="2284" width="11.7109375" style="608"/>
    <col min="2285" max="2285" width="5" style="608" customWidth="1"/>
    <col min="2286" max="2286" width="13" style="608" bestFit="1" customWidth="1"/>
    <col min="2287" max="2287" width="32.5703125" style="608" customWidth="1"/>
    <col min="2288" max="2288" width="35.28515625" style="608" customWidth="1"/>
    <col min="2289" max="2289" width="31" style="608" customWidth="1"/>
    <col min="2290" max="2290" width="15.28515625" style="608" customWidth="1"/>
    <col min="2291" max="2291" width="16" style="608" customWidth="1"/>
    <col min="2292" max="2292" width="14.85546875" style="608" customWidth="1"/>
    <col min="2293" max="2293" width="27" style="608" customWidth="1"/>
    <col min="2294" max="2295" width="18" style="608" customWidth="1"/>
    <col min="2296" max="2296" width="22" style="608" customWidth="1"/>
    <col min="2297" max="2297" width="30.85546875" style="608" customWidth="1"/>
    <col min="2298" max="2298" width="15.28515625" style="608" customWidth="1"/>
    <col min="2299" max="2299" width="14.140625" style="608" customWidth="1"/>
    <col min="2300" max="2300" width="17.85546875" style="608" customWidth="1"/>
    <col min="2301" max="2301" width="14.85546875" style="608" customWidth="1"/>
    <col min="2302" max="2302" width="15.42578125" style="608" customWidth="1"/>
    <col min="2303" max="2303" width="7" style="608" customWidth="1"/>
    <col min="2304" max="2304" width="6.5703125" style="608" customWidth="1"/>
    <col min="2305" max="2305" width="10.28515625" style="608" customWidth="1"/>
    <col min="2306" max="2306" width="9.5703125" style="608" customWidth="1"/>
    <col min="2307" max="2307" width="10.140625" style="608" customWidth="1"/>
    <col min="2308" max="2308" width="12.28515625" style="608" customWidth="1"/>
    <col min="2309" max="2309" width="10.28515625" style="608" customWidth="1"/>
    <col min="2310" max="2310" width="14.85546875" style="608" customWidth="1"/>
    <col min="2311" max="2311" width="6.140625" style="608" customWidth="1"/>
    <col min="2312" max="2312" width="17.28515625" style="608" customWidth="1"/>
    <col min="2313" max="2313" width="17" style="608" customWidth="1"/>
    <col min="2314" max="2314" width="24.5703125" style="608" customWidth="1"/>
    <col min="2315" max="2316" width="8" style="608" customWidth="1"/>
    <col min="2317" max="2322" width="6.7109375" style="608" bestFit="1" customWidth="1"/>
    <col min="2323" max="2323" width="21.5703125" style="608" customWidth="1"/>
    <col min="2324" max="2334" width="11.7109375" style="608" customWidth="1"/>
    <col min="2335" max="2540" width="11.7109375" style="608"/>
    <col min="2541" max="2541" width="5" style="608" customWidth="1"/>
    <col min="2542" max="2542" width="13" style="608" bestFit="1" customWidth="1"/>
    <col min="2543" max="2543" width="32.5703125" style="608" customWidth="1"/>
    <col min="2544" max="2544" width="35.28515625" style="608" customWidth="1"/>
    <col min="2545" max="2545" width="31" style="608" customWidth="1"/>
    <col min="2546" max="2546" width="15.28515625" style="608" customWidth="1"/>
    <col min="2547" max="2547" width="16" style="608" customWidth="1"/>
    <col min="2548" max="2548" width="14.85546875" style="608" customWidth="1"/>
    <col min="2549" max="2549" width="27" style="608" customWidth="1"/>
    <col min="2550" max="2551" width="18" style="608" customWidth="1"/>
    <col min="2552" max="2552" width="22" style="608" customWidth="1"/>
    <col min="2553" max="2553" width="30.85546875" style="608" customWidth="1"/>
    <col min="2554" max="2554" width="15.28515625" style="608" customWidth="1"/>
    <col min="2555" max="2555" width="14.140625" style="608" customWidth="1"/>
    <col min="2556" max="2556" width="17.85546875" style="608" customWidth="1"/>
    <col min="2557" max="2557" width="14.85546875" style="608" customWidth="1"/>
    <col min="2558" max="2558" width="15.42578125" style="608" customWidth="1"/>
    <col min="2559" max="2559" width="7" style="608" customWidth="1"/>
    <col min="2560" max="2560" width="6.5703125" style="608" customWidth="1"/>
    <col min="2561" max="2561" width="10.28515625" style="608" customWidth="1"/>
    <col min="2562" max="2562" width="9.5703125" style="608" customWidth="1"/>
    <col min="2563" max="2563" width="10.140625" style="608" customWidth="1"/>
    <col min="2564" max="2564" width="12.28515625" style="608" customWidth="1"/>
    <col min="2565" max="2565" width="10.28515625" style="608" customWidth="1"/>
    <col min="2566" max="2566" width="14.85546875" style="608" customWidth="1"/>
    <col min="2567" max="2567" width="6.140625" style="608" customWidth="1"/>
    <col min="2568" max="2568" width="17.28515625" style="608" customWidth="1"/>
    <col min="2569" max="2569" width="17" style="608" customWidth="1"/>
    <col min="2570" max="2570" width="24.5703125" style="608" customWidth="1"/>
    <col min="2571" max="2572" width="8" style="608" customWidth="1"/>
    <col min="2573" max="2578" width="6.7109375" style="608" bestFit="1" customWidth="1"/>
    <col min="2579" max="2579" width="21.5703125" style="608" customWidth="1"/>
    <col min="2580" max="2590" width="11.7109375" style="608" customWidth="1"/>
    <col min="2591" max="2796" width="11.7109375" style="608"/>
    <col min="2797" max="2797" width="5" style="608" customWidth="1"/>
    <col min="2798" max="2798" width="13" style="608" bestFit="1" customWidth="1"/>
    <col min="2799" max="2799" width="32.5703125" style="608" customWidth="1"/>
    <col min="2800" max="2800" width="35.28515625" style="608" customWidth="1"/>
    <col min="2801" max="2801" width="31" style="608" customWidth="1"/>
    <col min="2802" max="2802" width="15.28515625" style="608" customWidth="1"/>
    <col min="2803" max="2803" width="16" style="608" customWidth="1"/>
    <col min="2804" max="2804" width="14.85546875" style="608" customWidth="1"/>
    <col min="2805" max="2805" width="27" style="608" customWidth="1"/>
    <col min="2806" max="2807" width="18" style="608" customWidth="1"/>
    <col min="2808" max="2808" width="22" style="608" customWidth="1"/>
    <col min="2809" max="2809" width="30.85546875" style="608" customWidth="1"/>
    <col min="2810" max="2810" width="15.28515625" style="608" customWidth="1"/>
    <col min="2811" max="2811" width="14.140625" style="608" customWidth="1"/>
    <col min="2812" max="2812" width="17.85546875" style="608" customWidth="1"/>
    <col min="2813" max="2813" width="14.85546875" style="608" customWidth="1"/>
    <col min="2814" max="2814" width="15.42578125" style="608" customWidth="1"/>
    <col min="2815" max="2815" width="7" style="608" customWidth="1"/>
    <col min="2816" max="2816" width="6.5703125" style="608" customWidth="1"/>
    <col min="2817" max="2817" width="10.28515625" style="608" customWidth="1"/>
    <col min="2818" max="2818" width="9.5703125" style="608" customWidth="1"/>
    <col min="2819" max="2819" width="10.140625" style="608" customWidth="1"/>
    <col min="2820" max="2820" width="12.28515625" style="608" customWidth="1"/>
    <col min="2821" max="2821" width="10.28515625" style="608" customWidth="1"/>
    <col min="2822" max="2822" width="14.85546875" style="608" customWidth="1"/>
    <col min="2823" max="2823" width="6.140625" style="608" customWidth="1"/>
    <col min="2824" max="2824" width="17.28515625" style="608" customWidth="1"/>
    <col min="2825" max="2825" width="17" style="608" customWidth="1"/>
    <col min="2826" max="2826" width="24.5703125" style="608" customWidth="1"/>
    <col min="2827" max="2828" width="8" style="608" customWidth="1"/>
    <col min="2829" max="2834" width="6.7109375" style="608" bestFit="1" customWidth="1"/>
    <col min="2835" max="2835" width="21.5703125" style="608" customWidth="1"/>
    <col min="2836" max="2846" width="11.7109375" style="608" customWidth="1"/>
    <col min="2847" max="3052" width="11.7109375" style="608"/>
    <col min="3053" max="3053" width="5" style="608" customWidth="1"/>
    <col min="3054" max="3054" width="13" style="608" bestFit="1" customWidth="1"/>
    <col min="3055" max="3055" width="32.5703125" style="608" customWidth="1"/>
    <col min="3056" max="3056" width="35.28515625" style="608" customWidth="1"/>
    <col min="3057" max="3057" width="31" style="608" customWidth="1"/>
    <col min="3058" max="3058" width="15.28515625" style="608" customWidth="1"/>
    <col min="3059" max="3059" width="16" style="608" customWidth="1"/>
    <col min="3060" max="3060" width="14.85546875" style="608" customWidth="1"/>
    <col min="3061" max="3061" width="27" style="608" customWidth="1"/>
    <col min="3062" max="3063" width="18" style="608" customWidth="1"/>
    <col min="3064" max="3064" width="22" style="608" customWidth="1"/>
    <col min="3065" max="3065" width="30.85546875" style="608" customWidth="1"/>
    <col min="3066" max="3066" width="15.28515625" style="608" customWidth="1"/>
    <col min="3067" max="3067" width="14.140625" style="608" customWidth="1"/>
    <col min="3068" max="3068" width="17.85546875" style="608" customWidth="1"/>
    <col min="3069" max="3069" width="14.85546875" style="608" customWidth="1"/>
    <col min="3070" max="3070" width="15.42578125" style="608" customWidth="1"/>
    <col min="3071" max="3071" width="7" style="608" customWidth="1"/>
    <col min="3072" max="3072" width="6.5703125" style="608" customWidth="1"/>
    <col min="3073" max="3073" width="10.28515625" style="608" customWidth="1"/>
    <col min="3074" max="3074" width="9.5703125" style="608" customWidth="1"/>
    <col min="3075" max="3075" width="10.140625" style="608" customWidth="1"/>
    <col min="3076" max="3076" width="12.28515625" style="608" customWidth="1"/>
    <col min="3077" max="3077" width="10.28515625" style="608" customWidth="1"/>
    <col min="3078" max="3078" width="14.85546875" style="608" customWidth="1"/>
    <col min="3079" max="3079" width="6.140625" style="608" customWidth="1"/>
    <col min="3080" max="3080" width="17.28515625" style="608" customWidth="1"/>
    <col min="3081" max="3081" width="17" style="608" customWidth="1"/>
    <col min="3082" max="3082" width="24.5703125" style="608" customWidth="1"/>
    <col min="3083" max="3084" width="8" style="608" customWidth="1"/>
    <col min="3085" max="3090" width="6.7109375" style="608" bestFit="1" customWidth="1"/>
    <col min="3091" max="3091" width="21.5703125" style="608" customWidth="1"/>
    <col min="3092" max="3102" width="11.7109375" style="608" customWidth="1"/>
    <col min="3103" max="3308" width="11.7109375" style="608"/>
    <col min="3309" max="3309" width="5" style="608" customWidth="1"/>
    <col min="3310" max="3310" width="13" style="608" bestFit="1" customWidth="1"/>
    <col min="3311" max="3311" width="32.5703125" style="608" customWidth="1"/>
    <col min="3312" max="3312" width="35.28515625" style="608" customWidth="1"/>
    <col min="3313" max="3313" width="31" style="608" customWidth="1"/>
    <col min="3314" max="3314" width="15.28515625" style="608" customWidth="1"/>
    <col min="3315" max="3315" width="16" style="608" customWidth="1"/>
    <col min="3316" max="3316" width="14.85546875" style="608" customWidth="1"/>
    <col min="3317" max="3317" width="27" style="608" customWidth="1"/>
    <col min="3318" max="3319" width="18" style="608" customWidth="1"/>
    <col min="3320" max="3320" width="22" style="608" customWidth="1"/>
    <col min="3321" max="3321" width="30.85546875" style="608" customWidth="1"/>
    <col min="3322" max="3322" width="15.28515625" style="608" customWidth="1"/>
    <col min="3323" max="3323" width="14.140625" style="608" customWidth="1"/>
    <col min="3324" max="3324" width="17.85546875" style="608" customWidth="1"/>
    <col min="3325" max="3325" width="14.85546875" style="608" customWidth="1"/>
    <col min="3326" max="3326" width="15.42578125" style="608" customWidth="1"/>
    <col min="3327" max="3327" width="7" style="608" customWidth="1"/>
    <col min="3328" max="3328" width="6.5703125" style="608" customWidth="1"/>
    <col min="3329" max="3329" width="10.28515625" style="608" customWidth="1"/>
    <col min="3330" max="3330" width="9.5703125" style="608" customWidth="1"/>
    <col min="3331" max="3331" width="10.140625" style="608" customWidth="1"/>
    <col min="3332" max="3332" width="12.28515625" style="608" customWidth="1"/>
    <col min="3333" max="3333" width="10.28515625" style="608" customWidth="1"/>
    <col min="3334" max="3334" width="14.85546875" style="608" customWidth="1"/>
    <col min="3335" max="3335" width="6.140625" style="608" customWidth="1"/>
    <col min="3336" max="3336" width="17.28515625" style="608" customWidth="1"/>
    <col min="3337" max="3337" width="17" style="608" customWidth="1"/>
    <col min="3338" max="3338" width="24.5703125" style="608" customWidth="1"/>
    <col min="3339" max="3340" width="8" style="608" customWidth="1"/>
    <col min="3341" max="3346" width="6.7109375" style="608" bestFit="1" customWidth="1"/>
    <col min="3347" max="3347" width="21.5703125" style="608" customWidth="1"/>
    <col min="3348" max="3358" width="11.7109375" style="608" customWidth="1"/>
    <col min="3359" max="3564" width="11.7109375" style="608"/>
    <col min="3565" max="3565" width="5" style="608" customWidth="1"/>
    <col min="3566" max="3566" width="13" style="608" bestFit="1" customWidth="1"/>
    <col min="3567" max="3567" width="32.5703125" style="608" customWidth="1"/>
    <col min="3568" max="3568" width="35.28515625" style="608" customWidth="1"/>
    <col min="3569" max="3569" width="31" style="608" customWidth="1"/>
    <col min="3570" max="3570" width="15.28515625" style="608" customWidth="1"/>
    <col min="3571" max="3571" width="16" style="608" customWidth="1"/>
    <col min="3572" max="3572" width="14.85546875" style="608" customWidth="1"/>
    <col min="3573" max="3573" width="27" style="608" customWidth="1"/>
    <col min="3574" max="3575" width="18" style="608" customWidth="1"/>
    <col min="3576" max="3576" width="22" style="608" customWidth="1"/>
    <col min="3577" max="3577" width="30.85546875" style="608" customWidth="1"/>
    <col min="3578" max="3578" width="15.28515625" style="608" customWidth="1"/>
    <col min="3579" max="3579" width="14.140625" style="608" customWidth="1"/>
    <col min="3580" max="3580" width="17.85546875" style="608" customWidth="1"/>
    <col min="3581" max="3581" width="14.85546875" style="608" customWidth="1"/>
    <col min="3582" max="3582" width="15.42578125" style="608" customWidth="1"/>
    <col min="3583" max="3583" width="7" style="608" customWidth="1"/>
    <col min="3584" max="3584" width="6.5703125" style="608" customWidth="1"/>
    <col min="3585" max="3585" width="10.28515625" style="608" customWidth="1"/>
    <col min="3586" max="3586" width="9.5703125" style="608" customWidth="1"/>
    <col min="3587" max="3587" width="10.140625" style="608" customWidth="1"/>
    <col min="3588" max="3588" width="12.28515625" style="608" customWidth="1"/>
    <col min="3589" max="3589" width="10.28515625" style="608" customWidth="1"/>
    <col min="3590" max="3590" width="14.85546875" style="608" customWidth="1"/>
    <col min="3591" max="3591" width="6.140625" style="608" customWidth="1"/>
    <col min="3592" max="3592" width="17.28515625" style="608" customWidth="1"/>
    <col min="3593" max="3593" width="17" style="608" customWidth="1"/>
    <col min="3594" max="3594" width="24.5703125" style="608" customWidth="1"/>
    <col min="3595" max="3596" width="8" style="608" customWidth="1"/>
    <col min="3597" max="3602" width="6.7109375" style="608" bestFit="1" customWidth="1"/>
    <col min="3603" max="3603" width="21.5703125" style="608" customWidth="1"/>
    <col min="3604" max="3614" width="11.7109375" style="608" customWidth="1"/>
    <col min="3615" max="3820" width="11.7109375" style="608"/>
    <col min="3821" max="3821" width="5" style="608" customWidth="1"/>
    <col min="3822" max="3822" width="13" style="608" bestFit="1" customWidth="1"/>
    <col min="3823" max="3823" width="32.5703125" style="608" customWidth="1"/>
    <col min="3824" max="3824" width="35.28515625" style="608" customWidth="1"/>
    <col min="3825" max="3825" width="31" style="608" customWidth="1"/>
    <col min="3826" max="3826" width="15.28515625" style="608" customWidth="1"/>
    <col min="3827" max="3827" width="16" style="608" customWidth="1"/>
    <col min="3828" max="3828" width="14.85546875" style="608" customWidth="1"/>
    <col min="3829" max="3829" width="27" style="608" customWidth="1"/>
    <col min="3830" max="3831" width="18" style="608" customWidth="1"/>
    <col min="3832" max="3832" width="22" style="608" customWidth="1"/>
    <col min="3833" max="3833" width="30.85546875" style="608" customWidth="1"/>
    <col min="3834" max="3834" width="15.28515625" style="608" customWidth="1"/>
    <col min="3835" max="3835" width="14.140625" style="608" customWidth="1"/>
    <col min="3836" max="3836" width="17.85546875" style="608" customWidth="1"/>
    <col min="3837" max="3837" width="14.85546875" style="608" customWidth="1"/>
    <col min="3838" max="3838" width="15.42578125" style="608" customWidth="1"/>
    <col min="3839" max="3839" width="7" style="608" customWidth="1"/>
    <col min="3840" max="3840" width="6.5703125" style="608" customWidth="1"/>
    <col min="3841" max="3841" width="10.28515625" style="608" customWidth="1"/>
    <col min="3842" max="3842" width="9.5703125" style="608" customWidth="1"/>
    <col min="3843" max="3843" width="10.140625" style="608" customWidth="1"/>
    <col min="3844" max="3844" width="12.28515625" style="608" customWidth="1"/>
    <col min="3845" max="3845" width="10.28515625" style="608" customWidth="1"/>
    <col min="3846" max="3846" width="14.85546875" style="608" customWidth="1"/>
    <col min="3847" max="3847" width="6.140625" style="608" customWidth="1"/>
    <col min="3848" max="3848" width="17.28515625" style="608" customWidth="1"/>
    <col min="3849" max="3849" width="17" style="608" customWidth="1"/>
    <col min="3850" max="3850" width="24.5703125" style="608" customWidth="1"/>
    <col min="3851" max="3852" width="8" style="608" customWidth="1"/>
    <col min="3853" max="3858" width="6.7109375" style="608" bestFit="1" customWidth="1"/>
    <col min="3859" max="3859" width="21.5703125" style="608" customWidth="1"/>
    <col min="3860" max="3870" width="11.7109375" style="608" customWidth="1"/>
    <col min="3871" max="4076" width="11.7109375" style="608"/>
    <col min="4077" max="4077" width="5" style="608" customWidth="1"/>
    <col min="4078" max="4078" width="13" style="608" bestFit="1" customWidth="1"/>
    <col min="4079" max="4079" width="32.5703125" style="608" customWidth="1"/>
    <col min="4080" max="4080" width="35.28515625" style="608" customWidth="1"/>
    <col min="4081" max="4081" width="31" style="608" customWidth="1"/>
    <col min="4082" max="4082" width="15.28515625" style="608" customWidth="1"/>
    <col min="4083" max="4083" width="16" style="608" customWidth="1"/>
    <col min="4084" max="4084" width="14.85546875" style="608" customWidth="1"/>
    <col min="4085" max="4085" width="27" style="608" customWidth="1"/>
    <col min="4086" max="4087" width="18" style="608" customWidth="1"/>
    <col min="4088" max="4088" width="22" style="608" customWidth="1"/>
    <col min="4089" max="4089" width="30.85546875" style="608" customWidth="1"/>
    <col min="4090" max="4090" width="15.28515625" style="608" customWidth="1"/>
    <col min="4091" max="4091" width="14.140625" style="608" customWidth="1"/>
    <col min="4092" max="4092" width="17.85546875" style="608" customWidth="1"/>
    <col min="4093" max="4093" width="14.85546875" style="608" customWidth="1"/>
    <col min="4094" max="4094" width="15.42578125" style="608" customWidth="1"/>
    <col min="4095" max="4095" width="7" style="608" customWidth="1"/>
    <col min="4096" max="4096" width="6.5703125" style="608" customWidth="1"/>
    <col min="4097" max="4097" width="10.28515625" style="608" customWidth="1"/>
    <col min="4098" max="4098" width="9.5703125" style="608" customWidth="1"/>
    <col min="4099" max="4099" width="10.140625" style="608" customWidth="1"/>
    <col min="4100" max="4100" width="12.28515625" style="608" customWidth="1"/>
    <col min="4101" max="4101" width="10.28515625" style="608" customWidth="1"/>
    <col min="4102" max="4102" width="14.85546875" style="608" customWidth="1"/>
    <col min="4103" max="4103" width="6.140625" style="608" customWidth="1"/>
    <col min="4104" max="4104" width="17.28515625" style="608" customWidth="1"/>
    <col min="4105" max="4105" width="17" style="608" customWidth="1"/>
    <col min="4106" max="4106" width="24.5703125" style="608" customWidth="1"/>
    <col min="4107" max="4108" width="8" style="608" customWidth="1"/>
    <col min="4109" max="4114" width="6.7109375" style="608" bestFit="1" customWidth="1"/>
    <col min="4115" max="4115" width="21.5703125" style="608" customWidth="1"/>
    <col min="4116" max="4126" width="11.7109375" style="608" customWidth="1"/>
    <col min="4127" max="4332" width="11.7109375" style="608"/>
    <col min="4333" max="4333" width="5" style="608" customWidth="1"/>
    <col min="4334" max="4334" width="13" style="608" bestFit="1" customWidth="1"/>
    <col min="4335" max="4335" width="32.5703125" style="608" customWidth="1"/>
    <col min="4336" max="4336" width="35.28515625" style="608" customWidth="1"/>
    <col min="4337" max="4337" width="31" style="608" customWidth="1"/>
    <col min="4338" max="4338" width="15.28515625" style="608" customWidth="1"/>
    <col min="4339" max="4339" width="16" style="608" customWidth="1"/>
    <col min="4340" max="4340" width="14.85546875" style="608" customWidth="1"/>
    <col min="4341" max="4341" width="27" style="608" customWidth="1"/>
    <col min="4342" max="4343" width="18" style="608" customWidth="1"/>
    <col min="4344" max="4344" width="22" style="608" customWidth="1"/>
    <col min="4345" max="4345" width="30.85546875" style="608" customWidth="1"/>
    <col min="4346" max="4346" width="15.28515625" style="608" customWidth="1"/>
    <col min="4347" max="4347" width="14.140625" style="608" customWidth="1"/>
    <col min="4348" max="4348" width="17.85546875" style="608" customWidth="1"/>
    <col min="4349" max="4349" width="14.85546875" style="608" customWidth="1"/>
    <col min="4350" max="4350" width="15.42578125" style="608" customWidth="1"/>
    <col min="4351" max="4351" width="7" style="608" customWidth="1"/>
    <col min="4352" max="4352" width="6.5703125" style="608" customWidth="1"/>
    <col min="4353" max="4353" width="10.28515625" style="608" customWidth="1"/>
    <col min="4354" max="4354" width="9.5703125" style="608" customWidth="1"/>
    <col min="4355" max="4355" width="10.140625" style="608" customWidth="1"/>
    <col min="4356" max="4356" width="12.28515625" style="608" customWidth="1"/>
    <col min="4357" max="4357" width="10.28515625" style="608" customWidth="1"/>
    <col min="4358" max="4358" width="14.85546875" style="608" customWidth="1"/>
    <col min="4359" max="4359" width="6.140625" style="608" customWidth="1"/>
    <col min="4360" max="4360" width="17.28515625" style="608" customWidth="1"/>
    <col min="4361" max="4361" width="17" style="608" customWidth="1"/>
    <col min="4362" max="4362" width="24.5703125" style="608" customWidth="1"/>
    <col min="4363" max="4364" width="8" style="608" customWidth="1"/>
    <col min="4365" max="4370" width="6.7109375" style="608" bestFit="1" customWidth="1"/>
    <col min="4371" max="4371" width="21.5703125" style="608" customWidth="1"/>
    <col min="4372" max="4382" width="11.7109375" style="608" customWidth="1"/>
    <col min="4383" max="4588" width="11.7109375" style="608"/>
    <col min="4589" max="4589" width="5" style="608" customWidth="1"/>
    <col min="4590" max="4590" width="13" style="608" bestFit="1" customWidth="1"/>
    <col min="4591" max="4591" width="32.5703125" style="608" customWidth="1"/>
    <col min="4592" max="4592" width="35.28515625" style="608" customWidth="1"/>
    <col min="4593" max="4593" width="31" style="608" customWidth="1"/>
    <col min="4594" max="4594" width="15.28515625" style="608" customWidth="1"/>
    <col min="4595" max="4595" width="16" style="608" customWidth="1"/>
    <col min="4596" max="4596" width="14.85546875" style="608" customWidth="1"/>
    <col min="4597" max="4597" width="27" style="608" customWidth="1"/>
    <col min="4598" max="4599" width="18" style="608" customWidth="1"/>
    <col min="4600" max="4600" width="22" style="608" customWidth="1"/>
    <col min="4601" max="4601" width="30.85546875" style="608" customWidth="1"/>
    <col min="4602" max="4602" width="15.28515625" style="608" customWidth="1"/>
    <col min="4603" max="4603" width="14.140625" style="608" customWidth="1"/>
    <col min="4604" max="4604" width="17.85546875" style="608" customWidth="1"/>
    <col min="4605" max="4605" width="14.85546875" style="608" customWidth="1"/>
    <col min="4606" max="4606" width="15.42578125" style="608" customWidth="1"/>
    <col min="4607" max="4607" width="7" style="608" customWidth="1"/>
    <col min="4608" max="4608" width="6.5703125" style="608" customWidth="1"/>
    <col min="4609" max="4609" width="10.28515625" style="608" customWidth="1"/>
    <col min="4610" max="4610" width="9.5703125" style="608" customWidth="1"/>
    <col min="4611" max="4611" width="10.140625" style="608" customWidth="1"/>
    <col min="4612" max="4612" width="12.28515625" style="608" customWidth="1"/>
    <col min="4613" max="4613" width="10.28515625" style="608" customWidth="1"/>
    <col min="4614" max="4614" width="14.85546875" style="608" customWidth="1"/>
    <col min="4615" max="4615" width="6.140625" style="608" customWidth="1"/>
    <col min="4616" max="4616" width="17.28515625" style="608" customWidth="1"/>
    <col min="4617" max="4617" width="17" style="608" customWidth="1"/>
    <col min="4618" max="4618" width="24.5703125" style="608" customWidth="1"/>
    <col min="4619" max="4620" width="8" style="608" customWidth="1"/>
    <col min="4621" max="4626" width="6.7109375" style="608" bestFit="1" customWidth="1"/>
    <col min="4627" max="4627" width="21.5703125" style="608" customWidth="1"/>
    <col min="4628" max="4638" width="11.7109375" style="608" customWidth="1"/>
    <col min="4639" max="4844" width="11.7109375" style="608"/>
    <col min="4845" max="4845" width="5" style="608" customWidth="1"/>
    <col min="4846" max="4846" width="13" style="608" bestFit="1" customWidth="1"/>
    <col min="4847" max="4847" width="32.5703125" style="608" customWidth="1"/>
    <col min="4848" max="4848" width="35.28515625" style="608" customWidth="1"/>
    <col min="4849" max="4849" width="31" style="608" customWidth="1"/>
    <col min="4850" max="4850" width="15.28515625" style="608" customWidth="1"/>
    <col min="4851" max="4851" width="16" style="608" customWidth="1"/>
    <col min="4852" max="4852" width="14.85546875" style="608" customWidth="1"/>
    <col min="4853" max="4853" width="27" style="608" customWidth="1"/>
    <col min="4854" max="4855" width="18" style="608" customWidth="1"/>
    <col min="4856" max="4856" width="22" style="608" customWidth="1"/>
    <col min="4857" max="4857" width="30.85546875" style="608" customWidth="1"/>
    <col min="4858" max="4858" width="15.28515625" style="608" customWidth="1"/>
    <col min="4859" max="4859" width="14.140625" style="608" customWidth="1"/>
    <col min="4860" max="4860" width="17.85546875" style="608" customWidth="1"/>
    <col min="4861" max="4861" width="14.85546875" style="608" customWidth="1"/>
    <col min="4862" max="4862" width="15.42578125" style="608" customWidth="1"/>
    <col min="4863" max="4863" width="7" style="608" customWidth="1"/>
    <col min="4864" max="4864" width="6.5703125" style="608" customWidth="1"/>
    <col min="4865" max="4865" width="10.28515625" style="608" customWidth="1"/>
    <col min="4866" max="4866" width="9.5703125" style="608" customWidth="1"/>
    <col min="4867" max="4867" width="10.140625" style="608" customWidth="1"/>
    <col min="4868" max="4868" width="12.28515625" style="608" customWidth="1"/>
    <col min="4869" max="4869" width="10.28515625" style="608" customWidth="1"/>
    <col min="4870" max="4870" width="14.85546875" style="608" customWidth="1"/>
    <col min="4871" max="4871" width="6.140625" style="608" customWidth="1"/>
    <col min="4872" max="4872" width="17.28515625" style="608" customWidth="1"/>
    <col min="4873" max="4873" width="17" style="608" customWidth="1"/>
    <col min="4874" max="4874" width="24.5703125" style="608" customWidth="1"/>
    <col min="4875" max="4876" width="8" style="608" customWidth="1"/>
    <col min="4877" max="4882" width="6.7109375" style="608" bestFit="1" customWidth="1"/>
    <col min="4883" max="4883" width="21.5703125" style="608" customWidth="1"/>
    <col min="4884" max="4894" width="11.7109375" style="608" customWidth="1"/>
    <col min="4895" max="5100" width="11.7109375" style="608"/>
    <col min="5101" max="5101" width="5" style="608" customWidth="1"/>
    <col min="5102" max="5102" width="13" style="608" bestFit="1" customWidth="1"/>
    <col min="5103" max="5103" width="32.5703125" style="608" customWidth="1"/>
    <col min="5104" max="5104" width="35.28515625" style="608" customWidth="1"/>
    <col min="5105" max="5105" width="31" style="608" customWidth="1"/>
    <col min="5106" max="5106" width="15.28515625" style="608" customWidth="1"/>
    <col min="5107" max="5107" width="16" style="608" customWidth="1"/>
    <col min="5108" max="5108" width="14.85546875" style="608" customWidth="1"/>
    <col min="5109" max="5109" width="27" style="608" customWidth="1"/>
    <col min="5110" max="5111" width="18" style="608" customWidth="1"/>
    <col min="5112" max="5112" width="22" style="608" customWidth="1"/>
    <col min="5113" max="5113" width="30.85546875" style="608" customWidth="1"/>
    <col min="5114" max="5114" width="15.28515625" style="608" customWidth="1"/>
    <col min="5115" max="5115" width="14.140625" style="608" customWidth="1"/>
    <col min="5116" max="5116" width="17.85546875" style="608" customWidth="1"/>
    <col min="5117" max="5117" width="14.85546875" style="608" customWidth="1"/>
    <col min="5118" max="5118" width="15.42578125" style="608" customWidth="1"/>
    <col min="5119" max="5119" width="7" style="608" customWidth="1"/>
    <col min="5120" max="5120" width="6.5703125" style="608" customWidth="1"/>
    <col min="5121" max="5121" width="10.28515625" style="608" customWidth="1"/>
    <col min="5122" max="5122" width="9.5703125" style="608" customWidth="1"/>
    <col min="5123" max="5123" width="10.140625" style="608" customWidth="1"/>
    <col min="5124" max="5124" width="12.28515625" style="608" customWidth="1"/>
    <col min="5125" max="5125" width="10.28515625" style="608" customWidth="1"/>
    <col min="5126" max="5126" width="14.85546875" style="608" customWidth="1"/>
    <col min="5127" max="5127" width="6.140625" style="608" customWidth="1"/>
    <col min="5128" max="5128" width="17.28515625" style="608" customWidth="1"/>
    <col min="5129" max="5129" width="17" style="608" customWidth="1"/>
    <col min="5130" max="5130" width="24.5703125" style="608" customWidth="1"/>
    <col min="5131" max="5132" width="8" style="608" customWidth="1"/>
    <col min="5133" max="5138" width="6.7109375" style="608" bestFit="1" customWidth="1"/>
    <col min="5139" max="5139" width="21.5703125" style="608" customWidth="1"/>
    <col min="5140" max="5150" width="11.7109375" style="608" customWidth="1"/>
    <col min="5151" max="5356" width="11.7109375" style="608"/>
    <col min="5357" max="5357" width="5" style="608" customWidth="1"/>
    <col min="5358" max="5358" width="13" style="608" bestFit="1" customWidth="1"/>
    <col min="5359" max="5359" width="32.5703125" style="608" customWidth="1"/>
    <col min="5360" max="5360" width="35.28515625" style="608" customWidth="1"/>
    <col min="5361" max="5361" width="31" style="608" customWidth="1"/>
    <col min="5362" max="5362" width="15.28515625" style="608" customWidth="1"/>
    <col min="5363" max="5363" width="16" style="608" customWidth="1"/>
    <col min="5364" max="5364" width="14.85546875" style="608" customWidth="1"/>
    <col min="5365" max="5365" width="27" style="608" customWidth="1"/>
    <col min="5366" max="5367" width="18" style="608" customWidth="1"/>
    <col min="5368" max="5368" width="22" style="608" customWidth="1"/>
    <col min="5369" max="5369" width="30.85546875" style="608" customWidth="1"/>
    <col min="5370" max="5370" width="15.28515625" style="608" customWidth="1"/>
    <col min="5371" max="5371" width="14.140625" style="608" customWidth="1"/>
    <col min="5372" max="5372" width="17.85546875" style="608" customWidth="1"/>
    <col min="5373" max="5373" width="14.85546875" style="608" customWidth="1"/>
    <col min="5374" max="5374" width="15.42578125" style="608" customWidth="1"/>
    <col min="5375" max="5375" width="7" style="608" customWidth="1"/>
    <col min="5376" max="5376" width="6.5703125" style="608" customWidth="1"/>
    <col min="5377" max="5377" width="10.28515625" style="608" customWidth="1"/>
    <col min="5378" max="5378" width="9.5703125" style="608" customWidth="1"/>
    <col min="5379" max="5379" width="10.140625" style="608" customWidth="1"/>
    <col min="5380" max="5380" width="12.28515625" style="608" customWidth="1"/>
    <col min="5381" max="5381" width="10.28515625" style="608" customWidth="1"/>
    <col min="5382" max="5382" width="14.85546875" style="608" customWidth="1"/>
    <col min="5383" max="5383" width="6.140625" style="608" customWidth="1"/>
    <col min="5384" max="5384" width="17.28515625" style="608" customWidth="1"/>
    <col min="5385" max="5385" width="17" style="608" customWidth="1"/>
    <col min="5386" max="5386" width="24.5703125" style="608" customWidth="1"/>
    <col min="5387" max="5388" width="8" style="608" customWidth="1"/>
    <col min="5389" max="5394" width="6.7109375" style="608" bestFit="1" customWidth="1"/>
    <col min="5395" max="5395" width="21.5703125" style="608" customWidth="1"/>
    <col min="5396" max="5406" width="11.7109375" style="608" customWidth="1"/>
    <col min="5407" max="5612" width="11.7109375" style="608"/>
    <col min="5613" max="5613" width="5" style="608" customWidth="1"/>
    <col min="5614" max="5614" width="13" style="608" bestFit="1" customWidth="1"/>
    <col min="5615" max="5615" width="32.5703125" style="608" customWidth="1"/>
    <col min="5616" max="5616" width="35.28515625" style="608" customWidth="1"/>
    <col min="5617" max="5617" width="31" style="608" customWidth="1"/>
    <col min="5618" max="5618" width="15.28515625" style="608" customWidth="1"/>
    <col min="5619" max="5619" width="16" style="608" customWidth="1"/>
    <col min="5620" max="5620" width="14.85546875" style="608" customWidth="1"/>
    <col min="5621" max="5621" width="27" style="608" customWidth="1"/>
    <col min="5622" max="5623" width="18" style="608" customWidth="1"/>
    <col min="5624" max="5624" width="22" style="608" customWidth="1"/>
    <col min="5625" max="5625" width="30.85546875" style="608" customWidth="1"/>
    <col min="5626" max="5626" width="15.28515625" style="608" customWidth="1"/>
    <col min="5627" max="5627" width="14.140625" style="608" customWidth="1"/>
    <col min="5628" max="5628" width="17.85546875" style="608" customWidth="1"/>
    <col min="5629" max="5629" width="14.85546875" style="608" customWidth="1"/>
    <col min="5630" max="5630" width="15.42578125" style="608" customWidth="1"/>
    <col min="5631" max="5631" width="7" style="608" customWidth="1"/>
    <col min="5632" max="5632" width="6.5703125" style="608" customWidth="1"/>
    <col min="5633" max="5633" width="10.28515625" style="608" customWidth="1"/>
    <col min="5634" max="5634" width="9.5703125" style="608" customWidth="1"/>
    <col min="5635" max="5635" width="10.140625" style="608" customWidth="1"/>
    <col min="5636" max="5636" width="12.28515625" style="608" customWidth="1"/>
    <col min="5637" max="5637" width="10.28515625" style="608" customWidth="1"/>
    <col min="5638" max="5638" width="14.85546875" style="608" customWidth="1"/>
    <col min="5639" max="5639" width="6.140625" style="608" customWidth="1"/>
    <col min="5640" max="5640" width="17.28515625" style="608" customWidth="1"/>
    <col min="5641" max="5641" width="17" style="608" customWidth="1"/>
    <col min="5642" max="5642" width="24.5703125" style="608" customWidth="1"/>
    <col min="5643" max="5644" width="8" style="608" customWidth="1"/>
    <col min="5645" max="5650" width="6.7109375" style="608" bestFit="1" customWidth="1"/>
    <col min="5651" max="5651" width="21.5703125" style="608" customWidth="1"/>
    <col min="5652" max="5662" width="11.7109375" style="608" customWidth="1"/>
    <col min="5663" max="5868" width="11.7109375" style="608"/>
    <col min="5869" max="5869" width="5" style="608" customWidth="1"/>
    <col min="5870" max="5870" width="13" style="608" bestFit="1" customWidth="1"/>
    <col min="5871" max="5871" width="32.5703125" style="608" customWidth="1"/>
    <col min="5872" max="5872" width="35.28515625" style="608" customWidth="1"/>
    <col min="5873" max="5873" width="31" style="608" customWidth="1"/>
    <col min="5874" max="5874" width="15.28515625" style="608" customWidth="1"/>
    <col min="5875" max="5875" width="16" style="608" customWidth="1"/>
    <col min="5876" max="5876" width="14.85546875" style="608" customWidth="1"/>
    <col min="5877" max="5877" width="27" style="608" customWidth="1"/>
    <col min="5878" max="5879" width="18" style="608" customWidth="1"/>
    <col min="5880" max="5880" width="22" style="608" customWidth="1"/>
    <col min="5881" max="5881" width="30.85546875" style="608" customWidth="1"/>
    <col min="5882" max="5882" width="15.28515625" style="608" customWidth="1"/>
    <col min="5883" max="5883" width="14.140625" style="608" customWidth="1"/>
    <col min="5884" max="5884" width="17.85546875" style="608" customWidth="1"/>
    <col min="5885" max="5885" width="14.85546875" style="608" customWidth="1"/>
    <col min="5886" max="5886" width="15.42578125" style="608" customWidth="1"/>
    <col min="5887" max="5887" width="7" style="608" customWidth="1"/>
    <col min="5888" max="5888" width="6.5703125" style="608" customWidth="1"/>
    <col min="5889" max="5889" width="10.28515625" style="608" customWidth="1"/>
    <col min="5890" max="5890" width="9.5703125" style="608" customWidth="1"/>
    <col min="5891" max="5891" width="10.140625" style="608" customWidth="1"/>
    <col min="5892" max="5892" width="12.28515625" style="608" customWidth="1"/>
    <col min="5893" max="5893" width="10.28515625" style="608" customWidth="1"/>
    <col min="5894" max="5894" width="14.85546875" style="608" customWidth="1"/>
    <col min="5895" max="5895" width="6.140625" style="608" customWidth="1"/>
    <col min="5896" max="5896" width="17.28515625" style="608" customWidth="1"/>
    <col min="5897" max="5897" width="17" style="608" customWidth="1"/>
    <col min="5898" max="5898" width="24.5703125" style="608" customWidth="1"/>
    <col min="5899" max="5900" width="8" style="608" customWidth="1"/>
    <col min="5901" max="5906" width="6.7109375" style="608" bestFit="1" customWidth="1"/>
    <col min="5907" max="5907" width="21.5703125" style="608" customWidth="1"/>
    <col min="5908" max="5918" width="11.7109375" style="608" customWidth="1"/>
    <col min="5919" max="6124" width="11.7109375" style="608"/>
    <col min="6125" max="6125" width="5" style="608" customWidth="1"/>
    <col min="6126" max="6126" width="13" style="608" bestFit="1" customWidth="1"/>
    <col min="6127" max="6127" width="32.5703125" style="608" customWidth="1"/>
    <col min="6128" max="6128" width="35.28515625" style="608" customWidth="1"/>
    <col min="6129" max="6129" width="31" style="608" customWidth="1"/>
    <col min="6130" max="6130" width="15.28515625" style="608" customWidth="1"/>
    <col min="6131" max="6131" width="16" style="608" customWidth="1"/>
    <col min="6132" max="6132" width="14.85546875" style="608" customWidth="1"/>
    <col min="6133" max="6133" width="27" style="608" customWidth="1"/>
    <col min="6134" max="6135" width="18" style="608" customWidth="1"/>
    <col min="6136" max="6136" width="22" style="608" customWidth="1"/>
    <col min="6137" max="6137" width="30.85546875" style="608" customWidth="1"/>
    <col min="6138" max="6138" width="15.28515625" style="608" customWidth="1"/>
    <col min="6139" max="6139" width="14.140625" style="608" customWidth="1"/>
    <col min="6140" max="6140" width="17.85546875" style="608" customWidth="1"/>
    <col min="6141" max="6141" width="14.85546875" style="608" customWidth="1"/>
    <col min="6142" max="6142" width="15.42578125" style="608" customWidth="1"/>
    <col min="6143" max="6143" width="7" style="608" customWidth="1"/>
    <col min="6144" max="6144" width="6.5703125" style="608" customWidth="1"/>
    <col min="6145" max="6145" width="10.28515625" style="608" customWidth="1"/>
    <col min="6146" max="6146" width="9.5703125" style="608" customWidth="1"/>
    <col min="6147" max="6147" width="10.140625" style="608" customWidth="1"/>
    <col min="6148" max="6148" width="12.28515625" style="608" customWidth="1"/>
    <col min="6149" max="6149" width="10.28515625" style="608" customWidth="1"/>
    <col min="6150" max="6150" width="14.85546875" style="608" customWidth="1"/>
    <col min="6151" max="6151" width="6.140625" style="608" customWidth="1"/>
    <col min="6152" max="6152" width="17.28515625" style="608" customWidth="1"/>
    <col min="6153" max="6153" width="17" style="608" customWidth="1"/>
    <col min="6154" max="6154" width="24.5703125" style="608" customWidth="1"/>
    <col min="6155" max="6156" width="8" style="608" customWidth="1"/>
    <col min="6157" max="6162" width="6.7109375" style="608" bestFit="1" customWidth="1"/>
    <col min="6163" max="6163" width="21.5703125" style="608" customWidth="1"/>
    <col min="6164" max="6174" width="11.7109375" style="608" customWidth="1"/>
    <col min="6175" max="6380" width="11.7109375" style="608"/>
    <col min="6381" max="6381" width="5" style="608" customWidth="1"/>
    <col min="6382" max="6382" width="13" style="608" bestFit="1" customWidth="1"/>
    <col min="6383" max="6383" width="32.5703125" style="608" customWidth="1"/>
    <col min="6384" max="6384" width="35.28515625" style="608" customWidth="1"/>
    <col min="6385" max="6385" width="31" style="608" customWidth="1"/>
    <col min="6386" max="6386" width="15.28515625" style="608" customWidth="1"/>
    <col min="6387" max="6387" width="16" style="608" customWidth="1"/>
    <col min="6388" max="6388" width="14.85546875" style="608" customWidth="1"/>
    <col min="6389" max="6389" width="27" style="608" customWidth="1"/>
    <col min="6390" max="6391" width="18" style="608" customWidth="1"/>
    <col min="6392" max="6392" width="22" style="608" customWidth="1"/>
    <col min="6393" max="6393" width="30.85546875" style="608" customWidth="1"/>
    <col min="6394" max="6394" width="15.28515625" style="608" customWidth="1"/>
    <col min="6395" max="6395" width="14.140625" style="608" customWidth="1"/>
    <col min="6396" max="6396" width="17.85546875" style="608" customWidth="1"/>
    <col min="6397" max="6397" width="14.85546875" style="608" customWidth="1"/>
    <col min="6398" max="6398" width="15.42578125" style="608" customWidth="1"/>
    <col min="6399" max="6399" width="7" style="608" customWidth="1"/>
    <col min="6400" max="6400" width="6.5703125" style="608" customWidth="1"/>
    <col min="6401" max="6401" width="10.28515625" style="608" customWidth="1"/>
    <col min="6402" max="6402" width="9.5703125" style="608" customWidth="1"/>
    <col min="6403" max="6403" width="10.140625" style="608" customWidth="1"/>
    <col min="6404" max="6404" width="12.28515625" style="608" customWidth="1"/>
    <col min="6405" max="6405" width="10.28515625" style="608" customWidth="1"/>
    <col min="6406" max="6406" width="14.85546875" style="608" customWidth="1"/>
    <col min="6407" max="6407" width="6.140625" style="608" customWidth="1"/>
    <col min="6408" max="6408" width="17.28515625" style="608" customWidth="1"/>
    <col min="6409" max="6409" width="17" style="608" customWidth="1"/>
    <col min="6410" max="6410" width="24.5703125" style="608" customWidth="1"/>
    <col min="6411" max="6412" width="8" style="608" customWidth="1"/>
    <col min="6413" max="6418" width="6.7109375" style="608" bestFit="1" customWidth="1"/>
    <col min="6419" max="6419" width="21.5703125" style="608" customWidth="1"/>
    <col min="6420" max="6430" width="11.7109375" style="608" customWidth="1"/>
    <col min="6431" max="6636" width="11.7109375" style="608"/>
    <col min="6637" max="6637" width="5" style="608" customWidth="1"/>
    <col min="6638" max="6638" width="13" style="608" bestFit="1" customWidth="1"/>
    <col min="6639" max="6639" width="32.5703125" style="608" customWidth="1"/>
    <col min="6640" max="6640" width="35.28515625" style="608" customWidth="1"/>
    <col min="6641" max="6641" width="31" style="608" customWidth="1"/>
    <col min="6642" max="6642" width="15.28515625" style="608" customWidth="1"/>
    <col min="6643" max="6643" width="16" style="608" customWidth="1"/>
    <col min="6644" max="6644" width="14.85546875" style="608" customWidth="1"/>
    <col min="6645" max="6645" width="27" style="608" customWidth="1"/>
    <col min="6646" max="6647" width="18" style="608" customWidth="1"/>
    <col min="6648" max="6648" width="22" style="608" customWidth="1"/>
    <col min="6649" max="6649" width="30.85546875" style="608" customWidth="1"/>
    <col min="6650" max="6650" width="15.28515625" style="608" customWidth="1"/>
    <col min="6651" max="6651" width="14.140625" style="608" customWidth="1"/>
    <col min="6652" max="6652" width="17.85546875" style="608" customWidth="1"/>
    <col min="6653" max="6653" width="14.85546875" style="608" customWidth="1"/>
    <col min="6654" max="6654" width="15.42578125" style="608" customWidth="1"/>
    <col min="6655" max="6655" width="7" style="608" customWidth="1"/>
    <col min="6656" max="6656" width="6.5703125" style="608" customWidth="1"/>
    <col min="6657" max="6657" width="10.28515625" style="608" customWidth="1"/>
    <col min="6658" max="6658" width="9.5703125" style="608" customWidth="1"/>
    <col min="6659" max="6659" width="10.140625" style="608" customWidth="1"/>
    <col min="6660" max="6660" width="12.28515625" style="608" customWidth="1"/>
    <col min="6661" max="6661" width="10.28515625" style="608" customWidth="1"/>
    <col min="6662" max="6662" width="14.85546875" style="608" customWidth="1"/>
    <col min="6663" max="6663" width="6.140625" style="608" customWidth="1"/>
    <col min="6664" max="6664" width="17.28515625" style="608" customWidth="1"/>
    <col min="6665" max="6665" width="17" style="608" customWidth="1"/>
    <col min="6666" max="6666" width="24.5703125" style="608" customWidth="1"/>
    <col min="6667" max="6668" width="8" style="608" customWidth="1"/>
    <col min="6669" max="6674" width="6.7109375" style="608" bestFit="1" customWidth="1"/>
    <col min="6675" max="6675" width="21.5703125" style="608" customWidth="1"/>
    <col min="6676" max="6686" width="11.7109375" style="608" customWidth="1"/>
    <col min="6687" max="6892" width="11.7109375" style="608"/>
    <col min="6893" max="6893" width="5" style="608" customWidth="1"/>
    <col min="6894" max="6894" width="13" style="608" bestFit="1" customWidth="1"/>
    <col min="6895" max="6895" width="32.5703125" style="608" customWidth="1"/>
    <col min="6896" max="6896" width="35.28515625" style="608" customWidth="1"/>
    <col min="6897" max="6897" width="31" style="608" customWidth="1"/>
    <col min="6898" max="6898" width="15.28515625" style="608" customWidth="1"/>
    <col min="6899" max="6899" width="16" style="608" customWidth="1"/>
    <col min="6900" max="6900" width="14.85546875" style="608" customWidth="1"/>
    <col min="6901" max="6901" width="27" style="608" customWidth="1"/>
    <col min="6902" max="6903" width="18" style="608" customWidth="1"/>
    <col min="6904" max="6904" width="22" style="608" customWidth="1"/>
    <col min="6905" max="6905" width="30.85546875" style="608" customWidth="1"/>
    <col min="6906" max="6906" width="15.28515625" style="608" customWidth="1"/>
    <col min="6907" max="6907" width="14.140625" style="608" customWidth="1"/>
    <col min="6908" max="6908" width="17.85546875" style="608" customWidth="1"/>
    <col min="6909" max="6909" width="14.85546875" style="608" customWidth="1"/>
    <col min="6910" max="6910" width="15.42578125" style="608" customWidth="1"/>
    <col min="6911" max="6911" width="7" style="608" customWidth="1"/>
    <col min="6912" max="6912" width="6.5703125" style="608" customWidth="1"/>
    <col min="6913" max="6913" width="10.28515625" style="608" customWidth="1"/>
    <col min="6914" max="6914" width="9.5703125" style="608" customWidth="1"/>
    <col min="6915" max="6915" width="10.140625" style="608" customWidth="1"/>
    <col min="6916" max="6916" width="12.28515625" style="608" customWidth="1"/>
    <col min="6917" max="6917" width="10.28515625" style="608" customWidth="1"/>
    <col min="6918" max="6918" width="14.85546875" style="608" customWidth="1"/>
    <col min="6919" max="6919" width="6.140625" style="608" customWidth="1"/>
    <col min="6920" max="6920" width="17.28515625" style="608" customWidth="1"/>
    <col min="6921" max="6921" width="17" style="608" customWidth="1"/>
    <col min="6922" max="6922" width="24.5703125" style="608" customWidth="1"/>
    <col min="6923" max="6924" width="8" style="608" customWidth="1"/>
    <col min="6925" max="6930" width="6.7109375" style="608" bestFit="1" customWidth="1"/>
    <col min="6931" max="6931" width="21.5703125" style="608" customWidth="1"/>
    <col min="6932" max="6942" width="11.7109375" style="608" customWidth="1"/>
    <col min="6943" max="7148" width="11.7109375" style="608"/>
    <col min="7149" max="7149" width="5" style="608" customWidth="1"/>
    <col min="7150" max="7150" width="13" style="608" bestFit="1" customWidth="1"/>
    <col min="7151" max="7151" width="32.5703125" style="608" customWidth="1"/>
    <col min="7152" max="7152" width="35.28515625" style="608" customWidth="1"/>
    <col min="7153" max="7153" width="31" style="608" customWidth="1"/>
    <col min="7154" max="7154" width="15.28515625" style="608" customWidth="1"/>
    <col min="7155" max="7155" width="16" style="608" customWidth="1"/>
    <col min="7156" max="7156" width="14.85546875" style="608" customWidth="1"/>
    <col min="7157" max="7157" width="27" style="608" customWidth="1"/>
    <col min="7158" max="7159" width="18" style="608" customWidth="1"/>
    <col min="7160" max="7160" width="22" style="608" customWidth="1"/>
    <col min="7161" max="7161" width="30.85546875" style="608" customWidth="1"/>
    <col min="7162" max="7162" width="15.28515625" style="608" customWidth="1"/>
    <col min="7163" max="7163" width="14.140625" style="608" customWidth="1"/>
    <col min="7164" max="7164" width="17.85546875" style="608" customWidth="1"/>
    <col min="7165" max="7165" width="14.85546875" style="608" customWidth="1"/>
    <col min="7166" max="7166" width="15.42578125" style="608" customWidth="1"/>
    <col min="7167" max="7167" width="7" style="608" customWidth="1"/>
    <col min="7168" max="7168" width="6.5703125" style="608" customWidth="1"/>
    <col min="7169" max="7169" width="10.28515625" style="608" customWidth="1"/>
    <col min="7170" max="7170" width="9.5703125" style="608" customWidth="1"/>
    <col min="7171" max="7171" width="10.140625" style="608" customWidth="1"/>
    <col min="7172" max="7172" width="12.28515625" style="608" customWidth="1"/>
    <col min="7173" max="7173" width="10.28515625" style="608" customWidth="1"/>
    <col min="7174" max="7174" width="14.85546875" style="608" customWidth="1"/>
    <col min="7175" max="7175" width="6.140625" style="608" customWidth="1"/>
    <col min="7176" max="7176" width="17.28515625" style="608" customWidth="1"/>
    <col min="7177" max="7177" width="17" style="608" customWidth="1"/>
    <col min="7178" max="7178" width="24.5703125" style="608" customWidth="1"/>
    <col min="7179" max="7180" width="8" style="608" customWidth="1"/>
    <col min="7181" max="7186" width="6.7109375" style="608" bestFit="1" customWidth="1"/>
    <col min="7187" max="7187" width="21.5703125" style="608" customWidth="1"/>
    <col min="7188" max="7198" width="11.7109375" style="608" customWidth="1"/>
    <col min="7199" max="7404" width="11.7109375" style="608"/>
    <col min="7405" max="7405" width="5" style="608" customWidth="1"/>
    <col min="7406" max="7406" width="13" style="608" bestFit="1" customWidth="1"/>
    <col min="7407" max="7407" width="32.5703125" style="608" customWidth="1"/>
    <col min="7408" max="7408" width="35.28515625" style="608" customWidth="1"/>
    <col min="7409" max="7409" width="31" style="608" customWidth="1"/>
    <col min="7410" max="7410" width="15.28515625" style="608" customWidth="1"/>
    <col min="7411" max="7411" width="16" style="608" customWidth="1"/>
    <col min="7412" max="7412" width="14.85546875" style="608" customWidth="1"/>
    <col min="7413" max="7413" width="27" style="608" customWidth="1"/>
    <col min="7414" max="7415" width="18" style="608" customWidth="1"/>
    <col min="7416" max="7416" width="22" style="608" customWidth="1"/>
    <col min="7417" max="7417" width="30.85546875" style="608" customWidth="1"/>
    <col min="7418" max="7418" width="15.28515625" style="608" customWidth="1"/>
    <col min="7419" max="7419" width="14.140625" style="608" customWidth="1"/>
    <col min="7420" max="7420" width="17.85546875" style="608" customWidth="1"/>
    <col min="7421" max="7421" width="14.85546875" style="608" customWidth="1"/>
    <col min="7422" max="7422" width="15.42578125" style="608" customWidth="1"/>
    <col min="7423" max="7423" width="7" style="608" customWidth="1"/>
    <col min="7424" max="7424" width="6.5703125" style="608" customWidth="1"/>
    <col min="7425" max="7425" width="10.28515625" style="608" customWidth="1"/>
    <col min="7426" max="7426" width="9.5703125" style="608" customWidth="1"/>
    <col min="7427" max="7427" width="10.140625" style="608" customWidth="1"/>
    <col min="7428" max="7428" width="12.28515625" style="608" customWidth="1"/>
    <col min="7429" max="7429" width="10.28515625" style="608" customWidth="1"/>
    <col min="7430" max="7430" width="14.85546875" style="608" customWidth="1"/>
    <col min="7431" max="7431" width="6.140625" style="608" customWidth="1"/>
    <col min="7432" max="7432" width="17.28515625" style="608" customWidth="1"/>
    <col min="7433" max="7433" width="17" style="608" customWidth="1"/>
    <col min="7434" max="7434" width="24.5703125" style="608" customWidth="1"/>
    <col min="7435" max="7436" width="8" style="608" customWidth="1"/>
    <col min="7437" max="7442" width="6.7109375" style="608" bestFit="1" customWidth="1"/>
    <col min="7443" max="7443" width="21.5703125" style="608" customWidth="1"/>
    <col min="7444" max="7454" width="11.7109375" style="608" customWidth="1"/>
    <col min="7455" max="7660" width="11.7109375" style="608"/>
    <col min="7661" max="7661" width="5" style="608" customWidth="1"/>
    <col min="7662" max="7662" width="13" style="608" bestFit="1" customWidth="1"/>
    <col min="7663" max="7663" width="32.5703125" style="608" customWidth="1"/>
    <col min="7664" max="7664" width="35.28515625" style="608" customWidth="1"/>
    <col min="7665" max="7665" width="31" style="608" customWidth="1"/>
    <col min="7666" max="7666" width="15.28515625" style="608" customWidth="1"/>
    <col min="7667" max="7667" width="16" style="608" customWidth="1"/>
    <col min="7668" max="7668" width="14.85546875" style="608" customWidth="1"/>
    <col min="7669" max="7669" width="27" style="608" customWidth="1"/>
    <col min="7670" max="7671" width="18" style="608" customWidth="1"/>
    <col min="7672" max="7672" width="22" style="608" customWidth="1"/>
    <col min="7673" max="7673" width="30.85546875" style="608" customWidth="1"/>
    <col min="7674" max="7674" width="15.28515625" style="608" customWidth="1"/>
    <col min="7675" max="7675" width="14.140625" style="608" customWidth="1"/>
    <col min="7676" max="7676" width="17.85546875" style="608" customWidth="1"/>
    <col min="7677" max="7677" width="14.85546875" style="608" customWidth="1"/>
    <col min="7678" max="7678" width="15.42578125" style="608" customWidth="1"/>
    <col min="7679" max="7679" width="7" style="608" customWidth="1"/>
    <col min="7680" max="7680" width="6.5703125" style="608" customWidth="1"/>
    <col min="7681" max="7681" width="10.28515625" style="608" customWidth="1"/>
    <col min="7682" max="7682" width="9.5703125" style="608" customWidth="1"/>
    <col min="7683" max="7683" width="10.140625" style="608" customWidth="1"/>
    <col min="7684" max="7684" width="12.28515625" style="608" customWidth="1"/>
    <col min="7685" max="7685" width="10.28515625" style="608" customWidth="1"/>
    <col min="7686" max="7686" width="14.85546875" style="608" customWidth="1"/>
    <col min="7687" max="7687" width="6.140625" style="608" customWidth="1"/>
    <col min="7688" max="7688" width="17.28515625" style="608" customWidth="1"/>
    <col min="7689" max="7689" width="17" style="608" customWidth="1"/>
    <col min="7690" max="7690" width="24.5703125" style="608" customWidth="1"/>
    <col min="7691" max="7692" width="8" style="608" customWidth="1"/>
    <col min="7693" max="7698" width="6.7109375" style="608" bestFit="1" customWidth="1"/>
    <col min="7699" max="7699" width="21.5703125" style="608" customWidth="1"/>
    <col min="7700" max="7710" width="11.7109375" style="608" customWidth="1"/>
    <col min="7711" max="7916" width="11.7109375" style="608"/>
    <col min="7917" max="7917" width="5" style="608" customWidth="1"/>
    <col min="7918" max="7918" width="13" style="608" bestFit="1" customWidth="1"/>
    <col min="7919" max="7919" width="32.5703125" style="608" customWidth="1"/>
    <col min="7920" max="7920" width="35.28515625" style="608" customWidth="1"/>
    <col min="7921" max="7921" width="31" style="608" customWidth="1"/>
    <col min="7922" max="7922" width="15.28515625" style="608" customWidth="1"/>
    <col min="7923" max="7923" width="16" style="608" customWidth="1"/>
    <col min="7924" max="7924" width="14.85546875" style="608" customWidth="1"/>
    <col min="7925" max="7925" width="27" style="608" customWidth="1"/>
    <col min="7926" max="7927" width="18" style="608" customWidth="1"/>
    <col min="7928" max="7928" width="22" style="608" customWidth="1"/>
    <col min="7929" max="7929" width="30.85546875" style="608" customWidth="1"/>
    <col min="7930" max="7930" width="15.28515625" style="608" customWidth="1"/>
    <col min="7931" max="7931" width="14.140625" style="608" customWidth="1"/>
    <col min="7932" max="7932" width="17.85546875" style="608" customWidth="1"/>
    <col min="7933" max="7933" width="14.85546875" style="608" customWidth="1"/>
    <col min="7934" max="7934" width="15.42578125" style="608" customWidth="1"/>
    <col min="7935" max="7935" width="7" style="608" customWidth="1"/>
    <col min="7936" max="7936" width="6.5703125" style="608" customWidth="1"/>
    <col min="7937" max="7937" width="10.28515625" style="608" customWidth="1"/>
    <col min="7938" max="7938" width="9.5703125" style="608" customWidth="1"/>
    <col min="7939" max="7939" width="10.140625" style="608" customWidth="1"/>
    <col min="7940" max="7940" width="12.28515625" style="608" customWidth="1"/>
    <col min="7941" max="7941" width="10.28515625" style="608" customWidth="1"/>
    <col min="7942" max="7942" width="14.85546875" style="608" customWidth="1"/>
    <col min="7943" max="7943" width="6.140625" style="608" customWidth="1"/>
    <col min="7944" max="7944" width="17.28515625" style="608" customWidth="1"/>
    <col min="7945" max="7945" width="17" style="608" customWidth="1"/>
    <col min="7946" max="7946" width="24.5703125" style="608" customWidth="1"/>
    <col min="7947" max="7948" width="8" style="608" customWidth="1"/>
    <col min="7949" max="7954" width="6.7109375" style="608" bestFit="1" customWidth="1"/>
    <col min="7955" max="7955" width="21.5703125" style="608" customWidth="1"/>
    <col min="7956" max="7966" width="11.7109375" style="608" customWidth="1"/>
    <col min="7967" max="8172" width="11.7109375" style="608"/>
    <col min="8173" max="8173" width="5" style="608" customWidth="1"/>
    <col min="8174" max="8174" width="13" style="608" bestFit="1" customWidth="1"/>
    <col min="8175" max="8175" width="32.5703125" style="608" customWidth="1"/>
    <col min="8176" max="8176" width="35.28515625" style="608" customWidth="1"/>
    <col min="8177" max="8177" width="31" style="608" customWidth="1"/>
    <col min="8178" max="8178" width="15.28515625" style="608" customWidth="1"/>
    <col min="8179" max="8179" width="16" style="608" customWidth="1"/>
    <col min="8180" max="8180" width="14.85546875" style="608" customWidth="1"/>
    <col min="8181" max="8181" width="27" style="608" customWidth="1"/>
    <col min="8182" max="8183" width="18" style="608" customWidth="1"/>
    <col min="8184" max="8184" width="22" style="608" customWidth="1"/>
    <col min="8185" max="8185" width="30.85546875" style="608" customWidth="1"/>
    <col min="8186" max="8186" width="15.28515625" style="608" customWidth="1"/>
    <col min="8187" max="8187" width="14.140625" style="608" customWidth="1"/>
    <col min="8188" max="8188" width="17.85546875" style="608" customWidth="1"/>
    <col min="8189" max="8189" width="14.85546875" style="608" customWidth="1"/>
    <col min="8190" max="8190" width="15.42578125" style="608" customWidth="1"/>
    <col min="8191" max="8191" width="7" style="608" customWidth="1"/>
    <col min="8192" max="8192" width="6.5703125" style="608" customWidth="1"/>
    <col min="8193" max="8193" width="10.28515625" style="608" customWidth="1"/>
    <col min="8194" max="8194" width="9.5703125" style="608" customWidth="1"/>
    <col min="8195" max="8195" width="10.140625" style="608" customWidth="1"/>
    <col min="8196" max="8196" width="12.28515625" style="608" customWidth="1"/>
    <col min="8197" max="8197" width="10.28515625" style="608" customWidth="1"/>
    <col min="8198" max="8198" width="14.85546875" style="608" customWidth="1"/>
    <col min="8199" max="8199" width="6.140625" style="608" customWidth="1"/>
    <col min="8200" max="8200" width="17.28515625" style="608" customWidth="1"/>
    <col min="8201" max="8201" width="17" style="608" customWidth="1"/>
    <col min="8202" max="8202" width="24.5703125" style="608" customWidth="1"/>
    <col min="8203" max="8204" width="8" style="608" customWidth="1"/>
    <col min="8205" max="8210" width="6.7109375" style="608" bestFit="1" customWidth="1"/>
    <col min="8211" max="8211" width="21.5703125" style="608" customWidth="1"/>
    <col min="8212" max="8222" width="11.7109375" style="608" customWidth="1"/>
    <col min="8223" max="8428" width="11.7109375" style="608"/>
    <col min="8429" max="8429" width="5" style="608" customWidth="1"/>
    <col min="8430" max="8430" width="13" style="608" bestFit="1" customWidth="1"/>
    <col min="8431" max="8431" width="32.5703125" style="608" customWidth="1"/>
    <col min="8432" max="8432" width="35.28515625" style="608" customWidth="1"/>
    <col min="8433" max="8433" width="31" style="608" customWidth="1"/>
    <col min="8434" max="8434" width="15.28515625" style="608" customWidth="1"/>
    <col min="8435" max="8435" width="16" style="608" customWidth="1"/>
    <col min="8436" max="8436" width="14.85546875" style="608" customWidth="1"/>
    <col min="8437" max="8437" width="27" style="608" customWidth="1"/>
    <col min="8438" max="8439" width="18" style="608" customWidth="1"/>
    <col min="8440" max="8440" width="22" style="608" customWidth="1"/>
    <col min="8441" max="8441" width="30.85546875" style="608" customWidth="1"/>
    <col min="8442" max="8442" width="15.28515625" style="608" customWidth="1"/>
    <col min="8443" max="8443" width="14.140625" style="608" customWidth="1"/>
    <col min="8444" max="8444" width="17.85546875" style="608" customWidth="1"/>
    <col min="8445" max="8445" width="14.85546875" style="608" customWidth="1"/>
    <col min="8446" max="8446" width="15.42578125" style="608" customWidth="1"/>
    <col min="8447" max="8447" width="7" style="608" customWidth="1"/>
    <col min="8448" max="8448" width="6.5703125" style="608" customWidth="1"/>
    <col min="8449" max="8449" width="10.28515625" style="608" customWidth="1"/>
    <col min="8450" max="8450" width="9.5703125" style="608" customWidth="1"/>
    <col min="8451" max="8451" width="10.140625" style="608" customWidth="1"/>
    <col min="8452" max="8452" width="12.28515625" style="608" customWidth="1"/>
    <col min="8453" max="8453" width="10.28515625" style="608" customWidth="1"/>
    <col min="8454" max="8454" width="14.85546875" style="608" customWidth="1"/>
    <col min="8455" max="8455" width="6.140625" style="608" customWidth="1"/>
    <col min="8456" max="8456" width="17.28515625" style="608" customWidth="1"/>
    <col min="8457" max="8457" width="17" style="608" customWidth="1"/>
    <col min="8458" max="8458" width="24.5703125" style="608" customWidth="1"/>
    <col min="8459" max="8460" width="8" style="608" customWidth="1"/>
    <col min="8461" max="8466" width="6.7109375" style="608" bestFit="1" customWidth="1"/>
    <col min="8467" max="8467" width="21.5703125" style="608" customWidth="1"/>
    <col min="8468" max="8478" width="11.7109375" style="608" customWidth="1"/>
    <col min="8479" max="8684" width="11.7109375" style="608"/>
    <col min="8685" max="8685" width="5" style="608" customWidth="1"/>
    <col min="8686" max="8686" width="13" style="608" bestFit="1" customWidth="1"/>
    <col min="8687" max="8687" width="32.5703125" style="608" customWidth="1"/>
    <col min="8688" max="8688" width="35.28515625" style="608" customWidth="1"/>
    <col min="8689" max="8689" width="31" style="608" customWidth="1"/>
    <col min="8690" max="8690" width="15.28515625" style="608" customWidth="1"/>
    <col min="8691" max="8691" width="16" style="608" customWidth="1"/>
    <col min="8692" max="8692" width="14.85546875" style="608" customWidth="1"/>
    <col min="8693" max="8693" width="27" style="608" customWidth="1"/>
    <col min="8694" max="8695" width="18" style="608" customWidth="1"/>
    <col min="8696" max="8696" width="22" style="608" customWidth="1"/>
    <col min="8697" max="8697" width="30.85546875" style="608" customWidth="1"/>
    <col min="8698" max="8698" width="15.28515625" style="608" customWidth="1"/>
    <col min="8699" max="8699" width="14.140625" style="608" customWidth="1"/>
    <col min="8700" max="8700" width="17.85546875" style="608" customWidth="1"/>
    <col min="8701" max="8701" width="14.85546875" style="608" customWidth="1"/>
    <col min="8702" max="8702" width="15.42578125" style="608" customWidth="1"/>
    <col min="8703" max="8703" width="7" style="608" customWidth="1"/>
    <col min="8704" max="8704" width="6.5703125" style="608" customWidth="1"/>
    <col min="8705" max="8705" width="10.28515625" style="608" customWidth="1"/>
    <col min="8706" max="8706" width="9.5703125" style="608" customWidth="1"/>
    <col min="8707" max="8707" width="10.140625" style="608" customWidth="1"/>
    <col min="8708" max="8708" width="12.28515625" style="608" customWidth="1"/>
    <col min="8709" max="8709" width="10.28515625" style="608" customWidth="1"/>
    <col min="8710" max="8710" width="14.85546875" style="608" customWidth="1"/>
    <col min="8711" max="8711" width="6.140625" style="608" customWidth="1"/>
    <col min="8712" max="8712" width="17.28515625" style="608" customWidth="1"/>
    <col min="8713" max="8713" width="17" style="608" customWidth="1"/>
    <col min="8714" max="8714" width="24.5703125" style="608" customWidth="1"/>
    <col min="8715" max="8716" width="8" style="608" customWidth="1"/>
    <col min="8717" max="8722" width="6.7109375" style="608" bestFit="1" customWidth="1"/>
    <col min="8723" max="8723" width="21.5703125" style="608" customWidth="1"/>
    <col min="8724" max="8734" width="11.7109375" style="608" customWidth="1"/>
    <col min="8735" max="8940" width="11.7109375" style="608"/>
    <col min="8941" max="8941" width="5" style="608" customWidth="1"/>
    <col min="8942" max="8942" width="13" style="608" bestFit="1" customWidth="1"/>
    <col min="8943" max="8943" width="32.5703125" style="608" customWidth="1"/>
    <col min="8944" max="8944" width="35.28515625" style="608" customWidth="1"/>
    <col min="8945" max="8945" width="31" style="608" customWidth="1"/>
    <col min="8946" max="8946" width="15.28515625" style="608" customWidth="1"/>
    <col min="8947" max="8947" width="16" style="608" customWidth="1"/>
    <col min="8948" max="8948" width="14.85546875" style="608" customWidth="1"/>
    <col min="8949" max="8949" width="27" style="608" customWidth="1"/>
    <col min="8950" max="8951" width="18" style="608" customWidth="1"/>
    <col min="8952" max="8952" width="22" style="608" customWidth="1"/>
    <col min="8953" max="8953" width="30.85546875" style="608" customWidth="1"/>
    <col min="8954" max="8954" width="15.28515625" style="608" customWidth="1"/>
    <col min="8955" max="8955" width="14.140625" style="608" customWidth="1"/>
    <col min="8956" max="8956" width="17.85546875" style="608" customWidth="1"/>
    <col min="8957" max="8957" width="14.85546875" style="608" customWidth="1"/>
    <col min="8958" max="8958" width="15.42578125" style="608" customWidth="1"/>
    <col min="8959" max="8959" width="7" style="608" customWidth="1"/>
    <col min="8960" max="8960" width="6.5703125" style="608" customWidth="1"/>
    <col min="8961" max="8961" width="10.28515625" style="608" customWidth="1"/>
    <col min="8962" max="8962" width="9.5703125" style="608" customWidth="1"/>
    <col min="8963" max="8963" width="10.140625" style="608" customWidth="1"/>
    <col min="8964" max="8964" width="12.28515625" style="608" customWidth="1"/>
    <col min="8965" max="8965" width="10.28515625" style="608" customWidth="1"/>
    <col min="8966" max="8966" width="14.85546875" style="608" customWidth="1"/>
    <col min="8967" max="8967" width="6.140625" style="608" customWidth="1"/>
    <col min="8968" max="8968" width="17.28515625" style="608" customWidth="1"/>
    <col min="8969" max="8969" width="17" style="608" customWidth="1"/>
    <col min="8970" max="8970" width="24.5703125" style="608" customWidth="1"/>
    <col min="8971" max="8972" width="8" style="608" customWidth="1"/>
    <col min="8973" max="8978" width="6.7109375" style="608" bestFit="1" customWidth="1"/>
    <col min="8979" max="8979" width="21.5703125" style="608" customWidth="1"/>
    <col min="8980" max="8990" width="11.7109375" style="608" customWidth="1"/>
    <col min="8991" max="9196" width="11.7109375" style="608"/>
    <col min="9197" max="9197" width="5" style="608" customWidth="1"/>
    <col min="9198" max="9198" width="13" style="608" bestFit="1" customWidth="1"/>
    <col min="9199" max="9199" width="32.5703125" style="608" customWidth="1"/>
    <col min="9200" max="9200" width="35.28515625" style="608" customWidth="1"/>
    <col min="9201" max="9201" width="31" style="608" customWidth="1"/>
    <col min="9202" max="9202" width="15.28515625" style="608" customWidth="1"/>
    <col min="9203" max="9203" width="16" style="608" customWidth="1"/>
    <col min="9204" max="9204" width="14.85546875" style="608" customWidth="1"/>
    <col min="9205" max="9205" width="27" style="608" customWidth="1"/>
    <col min="9206" max="9207" width="18" style="608" customWidth="1"/>
    <col min="9208" max="9208" width="22" style="608" customWidth="1"/>
    <col min="9209" max="9209" width="30.85546875" style="608" customWidth="1"/>
    <col min="9210" max="9210" width="15.28515625" style="608" customWidth="1"/>
    <col min="9211" max="9211" width="14.140625" style="608" customWidth="1"/>
    <col min="9212" max="9212" width="17.85546875" style="608" customWidth="1"/>
    <col min="9213" max="9213" width="14.85546875" style="608" customWidth="1"/>
    <col min="9214" max="9214" width="15.42578125" style="608" customWidth="1"/>
    <col min="9215" max="9215" width="7" style="608" customWidth="1"/>
    <col min="9216" max="9216" width="6.5703125" style="608" customWidth="1"/>
    <col min="9217" max="9217" width="10.28515625" style="608" customWidth="1"/>
    <col min="9218" max="9218" width="9.5703125" style="608" customWidth="1"/>
    <col min="9219" max="9219" width="10.140625" style="608" customWidth="1"/>
    <col min="9220" max="9220" width="12.28515625" style="608" customWidth="1"/>
    <col min="9221" max="9221" width="10.28515625" style="608" customWidth="1"/>
    <col min="9222" max="9222" width="14.85546875" style="608" customWidth="1"/>
    <col min="9223" max="9223" width="6.140625" style="608" customWidth="1"/>
    <col min="9224" max="9224" width="17.28515625" style="608" customWidth="1"/>
    <col min="9225" max="9225" width="17" style="608" customWidth="1"/>
    <col min="9226" max="9226" width="24.5703125" style="608" customWidth="1"/>
    <col min="9227" max="9228" width="8" style="608" customWidth="1"/>
    <col min="9229" max="9234" width="6.7109375" style="608" bestFit="1" customWidth="1"/>
    <col min="9235" max="9235" width="21.5703125" style="608" customWidth="1"/>
    <col min="9236" max="9246" width="11.7109375" style="608" customWidth="1"/>
    <col min="9247" max="9452" width="11.7109375" style="608"/>
    <col min="9453" max="9453" width="5" style="608" customWidth="1"/>
    <col min="9454" max="9454" width="13" style="608" bestFit="1" customWidth="1"/>
    <col min="9455" max="9455" width="32.5703125" style="608" customWidth="1"/>
    <col min="9456" max="9456" width="35.28515625" style="608" customWidth="1"/>
    <col min="9457" max="9457" width="31" style="608" customWidth="1"/>
    <col min="9458" max="9458" width="15.28515625" style="608" customWidth="1"/>
    <col min="9459" max="9459" width="16" style="608" customWidth="1"/>
    <col min="9460" max="9460" width="14.85546875" style="608" customWidth="1"/>
    <col min="9461" max="9461" width="27" style="608" customWidth="1"/>
    <col min="9462" max="9463" width="18" style="608" customWidth="1"/>
    <col min="9464" max="9464" width="22" style="608" customWidth="1"/>
    <col min="9465" max="9465" width="30.85546875" style="608" customWidth="1"/>
    <col min="9466" max="9466" width="15.28515625" style="608" customWidth="1"/>
    <col min="9467" max="9467" width="14.140625" style="608" customWidth="1"/>
    <col min="9468" max="9468" width="17.85546875" style="608" customWidth="1"/>
    <col min="9469" max="9469" width="14.85546875" style="608" customWidth="1"/>
    <col min="9470" max="9470" width="15.42578125" style="608" customWidth="1"/>
    <col min="9471" max="9471" width="7" style="608" customWidth="1"/>
    <col min="9472" max="9472" width="6.5703125" style="608" customWidth="1"/>
    <col min="9473" max="9473" width="10.28515625" style="608" customWidth="1"/>
    <col min="9474" max="9474" width="9.5703125" style="608" customWidth="1"/>
    <col min="9475" max="9475" width="10.140625" style="608" customWidth="1"/>
    <col min="9476" max="9476" width="12.28515625" style="608" customWidth="1"/>
    <col min="9477" max="9477" width="10.28515625" style="608" customWidth="1"/>
    <col min="9478" max="9478" width="14.85546875" style="608" customWidth="1"/>
    <col min="9479" max="9479" width="6.140625" style="608" customWidth="1"/>
    <col min="9480" max="9480" width="17.28515625" style="608" customWidth="1"/>
    <col min="9481" max="9481" width="17" style="608" customWidth="1"/>
    <col min="9482" max="9482" width="24.5703125" style="608" customWidth="1"/>
    <col min="9483" max="9484" width="8" style="608" customWidth="1"/>
    <col min="9485" max="9490" width="6.7109375" style="608" bestFit="1" customWidth="1"/>
    <col min="9491" max="9491" width="21.5703125" style="608" customWidth="1"/>
    <col min="9492" max="9502" width="11.7109375" style="608" customWidth="1"/>
    <col min="9503" max="9708" width="11.7109375" style="608"/>
    <col min="9709" max="9709" width="5" style="608" customWidth="1"/>
    <col min="9710" max="9710" width="13" style="608" bestFit="1" customWidth="1"/>
    <col min="9711" max="9711" width="32.5703125" style="608" customWidth="1"/>
    <col min="9712" max="9712" width="35.28515625" style="608" customWidth="1"/>
    <col min="9713" max="9713" width="31" style="608" customWidth="1"/>
    <col min="9714" max="9714" width="15.28515625" style="608" customWidth="1"/>
    <col min="9715" max="9715" width="16" style="608" customWidth="1"/>
    <col min="9716" max="9716" width="14.85546875" style="608" customWidth="1"/>
    <col min="9717" max="9717" width="27" style="608" customWidth="1"/>
    <col min="9718" max="9719" width="18" style="608" customWidth="1"/>
    <col min="9720" max="9720" width="22" style="608" customWidth="1"/>
    <col min="9721" max="9721" width="30.85546875" style="608" customWidth="1"/>
    <col min="9722" max="9722" width="15.28515625" style="608" customWidth="1"/>
    <col min="9723" max="9723" width="14.140625" style="608" customWidth="1"/>
    <col min="9724" max="9724" width="17.85546875" style="608" customWidth="1"/>
    <col min="9725" max="9725" width="14.85546875" style="608" customWidth="1"/>
    <col min="9726" max="9726" width="15.42578125" style="608" customWidth="1"/>
    <col min="9727" max="9727" width="7" style="608" customWidth="1"/>
    <col min="9728" max="9728" width="6.5703125" style="608" customWidth="1"/>
    <col min="9729" max="9729" width="10.28515625" style="608" customWidth="1"/>
    <col min="9730" max="9730" width="9.5703125" style="608" customWidth="1"/>
    <col min="9731" max="9731" width="10.140625" style="608" customWidth="1"/>
    <col min="9732" max="9732" width="12.28515625" style="608" customWidth="1"/>
    <col min="9733" max="9733" width="10.28515625" style="608" customWidth="1"/>
    <col min="9734" max="9734" width="14.85546875" style="608" customWidth="1"/>
    <col min="9735" max="9735" width="6.140625" style="608" customWidth="1"/>
    <col min="9736" max="9736" width="17.28515625" style="608" customWidth="1"/>
    <col min="9737" max="9737" width="17" style="608" customWidth="1"/>
    <col min="9738" max="9738" width="24.5703125" style="608" customWidth="1"/>
    <col min="9739" max="9740" width="8" style="608" customWidth="1"/>
    <col min="9741" max="9746" width="6.7109375" style="608" bestFit="1" customWidth="1"/>
    <col min="9747" max="9747" width="21.5703125" style="608" customWidth="1"/>
    <col min="9748" max="9758" width="11.7109375" style="608" customWidth="1"/>
    <col min="9759" max="9964" width="11.7109375" style="608"/>
    <col min="9965" max="9965" width="5" style="608" customWidth="1"/>
    <col min="9966" max="9966" width="13" style="608" bestFit="1" customWidth="1"/>
    <col min="9967" max="9967" width="32.5703125" style="608" customWidth="1"/>
    <col min="9968" max="9968" width="35.28515625" style="608" customWidth="1"/>
    <col min="9969" max="9969" width="31" style="608" customWidth="1"/>
    <col min="9970" max="9970" width="15.28515625" style="608" customWidth="1"/>
    <col min="9971" max="9971" width="16" style="608" customWidth="1"/>
    <col min="9972" max="9972" width="14.85546875" style="608" customWidth="1"/>
    <col min="9973" max="9973" width="27" style="608" customWidth="1"/>
    <col min="9974" max="9975" width="18" style="608" customWidth="1"/>
    <col min="9976" max="9976" width="22" style="608" customWidth="1"/>
    <col min="9977" max="9977" width="30.85546875" style="608" customWidth="1"/>
    <col min="9978" max="9978" width="15.28515625" style="608" customWidth="1"/>
    <col min="9979" max="9979" width="14.140625" style="608" customWidth="1"/>
    <col min="9980" max="9980" width="17.85546875" style="608" customWidth="1"/>
    <col min="9981" max="9981" width="14.85546875" style="608" customWidth="1"/>
    <col min="9982" max="9982" width="15.42578125" style="608" customWidth="1"/>
    <col min="9983" max="9983" width="7" style="608" customWidth="1"/>
    <col min="9984" max="9984" width="6.5703125" style="608" customWidth="1"/>
    <col min="9985" max="9985" width="10.28515625" style="608" customWidth="1"/>
    <col min="9986" max="9986" width="9.5703125" style="608" customWidth="1"/>
    <col min="9987" max="9987" width="10.140625" style="608" customWidth="1"/>
    <col min="9988" max="9988" width="12.28515625" style="608" customWidth="1"/>
    <col min="9989" max="9989" width="10.28515625" style="608" customWidth="1"/>
    <col min="9990" max="9990" width="14.85546875" style="608" customWidth="1"/>
    <col min="9991" max="9991" width="6.140625" style="608" customWidth="1"/>
    <col min="9992" max="9992" width="17.28515625" style="608" customWidth="1"/>
    <col min="9993" max="9993" width="17" style="608" customWidth="1"/>
    <col min="9994" max="9994" width="24.5703125" style="608" customWidth="1"/>
    <col min="9995" max="9996" width="8" style="608" customWidth="1"/>
    <col min="9997" max="10002" width="6.7109375" style="608" bestFit="1" customWidth="1"/>
    <col min="10003" max="10003" width="21.5703125" style="608" customWidth="1"/>
    <col min="10004" max="10014" width="11.7109375" style="608" customWidth="1"/>
    <col min="10015" max="10220" width="11.7109375" style="608"/>
    <col min="10221" max="10221" width="5" style="608" customWidth="1"/>
    <col min="10222" max="10222" width="13" style="608" bestFit="1" customWidth="1"/>
    <col min="10223" max="10223" width="32.5703125" style="608" customWidth="1"/>
    <col min="10224" max="10224" width="35.28515625" style="608" customWidth="1"/>
    <col min="10225" max="10225" width="31" style="608" customWidth="1"/>
    <col min="10226" max="10226" width="15.28515625" style="608" customWidth="1"/>
    <col min="10227" max="10227" width="16" style="608" customWidth="1"/>
    <col min="10228" max="10228" width="14.85546875" style="608" customWidth="1"/>
    <col min="10229" max="10229" width="27" style="608" customWidth="1"/>
    <col min="10230" max="10231" width="18" style="608" customWidth="1"/>
    <col min="10232" max="10232" width="22" style="608" customWidth="1"/>
    <col min="10233" max="10233" width="30.85546875" style="608" customWidth="1"/>
    <col min="10234" max="10234" width="15.28515625" style="608" customWidth="1"/>
    <col min="10235" max="10235" width="14.140625" style="608" customWidth="1"/>
    <col min="10236" max="10236" width="17.85546875" style="608" customWidth="1"/>
    <col min="10237" max="10237" width="14.85546875" style="608" customWidth="1"/>
    <col min="10238" max="10238" width="15.42578125" style="608" customWidth="1"/>
    <col min="10239" max="10239" width="7" style="608" customWidth="1"/>
    <col min="10240" max="10240" width="6.5703125" style="608" customWidth="1"/>
    <col min="10241" max="10241" width="10.28515625" style="608" customWidth="1"/>
    <col min="10242" max="10242" width="9.5703125" style="608" customWidth="1"/>
    <col min="10243" max="10243" width="10.140625" style="608" customWidth="1"/>
    <col min="10244" max="10244" width="12.28515625" style="608" customWidth="1"/>
    <col min="10245" max="10245" width="10.28515625" style="608" customWidth="1"/>
    <col min="10246" max="10246" width="14.85546875" style="608" customWidth="1"/>
    <col min="10247" max="10247" width="6.140625" style="608" customWidth="1"/>
    <col min="10248" max="10248" width="17.28515625" style="608" customWidth="1"/>
    <col min="10249" max="10249" width="17" style="608" customWidth="1"/>
    <col min="10250" max="10250" width="24.5703125" style="608" customWidth="1"/>
    <col min="10251" max="10252" width="8" style="608" customWidth="1"/>
    <col min="10253" max="10258" width="6.7109375" style="608" bestFit="1" customWidth="1"/>
    <col min="10259" max="10259" width="21.5703125" style="608" customWidth="1"/>
    <col min="10260" max="10270" width="11.7109375" style="608" customWidth="1"/>
    <col min="10271" max="10476" width="11.7109375" style="608"/>
    <col min="10477" max="10477" width="5" style="608" customWidth="1"/>
    <col min="10478" max="10478" width="13" style="608" bestFit="1" customWidth="1"/>
    <col min="10479" max="10479" width="32.5703125" style="608" customWidth="1"/>
    <col min="10480" max="10480" width="35.28515625" style="608" customWidth="1"/>
    <col min="10481" max="10481" width="31" style="608" customWidth="1"/>
    <col min="10482" max="10482" width="15.28515625" style="608" customWidth="1"/>
    <col min="10483" max="10483" width="16" style="608" customWidth="1"/>
    <col min="10484" max="10484" width="14.85546875" style="608" customWidth="1"/>
    <col min="10485" max="10485" width="27" style="608" customWidth="1"/>
    <col min="10486" max="10487" width="18" style="608" customWidth="1"/>
    <col min="10488" max="10488" width="22" style="608" customWidth="1"/>
    <col min="10489" max="10489" width="30.85546875" style="608" customWidth="1"/>
    <col min="10490" max="10490" width="15.28515625" style="608" customWidth="1"/>
    <col min="10491" max="10491" width="14.140625" style="608" customWidth="1"/>
    <col min="10492" max="10492" width="17.85546875" style="608" customWidth="1"/>
    <col min="10493" max="10493" width="14.85546875" style="608" customWidth="1"/>
    <col min="10494" max="10494" width="15.42578125" style="608" customWidth="1"/>
    <col min="10495" max="10495" width="7" style="608" customWidth="1"/>
    <col min="10496" max="10496" width="6.5703125" style="608" customWidth="1"/>
    <col min="10497" max="10497" width="10.28515625" style="608" customWidth="1"/>
    <col min="10498" max="10498" width="9.5703125" style="608" customWidth="1"/>
    <col min="10499" max="10499" width="10.140625" style="608" customWidth="1"/>
    <col min="10500" max="10500" width="12.28515625" style="608" customWidth="1"/>
    <col min="10501" max="10501" width="10.28515625" style="608" customWidth="1"/>
    <col min="10502" max="10502" width="14.85546875" style="608" customWidth="1"/>
    <col min="10503" max="10503" width="6.140625" style="608" customWidth="1"/>
    <col min="10504" max="10504" width="17.28515625" style="608" customWidth="1"/>
    <col min="10505" max="10505" width="17" style="608" customWidth="1"/>
    <col min="10506" max="10506" width="24.5703125" style="608" customWidth="1"/>
    <col min="10507" max="10508" width="8" style="608" customWidth="1"/>
    <col min="10509" max="10514" width="6.7109375" style="608" bestFit="1" customWidth="1"/>
    <col min="10515" max="10515" width="21.5703125" style="608" customWidth="1"/>
    <col min="10516" max="10526" width="11.7109375" style="608" customWidth="1"/>
    <col min="10527" max="10732" width="11.7109375" style="608"/>
    <col min="10733" max="10733" width="5" style="608" customWidth="1"/>
    <col min="10734" max="10734" width="13" style="608" bestFit="1" customWidth="1"/>
    <col min="10735" max="10735" width="32.5703125" style="608" customWidth="1"/>
    <col min="10736" max="10736" width="35.28515625" style="608" customWidth="1"/>
    <col min="10737" max="10737" width="31" style="608" customWidth="1"/>
    <col min="10738" max="10738" width="15.28515625" style="608" customWidth="1"/>
    <col min="10739" max="10739" width="16" style="608" customWidth="1"/>
    <col min="10740" max="10740" width="14.85546875" style="608" customWidth="1"/>
    <col min="10741" max="10741" width="27" style="608" customWidth="1"/>
    <col min="10742" max="10743" width="18" style="608" customWidth="1"/>
    <col min="10744" max="10744" width="22" style="608" customWidth="1"/>
    <col min="10745" max="10745" width="30.85546875" style="608" customWidth="1"/>
    <col min="10746" max="10746" width="15.28515625" style="608" customWidth="1"/>
    <col min="10747" max="10747" width="14.140625" style="608" customWidth="1"/>
    <col min="10748" max="10748" width="17.85546875" style="608" customWidth="1"/>
    <col min="10749" max="10749" width="14.85546875" style="608" customWidth="1"/>
    <col min="10750" max="10750" width="15.42578125" style="608" customWidth="1"/>
    <col min="10751" max="10751" width="7" style="608" customWidth="1"/>
    <col min="10752" max="10752" width="6.5703125" style="608" customWidth="1"/>
    <col min="10753" max="10753" width="10.28515625" style="608" customWidth="1"/>
    <col min="10754" max="10754" width="9.5703125" style="608" customWidth="1"/>
    <col min="10755" max="10755" width="10.140625" style="608" customWidth="1"/>
    <col min="10756" max="10756" width="12.28515625" style="608" customWidth="1"/>
    <col min="10757" max="10757" width="10.28515625" style="608" customWidth="1"/>
    <col min="10758" max="10758" width="14.85546875" style="608" customWidth="1"/>
    <col min="10759" max="10759" width="6.140625" style="608" customWidth="1"/>
    <col min="10760" max="10760" width="17.28515625" style="608" customWidth="1"/>
    <col min="10761" max="10761" width="17" style="608" customWidth="1"/>
    <col min="10762" max="10762" width="24.5703125" style="608" customWidth="1"/>
    <col min="10763" max="10764" width="8" style="608" customWidth="1"/>
    <col min="10765" max="10770" width="6.7109375" style="608" bestFit="1" customWidth="1"/>
    <col min="10771" max="10771" width="21.5703125" style="608" customWidth="1"/>
    <col min="10772" max="10782" width="11.7109375" style="608" customWidth="1"/>
    <col min="10783" max="10988" width="11.7109375" style="608"/>
    <col min="10989" max="10989" width="5" style="608" customWidth="1"/>
    <col min="10990" max="10990" width="13" style="608" bestFit="1" customWidth="1"/>
    <col min="10991" max="10991" width="32.5703125" style="608" customWidth="1"/>
    <col min="10992" max="10992" width="35.28515625" style="608" customWidth="1"/>
    <col min="10993" max="10993" width="31" style="608" customWidth="1"/>
    <col min="10994" max="10994" width="15.28515625" style="608" customWidth="1"/>
    <col min="10995" max="10995" width="16" style="608" customWidth="1"/>
    <col min="10996" max="10996" width="14.85546875" style="608" customWidth="1"/>
    <col min="10997" max="10997" width="27" style="608" customWidth="1"/>
    <col min="10998" max="10999" width="18" style="608" customWidth="1"/>
    <col min="11000" max="11000" width="22" style="608" customWidth="1"/>
    <col min="11001" max="11001" width="30.85546875" style="608" customWidth="1"/>
    <col min="11002" max="11002" width="15.28515625" style="608" customWidth="1"/>
    <col min="11003" max="11003" width="14.140625" style="608" customWidth="1"/>
    <col min="11004" max="11004" width="17.85546875" style="608" customWidth="1"/>
    <col min="11005" max="11005" width="14.85546875" style="608" customWidth="1"/>
    <col min="11006" max="11006" width="15.42578125" style="608" customWidth="1"/>
    <col min="11007" max="11007" width="7" style="608" customWidth="1"/>
    <col min="11008" max="11008" width="6.5703125" style="608" customWidth="1"/>
    <col min="11009" max="11009" width="10.28515625" style="608" customWidth="1"/>
    <col min="11010" max="11010" width="9.5703125" style="608" customWidth="1"/>
    <col min="11011" max="11011" width="10.140625" style="608" customWidth="1"/>
    <col min="11012" max="11012" width="12.28515625" style="608" customWidth="1"/>
    <col min="11013" max="11013" width="10.28515625" style="608" customWidth="1"/>
    <col min="11014" max="11014" width="14.85546875" style="608" customWidth="1"/>
    <col min="11015" max="11015" width="6.140625" style="608" customWidth="1"/>
    <col min="11016" max="11016" width="17.28515625" style="608" customWidth="1"/>
    <col min="11017" max="11017" width="17" style="608" customWidth="1"/>
    <col min="11018" max="11018" width="24.5703125" style="608" customWidth="1"/>
    <col min="11019" max="11020" width="8" style="608" customWidth="1"/>
    <col min="11021" max="11026" width="6.7109375" style="608" bestFit="1" customWidth="1"/>
    <col min="11027" max="11027" width="21.5703125" style="608" customWidth="1"/>
    <col min="11028" max="11038" width="11.7109375" style="608" customWidth="1"/>
    <col min="11039" max="11244" width="11.7109375" style="608"/>
    <col min="11245" max="11245" width="5" style="608" customWidth="1"/>
    <col min="11246" max="11246" width="13" style="608" bestFit="1" customWidth="1"/>
    <col min="11247" max="11247" width="32.5703125" style="608" customWidth="1"/>
    <col min="11248" max="11248" width="35.28515625" style="608" customWidth="1"/>
    <col min="11249" max="11249" width="31" style="608" customWidth="1"/>
    <col min="11250" max="11250" width="15.28515625" style="608" customWidth="1"/>
    <col min="11251" max="11251" width="16" style="608" customWidth="1"/>
    <col min="11252" max="11252" width="14.85546875" style="608" customWidth="1"/>
    <col min="11253" max="11253" width="27" style="608" customWidth="1"/>
    <col min="11254" max="11255" width="18" style="608" customWidth="1"/>
    <col min="11256" max="11256" width="22" style="608" customWidth="1"/>
    <col min="11257" max="11257" width="30.85546875" style="608" customWidth="1"/>
    <col min="11258" max="11258" width="15.28515625" style="608" customWidth="1"/>
    <col min="11259" max="11259" width="14.140625" style="608" customWidth="1"/>
    <col min="11260" max="11260" width="17.85546875" style="608" customWidth="1"/>
    <col min="11261" max="11261" width="14.85546875" style="608" customWidth="1"/>
    <col min="11262" max="11262" width="15.42578125" style="608" customWidth="1"/>
    <col min="11263" max="11263" width="7" style="608" customWidth="1"/>
    <col min="11264" max="11264" width="6.5703125" style="608" customWidth="1"/>
    <col min="11265" max="11265" width="10.28515625" style="608" customWidth="1"/>
    <col min="11266" max="11266" width="9.5703125" style="608" customWidth="1"/>
    <col min="11267" max="11267" width="10.140625" style="608" customWidth="1"/>
    <col min="11268" max="11268" width="12.28515625" style="608" customWidth="1"/>
    <col min="11269" max="11269" width="10.28515625" style="608" customWidth="1"/>
    <col min="11270" max="11270" width="14.85546875" style="608" customWidth="1"/>
    <col min="11271" max="11271" width="6.140625" style="608" customWidth="1"/>
    <col min="11272" max="11272" width="17.28515625" style="608" customWidth="1"/>
    <col min="11273" max="11273" width="17" style="608" customWidth="1"/>
    <col min="11274" max="11274" width="24.5703125" style="608" customWidth="1"/>
    <col min="11275" max="11276" width="8" style="608" customWidth="1"/>
    <col min="11277" max="11282" width="6.7109375" style="608" bestFit="1" customWidth="1"/>
    <col min="11283" max="11283" width="21.5703125" style="608" customWidth="1"/>
    <col min="11284" max="11294" width="11.7109375" style="608" customWidth="1"/>
    <col min="11295" max="11500" width="11.7109375" style="608"/>
    <col min="11501" max="11501" width="5" style="608" customWidth="1"/>
    <col min="11502" max="11502" width="13" style="608" bestFit="1" customWidth="1"/>
    <col min="11503" max="11503" width="32.5703125" style="608" customWidth="1"/>
    <col min="11504" max="11504" width="35.28515625" style="608" customWidth="1"/>
    <col min="11505" max="11505" width="31" style="608" customWidth="1"/>
    <col min="11506" max="11506" width="15.28515625" style="608" customWidth="1"/>
    <col min="11507" max="11507" width="16" style="608" customWidth="1"/>
    <col min="11508" max="11508" width="14.85546875" style="608" customWidth="1"/>
    <col min="11509" max="11509" width="27" style="608" customWidth="1"/>
    <col min="11510" max="11511" width="18" style="608" customWidth="1"/>
    <col min="11512" max="11512" width="22" style="608" customWidth="1"/>
    <col min="11513" max="11513" width="30.85546875" style="608" customWidth="1"/>
    <col min="11514" max="11514" width="15.28515625" style="608" customWidth="1"/>
    <col min="11515" max="11515" width="14.140625" style="608" customWidth="1"/>
    <col min="11516" max="11516" width="17.85546875" style="608" customWidth="1"/>
    <col min="11517" max="11517" width="14.85546875" style="608" customWidth="1"/>
    <col min="11518" max="11518" width="15.42578125" style="608" customWidth="1"/>
    <col min="11519" max="11519" width="7" style="608" customWidth="1"/>
    <col min="11520" max="11520" width="6.5703125" style="608" customWidth="1"/>
    <col min="11521" max="11521" width="10.28515625" style="608" customWidth="1"/>
    <col min="11522" max="11522" width="9.5703125" style="608" customWidth="1"/>
    <col min="11523" max="11523" width="10.140625" style="608" customWidth="1"/>
    <col min="11524" max="11524" width="12.28515625" style="608" customWidth="1"/>
    <col min="11525" max="11525" width="10.28515625" style="608" customWidth="1"/>
    <col min="11526" max="11526" width="14.85546875" style="608" customWidth="1"/>
    <col min="11527" max="11527" width="6.140625" style="608" customWidth="1"/>
    <col min="11528" max="11528" width="17.28515625" style="608" customWidth="1"/>
    <col min="11529" max="11529" width="17" style="608" customWidth="1"/>
    <col min="11530" max="11530" width="24.5703125" style="608" customWidth="1"/>
    <col min="11531" max="11532" width="8" style="608" customWidth="1"/>
    <col min="11533" max="11538" width="6.7109375" style="608" bestFit="1" customWidth="1"/>
    <col min="11539" max="11539" width="21.5703125" style="608" customWidth="1"/>
    <col min="11540" max="11550" width="11.7109375" style="608" customWidth="1"/>
    <col min="11551" max="11756" width="11.7109375" style="608"/>
    <col min="11757" max="11757" width="5" style="608" customWidth="1"/>
    <col min="11758" max="11758" width="13" style="608" bestFit="1" customWidth="1"/>
    <col min="11759" max="11759" width="32.5703125" style="608" customWidth="1"/>
    <col min="11760" max="11760" width="35.28515625" style="608" customWidth="1"/>
    <col min="11761" max="11761" width="31" style="608" customWidth="1"/>
    <col min="11762" max="11762" width="15.28515625" style="608" customWidth="1"/>
    <col min="11763" max="11763" width="16" style="608" customWidth="1"/>
    <col min="11764" max="11764" width="14.85546875" style="608" customWidth="1"/>
    <col min="11765" max="11765" width="27" style="608" customWidth="1"/>
    <col min="11766" max="11767" width="18" style="608" customWidth="1"/>
    <col min="11768" max="11768" width="22" style="608" customWidth="1"/>
    <col min="11769" max="11769" width="30.85546875" style="608" customWidth="1"/>
    <col min="11770" max="11770" width="15.28515625" style="608" customWidth="1"/>
    <col min="11771" max="11771" width="14.140625" style="608" customWidth="1"/>
    <col min="11772" max="11772" width="17.85546875" style="608" customWidth="1"/>
    <col min="11773" max="11773" width="14.85546875" style="608" customWidth="1"/>
    <col min="11774" max="11774" width="15.42578125" style="608" customWidth="1"/>
    <col min="11775" max="11775" width="7" style="608" customWidth="1"/>
    <col min="11776" max="11776" width="6.5703125" style="608" customWidth="1"/>
    <col min="11777" max="11777" width="10.28515625" style="608" customWidth="1"/>
    <col min="11778" max="11778" width="9.5703125" style="608" customWidth="1"/>
    <col min="11779" max="11779" width="10.140625" style="608" customWidth="1"/>
    <col min="11780" max="11780" width="12.28515625" style="608" customWidth="1"/>
    <col min="11781" max="11781" width="10.28515625" style="608" customWidth="1"/>
    <col min="11782" max="11782" width="14.85546875" style="608" customWidth="1"/>
    <col min="11783" max="11783" width="6.140625" style="608" customWidth="1"/>
    <col min="11784" max="11784" width="17.28515625" style="608" customWidth="1"/>
    <col min="11785" max="11785" width="17" style="608" customWidth="1"/>
    <col min="11786" max="11786" width="24.5703125" style="608" customWidth="1"/>
    <col min="11787" max="11788" width="8" style="608" customWidth="1"/>
    <col min="11789" max="11794" width="6.7109375" style="608" bestFit="1" customWidth="1"/>
    <col min="11795" max="11795" width="21.5703125" style="608" customWidth="1"/>
    <col min="11796" max="11806" width="11.7109375" style="608" customWidth="1"/>
    <col min="11807" max="12012" width="11.7109375" style="608"/>
    <col min="12013" max="12013" width="5" style="608" customWidth="1"/>
    <col min="12014" max="12014" width="13" style="608" bestFit="1" customWidth="1"/>
    <col min="12015" max="12015" width="32.5703125" style="608" customWidth="1"/>
    <col min="12016" max="12016" width="35.28515625" style="608" customWidth="1"/>
    <col min="12017" max="12017" width="31" style="608" customWidth="1"/>
    <col min="12018" max="12018" width="15.28515625" style="608" customWidth="1"/>
    <col min="12019" max="12019" width="16" style="608" customWidth="1"/>
    <col min="12020" max="12020" width="14.85546875" style="608" customWidth="1"/>
    <col min="12021" max="12021" width="27" style="608" customWidth="1"/>
    <col min="12022" max="12023" width="18" style="608" customWidth="1"/>
    <col min="12024" max="12024" width="22" style="608" customWidth="1"/>
    <col min="12025" max="12025" width="30.85546875" style="608" customWidth="1"/>
    <col min="12026" max="12026" width="15.28515625" style="608" customWidth="1"/>
    <col min="12027" max="12027" width="14.140625" style="608" customWidth="1"/>
    <col min="12028" max="12028" width="17.85546875" style="608" customWidth="1"/>
    <col min="12029" max="12029" width="14.85546875" style="608" customWidth="1"/>
    <col min="12030" max="12030" width="15.42578125" style="608" customWidth="1"/>
    <col min="12031" max="12031" width="7" style="608" customWidth="1"/>
    <col min="12032" max="12032" width="6.5703125" style="608" customWidth="1"/>
    <col min="12033" max="12033" width="10.28515625" style="608" customWidth="1"/>
    <col min="12034" max="12034" width="9.5703125" style="608" customWidth="1"/>
    <col min="12035" max="12035" width="10.140625" style="608" customWidth="1"/>
    <col min="12036" max="12036" width="12.28515625" style="608" customWidth="1"/>
    <col min="12037" max="12037" width="10.28515625" style="608" customWidth="1"/>
    <col min="12038" max="12038" width="14.85546875" style="608" customWidth="1"/>
    <col min="12039" max="12039" width="6.140625" style="608" customWidth="1"/>
    <col min="12040" max="12040" width="17.28515625" style="608" customWidth="1"/>
    <col min="12041" max="12041" width="17" style="608" customWidth="1"/>
    <col min="12042" max="12042" width="24.5703125" style="608" customWidth="1"/>
    <col min="12043" max="12044" width="8" style="608" customWidth="1"/>
    <col min="12045" max="12050" width="6.7109375" style="608" bestFit="1" customWidth="1"/>
    <col min="12051" max="12051" width="21.5703125" style="608" customWidth="1"/>
    <col min="12052" max="12062" width="11.7109375" style="608" customWidth="1"/>
    <col min="12063" max="12268" width="11.7109375" style="608"/>
    <col min="12269" max="12269" width="5" style="608" customWidth="1"/>
    <col min="12270" max="12270" width="13" style="608" bestFit="1" customWidth="1"/>
    <col min="12271" max="12271" width="32.5703125" style="608" customWidth="1"/>
    <col min="12272" max="12272" width="35.28515625" style="608" customWidth="1"/>
    <col min="12273" max="12273" width="31" style="608" customWidth="1"/>
    <col min="12274" max="12274" width="15.28515625" style="608" customWidth="1"/>
    <col min="12275" max="12275" width="16" style="608" customWidth="1"/>
    <col min="12276" max="12276" width="14.85546875" style="608" customWidth="1"/>
    <col min="12277" max="12277" width="27" style="608" customWidth="1"/>
    <col min="12278" max="12279" width="18" style="608" customWidth="1"/>
    <col min="12280" max="12280" width="22" style="608" customWidth="1"/>
    <col min="12281" max="12281" width="30.85546875" style="608" customWidth="1"/>
    <col min="12282" max="12282" width="15.28515625" style="608" customWidth="1"/>
    <col min="12283" max="12283" width="14.140625" style="608" customWidth="1"/>
    <col min="12284" max="12284" width="17.85546875" style="608" customWidth="1"/>
    <col min="12285" max="12285" width="14.85546875" style="608" customWidth="1"/>
    <col min="12286" max="12286" width="15.42578125" style="608" customWidth="1"/>
    <col min="12287" max="12287" width="7" style="608" customWidth="1"/>
    <col min="12288" max="12288" width="6.5703125" style="608" customWidth="1"/>
    <col min="12289" max="12289" width="10.28515625" style="608" customWidth="1"/>
    <col min="12290" max="12290" width="9.5703125" style="608" customWidth="1"/>
    <col min="12291" max="12291" width="10.140625" style="608" customWidth="1"/>
    <col min="12292" max="12292" width="12.28515625" style="608" customWidth="1"/>
    <col min="12293" max="12293" width="10.28515625" style="608" customWidth="1"/>
    <col min="12294" max="12294" width="14.85546875" style="608" customWidth="1"/>
    <col min="12295" max="12295" width="6.140625" style="608" customWidth="1"/>
    <col min="12296" max="12296" width="17.28515625" style="608" customWidth="1"/>
    <col min="12297" max="12297" width="17" style="608" customWidth="1"/>
    <col min="12298" max="12298" width="24.5703125" style="608" customWidth="1"/>
    <col min="12299" max="12300" width="8" style="608" customWidth="1"/>
    <col min="12301" max="12306" width="6.7109375" style="608" bestFit="1" customWidth="1"/>
    <col min="12307" max="12307" width="21.5703125" style="608" customWidth="1"/>
    <col min="12308" max="12318" width="11.7109375" style="608" customWidth="1"/>
    <col min="12319" max="12524" width="11.7109375" style="608"/>
    <col min="12525" max="12525" width="5" style="608" customWidth="1"/>
    <col min="12526" max="12526" width="13" style="608" bestFit="1" customWidth="1"/>
    <col min="12527" max="12527" width="32.5703125" style="608" customWidth="1"/>
    <col min="12528" max="12528" width="35.28515625" style="608" customWidth="1"/>
    <col min="12529" max="12529" width="31" style="608" customWidth="1"/>
    <col min="12530" max="12530" width="15.28515625" style="608" customWidth="1"/>
    <col min="12531" max="12531" width="16" style="608" customWidth="1"/>
    <col min="12532" max="12532" width="14.85546875" style="608" customWidth="1"/>
    <col min="12533" max="12533" width="27" style="608" customWidth="1"/>
    <col min="12534" max="12535" width="18" style="608" customWidth="1"/>
    <col min="12536" max="12536" width="22" style="608" customWidth="1"/>
    <col min="12537" max="12537" width="30.85546875" style="608" customWidth="1"/>
    <col min="12538" max="12538" width="15.28515625" style="608" customWidth="1"/>
    <col min="12539" max="12539" width="14.140625" style="608" customWidth="1"/>
    <col min="12540" max="12540" width="17.85546875" style="608" customWidth="1"/>
    <col min="12541" max="12541" width="14.85546875" style="608" customWidth="1"/>
    <col min="12542" max="12542" width="15.42578125" style="608" customWidth="1"/>
    <col min="12543" max="12543" width="7" style="608" customWidth="1"/>
    <col min="12544" max="12544" width="6.5703125" style="608" customWidth="1"/>
    <col min="12545" max="12545" width="10.28515625" style="608" customWidth="1"/>
    <col min="12546" max="12546" width="9.5703125" style="608" customWidth="1"/>
    <col min="12547" max="12547" width="10.140625" style="608" customWidth="1"/>
    <col min="12548" max="12548" width="12.28515625" style="608" customWidth="1"/>
    <col min="12549" max="12549" width="10.28515625" style="608" customWidth="1"/>
    <col min="12550" max="12550" width="14.85546875" style="608" customWidth="1"/>
    <col min="12551" max="12551" width="6.140625" style="608" customWidth="1"/>
    <col min="12552" max="12552" width="17.28515625" style="608" customWidth="1"/>
    <col min="12553" max="12553" width="17" style="608" customWidth="1"/>
    <col min="12554" max="12554" width="24.5703125" style="608" customWidth="1"/>
    <col min="12555" max="12556" width="8" style="608" customWidth="1"/>
    <col min="12557" max="12562" width="6.7109375" style="608" bestFit="1" customWidth="1"/>
    <col min="12563" max="12563" width="21.5703125" style="608" customWidth="1"/>
    <col min="12564" max="12574" width="11.7109375" style="608" customWidth="1"/>
    <col min="12575" max="12780" width="11.7109375" style="608"/>
    <col min="12781" max="12781" width="5" style="608" customWidth="1"/>
    <col min="12782" max="12782" width="13" style="608" bestFit="1" customWidth="1"/>
    <col min="12783" max="12783" width="32.5703125" style="608" customWidth="1"/>
    <col min="12784" max="12784" width="35.28515625" style="608" customWidth="1"/>
    <col min="12785" max="12785" width="31" style="608" customWidth="1"/>
    <col min="12786" max="12786" width="15.28515625" style="608" customWidth="1"/>
    <col min="12787" max="12787" width="16" style="608" customWidth="1"/>
    <col min="12788" max="12788" width="14.85546875" style="608" customWidth="1"/>
    <col min="12789" max="12789" width="27" style="608" customWidth="1"/>
    <col min="12790" max="12791" width="18" style="608" customWidth="1"/>
    <col min="12792" max="12792" width="22" style="608" customWidth="1"/>
    <col min="12793" max="12793" width="30.85546875" style="608" customWidth="1"/>
    <col min="12794" max="12794" width="15.28515625" style="608" customWidth="1"/>
    <col min="12795" max="12795" width="14.140625" style="608" customWidth="1"/>
    <col min="12796" max="12796" width="17.85546875" style="608" customWidth="1"/>
    <col min="12797" max="12797" width="14.85546875" style="608" customWidth="1"/>
    <col min="12798" max="12798" width="15.42578125" style="608" customWidth="1"/>
    <col min="12799" max="12799" width="7" style="608" customWidth="1"/>
    <col min="12800" max="12800" width="6.5703125" style="608" customWidth="1"/>
    <col min="12801" max="12801" width="10.28515625" style="608" customWidth="1"/>
    <col min="12802" max="12802" width="9.5703125" style="608" customWidth="1"/>
    <col min="12803" max="12803" width="10.140625" style="608" customWidth="1"/>
    <col min="12804" max="12804" width="12.28515625" style="608" customWidth="1"/>
    <col min="12805" max="12805" width="10.28515625" style="608" customWidth="1"/>
    <col min="12806" max="12806" width="14.85546875" style="608" customWidth="1"/>
    <col min="12807" max="12807" width="6.140625" style="608" customWidth="1"/>
    <col min="12808" max="12808" width="17.28515625" style="608" customWidth="1"/>
    <col min="12809" max="12809" width="17" style="608" customWidth="1"/>
    <col min="12810" max="12810" width="24.5703125" style="608" customWidth="1"/>
    <col min="12811" max="12812" width="8" style="608" customWidth="1"/>
    <col min="12813" max="12818" width="6.7109375" style="608" bestFit="1" customWidth="1"/>
    <col min="12819" max="12819" width="21.5703125" style="608" customWidth="1"/>
    <col min="12820" max="12830" width="11.7109375" style="608" customWidth="1"/>
    <col min="12831" max="13036" width="11.7109375" style="608"/>
    <col min="13037" max="13037" width="5" style="608" customWidth="1"/>
    <col min="13038" max="13038" width="13" style="608" bestFit="1" customWidth="1"/>
    <col min="13039" max="13039" width="32.5703125" style="608" customWidth="1"/>
    <col min="13040" max="13040" width="35.28515625" style="608" customWidth="1"/>
    <col min="13041" max="13041" width="31" style="608" customWidth="1"/>
    <col min="13042" max="13042" width="15.28515625" style="608" customWidth="1"/>
    <col min="13043" max="13043" width="16" style="608" customWidth="1"/>
    <col min="13044" max="13044" width="14.85546875" style="608" customWidth="1"/>
    <col min="13045" max="13045" width="27" style="608" customWidth="1"/>
    <col min="13046" max="13047" width="18" style="608" customWidth="1"/>
    <col min="13048" max="13048" width="22" style="608" customWidth="1"/>
    <col min="13049" max="13049" width="30.85546875" style="608" customWidth="1"/>
    <col min="13050" max="13050" width="15.28515625" style="608" customWidth="1"/>
    <col min="13051" max="13051" width="14.140625" style="608" customWidth="1"/>
    <col min="13052" max="13052" width="17.85546875" style="608" customWidth="1"/>
    <col min="13053" max="13053" width="14.85546875" style="608" customWidth="1"/>
    <col min="13054" max="13054" width="15.42578125" style="608" customWidth="1"/>
    <col min="13055" max="13055" width="7" style="608" customWidth="1"/>
    <col min="13056" max="13056" width="6.5703125" style="608" customWidth="1"/>
    <col min="13057" max="13057" width="10.28515625" style="608" customWidth="1"/>
    <col min="13058" max="13058" width="9.5703125" style="608" customWidth="1"/>
    <col min="13059" max="13059" width="10.140625" style="608" customWidth="1"/>
    <col min="13060" max="13060" width="12.28515625" style="608" customWidth="1"/>
    <col min="13061" max="13061" width="10.28515625" style="608" customWidth="1"/>
    <col min="13062" max="13062" width="14.85546875" style="608" customWidth="1"/>
    <col min="13063" max="13063" width="6.140625" style="608" customWidth="1"/>
    <col min="13064" max="13064" width="17.28515625" style="608" customWidth="1"/>
    <col min="13065" max="13065" width="17" style="608" customWidth="1"/>
    <col min="13066" max="13066" width="24.5703125" style="608" customWidth="1"/>
    <col min="13067" max="13068" width="8" style="608" customWidth="1"/>
    <col min="13069" max="13074" width="6.7109375" style="608" bestFit="1" customWidth="1"/>
    <col min="13075" max="13075" width="21.5703125" style="608" customWidth="1"/>
    <col min="13076" max="13086" width="11.7109375" style="608" customWidth="1"/>
    <col min="13087" max="13292" width="11.7109375" style="608"/>
    <col min="13293" max="13293" width="5" style="608" customWidth="1"/>
    <col min="13294" max="13294" width="13" style="608" bestFit="1" customWidth="1"/>
    <col min="13295" max="13295" width="32.5703125" style="608" customWidth="1"/>
    <col min="13296" max="13296" width="35.28515625" style="608" customWidth="1"/>
    <col min="13297" max="13297" width="31" style="608" customWidth="1"/>
    <col min="13298" max="13298" width="15.28515625" style="608" customWidth="1"/>
    <col min="13299" max="13299" width="16" style="608" customWidth="1"/>
    <col min="13300" max="13300" width="14.85546875" style="608" customWidth="1"/>
    <col min="13301" max="13301" width="27" style="608" customWidth="1"/>
    <col min="13302" max="13303" width="18" style="608" customWidth="1"/>
    <col min="13304" max="13304" width="22" style="608" customWidth="1"/>
    <col min="13305" max="13305" width="30.85546875" style="608" customWidth="1"/>
    <col min="13306" max="13306" width="15.28515625" style="608" customWidth="1"/>
    <col min="13307" max="13307" width="14.140625" style="608" customWidth="1"/>
    <col min="13308" max="13308" width="17.85546875" style="608" customWidth="1"/>
    <col min="13309" max="13309" width="14.85546875" style="608" customWidth="1"/>
    <col min="13310" max="13310" width="15.42578125" style="608" customWidth="1"/>
    <col min="13311" max="13311" width="7" style="608" customWidth="1"/>
    <col min="13312" max="13312" width="6.5703125" style="608" customWidth="1"/>
    <col min="13313" max="13313" width="10.28515625" style="608" customWidth="1"/>
    <col min="13314" max="13314" width="9.5703125" style="608" customWidth="1"/>
    <col min="13315" max="13315" width="10.140625" style="608" customWidth="1"/>
    <col min="13316" max="13316" width="12.28515625" style="608" customWidth="1"/>
    <col min="13317" max="13317" width="10.28515625" style="608" customWidth="1"/>
    <col min="13318" max="13318" width="14.85546875" style="608" customWidth="1"/>
    <col min="13319" max="13319" width="6.140625" style="608" customWidth="1"/>
    <col min="13320" max="13320" width="17.28515625" style="608" customWidth="1"/>
    <col min="13321" max="13321" width="17" style="608" customWidth="1"/>
    <col min="13322" max="13322" width="24.5703125" style="608" customWidth="1"/>
    <col min="13323" max="13324" width="8" style="608" customWidth="1"/>
    <col min="13325" max="13330" width="6.7109375" style="608" bestFit="1" customWidth="1"/>
    <col min="13331" max="13331" width="21.5703125" style="608" customWidth="1"/>
    <col min="13332" max="13342" width="11.7109375" style="608" customWidth="1"/>
    <col min="13343" max="13548" width="11.7109375" style="608"/>
    <col min="13549" max="13549" width="5" style="608" customWidth="1"/>
    <col min="13550" max="13550" width="13" style="608" bestFit="1" customWidth="1"/>
    <col min="13551" max="13551" width="32.5703125" style="608" customWidth="1"/>
    <col min="13552" max="13552" width="35.28515625" style="608" customWidth="1"/>
    <col min="13553" max="13553" width="31" style="608" customWidth="1"/>
    <col min="13554" max="13554" width="15.28515625" style="608" customWidth="1"/>
    <col min="13555" max="13555" width="16" style="608" customWidth="1"/>
    <col min="13556" max="13556" width="14.85546875" style="608" customWidth="1"/>
    <col min="13557" max="13557" width="27" style="608" customWidth="1"/>
    <col min="13558" max="13559" width="18" style="608" customWidth="1"/>
    <col min="13560" max="13560" width="22" style="608" customWidth="1"/>
    <col min="13561" max="13561" width="30.85546875" style="608" customWidth="1"/>
    <col min="13562" max="13562" width="15.28515625" style="608" customWidth="1"/>
    <col min="13563" max="13563" width="14.140625" style="608" customWidth="1"/>
    <col min="13564" max="13564" width="17.85546875" style="608" customWidth="1"/>
    <col min="13565" max="13565" width="14.85546875" style="608" customWidth="1"/>
    <col min="13566" max="13566" width="15.42578125" style="608" customWidth="1"/>
    <col min="13567" max="13567" width="7" style="608" customWidth="1"/>
    <col min="13568" max="13568" width="6.5703125" style="608" customWidth="1"/>
    <col min="13569" max="13569" width="10.28515625" style="608" customWidth="1"/>
    <col min="13570" max="13570" width="9.5703125" style="608" customWidth="1"/>
    <col min="13571" max="13571" width="10.140625" style="608" customWidth="1"/>
    <col min="13572" max="13572" width="12.28515625" style="608" customWidth="1"/>
    <col min="13573" max="13573" width="10.28515625" style="608" customWidth="1"/>
    <col min="13574" max="13574" width="14.85546875" style="608" customWidth="1"/>
    <col min="13575" max="13575" width="6.140625" style="608" customWidth="1"/>
    <col min="13576" max="13576" width="17.28515625" style="608" customWidth="1"/>
    <col min="13577" max="13577" width="17" style="608" customWidth="1"/>
    <col min="13578" max="13578" width="24.5703125" style="608" customWidth="1"/>
    <col min="13579" max="13580" width="8" style="608" customWidth="1"/>
    <col min="13581" max="13586" width="6.7109375" style="608" bestFit="1" customWidth="1"/>
    <col min="13587" max="13587" width="21.5703125" style="608" customWidth="1"/>
    <col min="13588" max="13598" width="11.7109375" style="608" customWidth="1"/>
    <col min="13599" max="13804" width="11.7109375" style="608"/>
    <col min="13805" max="13805" width="5" style="608" customWidth="1"/>
    <col min="13806" max="13806" width="13" style="608" bestFit="1" customWidth="1"/>
    <col min="13807" max="13807" width="32.5703125" style="608" customWidth="1"/>
    <col min="13808" max="13808" width="35.28515625" style="608" customWidth="1"/>
    <col min="13809" max="13809" width="31" style="608" customWidth="1"/>
    <col min="13810" max="13810" width="15.28515625" style="608" customWidth="1"/>
    <col min="13811" max="13811" width="16" style="608" customWidth="1"/>
    <col min="13812" max="13812" width="14.85546875" style="608" customWidth="1"/>
    <col min="13813" max="13813" width="27" style="608" customWidth="1"/>
    <col min="13814" max="13815" width="18" style="608" customWidth="1"/>
    <col min="13816" max="13816" width="22" style="608" customWidth="1"/>
    <col min="13817" max="13817" width="30.85546875" style="608" customWidth="1"/>
    <col min="13818" max="13818" width="15.28515625" style="608" customWidth="1"/>
    <col min="13819" max="13819" width="14.140625" style="608" customWidth="1"/>
    <col min="13820" max="13820" width="17.85546875" style="608" customWidth="1"/>
    <col min="13821" max="13821" width="14.85546875" style="608" customWidth="1"/>
    <col min="13822" max="13822" width="15.42578125" style="608" customWidth="1"/>
    <col min="13823" max="13823" width="7" style="608" customWidth="1"/>
    <col min="13824" max="13824" width="6.5703125" style="608" customWidth="1"/>
    <col min="13825" max="13825" width="10.28515625" style="608" customWidth="1"/>
    <col min="13826" max="13826" width="9.5703125" style="608" customWidth="1"/>
    <col min="13827" max="13827" width="10.140625" style="608" customWidth="1"/>
    <col min="13828" max="13828" width="12.28515625" style="608" customWidth="1"/>
    <col min="13829" max="13829" width="10.28515625" style="608" customWidth="1"/>
    <col min="13830" max="13830" width="14.85546875" style="608" customWidth="1"/>
    <col min="13831" max="13831" width="6.140625" style="608" customWidth="1"/>
    <col min="13832" max="13832" width="17.28515625" style="608" customWidth="1"/>
    <col min="13833" max="13833" width="17" style="608" customWidth="1"/>
    <col min="13834" max="13834" width="24.5703125" style="608" customWidth="1"/>
    <col min="13835" max="13836" width="8" style="608" customWidth="1"/>
    <col min="13837" max="13842" width="6.7109375" style="608" bestFit="1" customWidth="1"/>
    <col min="13843" max="13843" width="21.5703125" style="608" customWidth="1"/>
    <col min="13844" max="13854" width="11.7109375" style="608" customWidth="1"/>
    <col min="13855" max="14060" width="11.7109375" style="608"/>
    <col min="14061" max="14061" width="5" style="608" customWidth="1"/>
    <col min="14062" max="14062" width="13" style="608" bestFit="1" customWidth="1"/>
    <col min="14063" max="14063" width="32.5703125" style="608" customWidth="1"/>
    <col min="14064" max="14064" width="35.28515625" style="608" customWidth="1"/>
    <col min="14065" max="14065" width="31" style="608" customWidth="1"/>
    <col min="14066" max="14066" width="15.28515625" style="608" customWidth="1"/>
    <col min="14067" max="14067" width="16" style="608" customWidth="1"/>
    <col min="14068" max="14068" width="14.85546875" style="608" customWidth="1"/>
    <col min="14069" max="14069" width="27" style="608" customWidth="1"/>
    <col min="14070" max="14071" width="18" style="608" customWidth="1"/>
    <col min="14072" max="14072" width="22" style="608" customWidth="1"/>
    <col min="14073" max="14073" width="30.85546875" style="608" customWidth="1"/>
    <col min="14074" max="14074" width="15.28515625" style="608" customWidth="1"/>
    <col min="14075" max="14075" width="14.140625" style="608" customWidth="1"/>
    <col min="14076" max="14076" width="17.85546875" style="608" customWidth="1"/>
    <col min="14077" max="14077" width="14.85546875" style="608" customWidth="1"/>
    <col min="14078" max="14078" width="15.42578125" style="608" customWidth="1"/>
    <col min="14079" max="14079" width="7" style="608" customWidth="1"/>
    <col min="14080" max="14080" width="6.5703125" style="608" customWidth="1"/>
    <col min="14081" max="14081" width="10.28515625" style="608" customWidth="1"/>
    <col min="14082" max="14082" width="9.5703125" style="608" customWidth="1"/>
    <col min="14083" max="14083" width="10.140625" style="608" customWidth="1"/>
    <col min="14084" max="14084" width="12.28515625" style="608" customWidth="1"/>
    <col min="14085" max="14085" width="10.28515625" style="608" customWidth="1"/>
    <col min="14086" max="14086" width="14.85546875" style="608" customWidth="1"/>
    <col min="14087" max="14087" width="6.140625" style="608" customWidth="1"/>
    <col min="14088" max="14088" width="17.28515625" style="608" customWidth="1"/>
    <col min="14089" max="14089" width="17" style="608" customWidth="1"/>
    <col min="14090" max="14090" width="24.5703125" style="608" customWidth="1"/>
    <col min="14091" max="14092" width="8" style="608" customWidth="1"/>
    <col min="14093" max="14098" width="6.7109375" style="608" bestFit="1" customWidth="1"/>
    <col min="14099" max="14099" width="21.5703125" style="608" customWidth="1"/>
    <col min="14100" max="14110" width="11.7109375" style="608" customWidth="1"/>
    <col min="14111" max="14316" width="11.7109375" style="608"/>
    <col min="14317" max="14317" width="5" style="608" customWidth="1"/>
    <col min="14318" max="14318" width="13" style="608" bestFit="1" customWidth="1"/>
    <col min="14319" max="14319" width="32.5703125" style="608" customWidth="1"/>
    <col min="14320" max="14320" width="35.28515625" style="608" customWidth="1"/>
    <col min="14321" max="14321" width="31" style="608" customWidth="1"/>
    <col min="14322" max="14322" width="15.28515625" style="608" customWidth="1"/>
    <col min="14323" max="14323" width="16" style="608" customWidth="1"/>
    <col min="14324" max="14324" width="14.85546875" style="608" customWidth="1"/>
    <col min="14325" max="14325" width="27" style="608" customWidth="1"/>
    <col min="14326" max="14327" width="18" style="608" customWidth="1"/>
    <col min="14328" max="14328" width="22" style="608" customWidth="1"/>
    <col min="14329" max="14329" width="30.85546875" style="608" customWidth="1"/>
    <col min="14330" max="14330" width="15.28515625" style="608" customWidth="1"/>
    <col min="14331" max="14331" width="14.140625" style="608" customWidth="1"/>
    <col min="14332" max="14332" width="17.85546875" style="608" customWidth="1"/>
    <col min="14333" max="14333" width="14.85546875" style="608" customWidth="1"/>
    <col min="14334" max="14334" width="15.42578125" style="608" customWidth="1"/>
    <col min="14335" max="14335" width="7" style="608" customWidth="1"/>
    <col min="14336" max="14336" width="6.5703125" style="608" customWidth="1"/>
    <col min="14337" max="14337" width="10.28515625" style="608" customWidth="1"/>
    <col min="14338" max="14338" width="9.5703125" style="608" customWidth="1"/>
    <col min="14339" max="14339" width="10.140625" style="608" customWidth="1"/>
    <col min="14340" max="14340" width="12.28515625" style="608" customWidth="1"/>
    <col min="14341" max="14341" width="10.28515625" style="608" customWidth="1"/>
    <col min="14342" max="14342" width="14.85546875" style="608" customWidth="1"/>
    <col min="14343" max="14343" width="6.140625" style="608" customWidth="1"/>
    <col min="14344" max="14344" width="17.28515625" style="608" customWidth="1"/>
    <col min="14345" max="14345" width="17" style="608" customWidth="1"/>
    <col min="14346" max="14346" width="24.5703125" style="608" customWidth="1"/>
    <col min="14347" max="14348" width="8" style="608" customWidth="1"/>
    <col min="14349" max="14354" width="6.7109375" style="608" bestFit="1" customWidth="1"/>
    <col min="14355" max="14355" width="21.5703125" style="608" customWidth="1"/>
    <col min="14356" max="14366" width="11.7109375" style="608" customWidth="1"/>
    <col min="14367" max="14572" width="11.7109375" style="608"/>
    <col min="14573" max="14573" width="5" style="608" customWidth="1"/>
    <col min="14574" max="14574" width="13" style="608" bestFit="1" customWidth="1"/>
    <col min="14575" max="14575" width="32.5703125" style="608" customWidth="1"/>
    <col min="14576" max="14576" width="35.28515625" style="608" customWidth="1"/>
    <col min="14577" max="14577" width="31" style="608" customWidth="1"/>
    <col min="14578" max="14578" width="15.28515625" style="608" customWidth="1"/>
    <col min="14579" max="14579" width="16" style="608" customWidth="1"/>
    <col min="14580" max="14580" width="14.85546875" style="608" customWidth="1"/>
    <col min="14581" max="14581" width="27" style="608" customWidth="1"/>
    <col min="14582" max="14583" width="18" style="608" customWidth="1"/>
    <col min="14584" max="14584" width="22" style="608" customWidth="1"/>
    <col min="14585" max="14585" width="30.85546875" style="608" customWidth="1"/>
    <col min="14586" max="14586" width="15.28515625" style="608" customWidth="1"/>
    <col min="14587" max="14587" width="14.140625" style="608" customWidth="1"/>
    <col min="14588" max="14588" width="17.85546875" style="608" customWidth="1"/>
    <col min="14589" max="14589" width="14.85546875" style="608" customWidth="1"/>
    <col min="14590" max="14590" width="15.42578125" style="608" customWidth="1"/>
    <col min="14591" max="14591" width="7" style="608" customWidth="1"/>
    <col min="14592" max="14592" width="6.5703125" style="608" customWidth="1"/>
    <col min="14593" max="14593" width="10.28515625" style="608" customWidth="1"/>
    <col min="14594" max="14594" width="9.5703125" style="608" customWidth="1"/>
    <col min="14595" max="14595" width="10.140625" style="608" customWidth="1"/>
    <col min="14596" max="14596" width="12.28515625" style="608" customWidth="1"/>
    <col min="14597" max="14597" width="10.28515625" style="608" customWidth="1"/>
    <col min="14598" max="14598" width="14.85546875" style="608" customWidth="1"/>
    <col min="14599" max="14599" width="6.140625" style="608" customWidth="1"/>
    <col min="14600" max="14600" width="17.28515625" style="608" customWidth="1"/>
    <col min="14601" max="14601" width="17" style="608" customWidth="1"/>
    <col min="14602" max="14602" width="24.5703125" style="608" customWidth="1"/>
    <col min="14603" max="14604" width="8" style="608" customWidth="1"/>
    <col min="14605" max="14610" width="6.7109375" style="608" bestFit="1" customWidth="1"/>
    <col min="14611" max="14611" width="21.5703125" style="608" customWidth="1"/>
    <col min="14612" max="14622" width="11.7109375" style="608" customWidth="1"/>
    <col min="14623" max="14828" width="11.7109375" style="608"/>
    <col min="14829" max="14829" width="5" style="608" customWidth="1"/>
    <col min="14830" max="14830" width="13" style="608" bestFit="1" customWidth="1"/>
    <col min="14831" max="14831" width="32.5703125" style="608" customWidth="1"/>
    <col min="14832" max="14832" width="35.28515625" style="608" customWidth="1"/>
    <col min="14833" max="14833" width="31" style="608" customWidth="1"/>
    <col min="14834" max="14834" width="15.28515625" style="608" customWidth="1"/>
    <col min="14835" max="14835" width="16" style="608" customWidth="1"/>
    <col min="14836" max="14836" width="14.85546875" style="608" customWidth="1"/>
    <col min="14837" max="14837" width="27" style="608" customWidth="1"/>
    <col min="14838" max="14839" width="18" style="608" customWidth="1"/>
    <col min="14840" max="14840" width="22" style="608" customWidth="1"/>
    <col min="14841" max="14841" width="30.85546875" style="608" customWidth="1"/>
    <col min="14842" max="14842" width="15.28515625" style="608" customWidth="1"/>
    <col min="14843" max="14843" width="14.140625" style="608" customWidth="1"/>
    <col min="14844" max="14844" width="17.85546875" style="608" customWidth="1"/>
    <col min="14845" max="14845" width="14.85546875" style="608" customWidth="1"/>
    <col min="14846" max="14846" width="15.42578125" style="608" customWidth="1"/>
    <col min="14847" max="14847" width="7" style="608" customWidth="1"/>
    <col min="14848" max="14848" width="6.5703125" style="608" customWidth="1"/>
    <col min="14849" max="14849" width="10.28515625" style="608" customWidth="1"/>
    <col min="14850" max="14850" width="9.5703125" style="608" customWidth="1"/>
    <col min="14851" max="14851" width="10.140625" style="608" customWidth="1"/>
    <col min="14852" max="14852" width="12.28515625" style="608" customWidth="1"/>
    <col min="14853" max="14853" width="10.28515625" style="608" customWidth="1"/>
    <col min="14854" max="14854" width="14.85546875" style="608" customWidth="1"/>
    <col min="14855" max="14855" width="6.140625" style="608" customWidth="1"/>
    <col min="14856" max="14856" width="17.28515625" style="608" customWidth="1"/>
    <col min="14857" max="14857" width="17" style="608" customWidth="1"/>
    <col min="14858" max="14858" width="24.5703125" style="608" customWidth="1"/>
    <col min="14859" max="14860" width="8" style="608" customWidth="1"/>
    <col min="14861" max="14866" width="6.7109375" style="608" bestFit="1" customWidth="1"/>
    <col min="14867" max="14867" width="21.5703125" style="608" customWidth="1"/>
    <col min="14868" max="14878" width="11.7109375" style="608" customWidth="1"/>
    <col min="14879" max="15084" width="11.7109375" style="608"/>
    <col min="15085" max="15085" width="5" style="608" customWidth="1"/>
    <col min="15086" max="15086" width="13" style="608" bestFit="1" customWidth="1"/>
    <col min="15087" max="15087" width="32.5703125" style="608" customWidth="1"/>
    <col min="15088" max="15088" width="35.28515625" style="608" customWidth="1"/>
    <col min="15089" max="15089" width="31" style="608" customWidth="1"/>
    <col min="15090" max="15090" width="15.28515625" style="608" customWidth="1"/>
    <col min="15091" max="15091" width="16" style="608" customWidth="1"/>
    <col min="15092" max="15092" width="14.85546875" style="608" customWidth="1"/>
    <col min="15093" max="15093" width="27" style="608" customWidth="1"/>
    <col min="15094" max="15095" width="18" style="608" customWidth="1"/>
    <col min="15096" max="15096" width="22" style="608" customWidth="1"/>
    <col min="15097" max="15097" width="30.85546875" style="608" customWidth="1"/>
    <col min="15098" max="15098" width="15.28515625" style="608" customWidth="1"/>
    <col min="15099" max="15099" width="14.140625" style="608" customWidth="1"/>
    <col min="15100" max="15100" width="17.85546875" style="608" customWidth="1"/>
    <col min="15101" max="15101" width="14.85546875" style="608" customWidth="1"/>
    <col min="15102" max="15102" width="15.42578125" style="608" customWidth="1"/>
    <col min="15103" max="15103" width="7" style="608" customWidth="1"/>
    <col min="15104" max="15104" width="6.5703125" style="608" customWidth="1"/>
    <col min="15105" max="15105" width="10.28515625" style="608" customWidth="1"/>
    <col min="15106" max="15106" width="9.5703125" style="608" customWidth="1"/>
    <col min="15107" max="15107" width="10.140625" style="608" customWidth="1"/>
    <col min="15108" max="15108" width="12.28515625" style="608" customWidth="1"/>
    <col min="15109" max="15109" width="10.28515625" style="608" customWidth="1"/>
    <col min="15110" max="15110" width="14.85546875" style="608" customWidth="1"/>
    <col min="15111" max="15111" width="6.140625" style="608" customWidth="1"/>
    <col min="15112" max="15112" width="17.28515625" style="608" customWidth="1"/>
    <col min="15113" max="15113" width="17" style="608" customWidth="1"/>
    <col min="15114" max="15114" width="24.5703125" style="608" customWidth="1"/>
    <col min="15115" max="15116" width="8" style="608" customWidth="1"/>
    <col min="15117" max="15122" width="6.7109375" style="608" bestFit="1" customWidth="1"/>
    <col min="15123" max="15123" width="21.5703125" style="608" customWidth="1"/>
    <col min="15124" max="15134" width="11.7109375" style="608" customWidth="1"/>
    <col min="15135" max="15340" width="11.7109375" style="608"/>
    <col min="15341" max="15341" width="5" style="608" customWidth="1"/>
    <col min="15342" max="15342" width="13" style="608" bestFit="1" customWidth="1"/>
    <col min="15343" max="15343" width="32.5703125" style="608" customWidth="1"/>
    <col min="15344" max="15344" width="35.28515625" style="608" customWidth="1"/>
    <col min="15345" max="15345" width="31" style="608" customWidth="1"/>
    <col min="15346" max="15346" width="15.28515625" style="608" customWidth="1"/>
    <col min="15347" max="15347" width="16" style="608" customWidth="1"/>
    <col min="15348" max="15348" width="14.85546875" style="608" customWidth="1"/>
    <col min="15349" max="15349" width="27" style="608" customWidth="1"/>
    <col min="15350" max="15351" width="18" style="608" customWidth="1"/>
    <col min="15352" max="15352" width="22" style="608" customWidth="1"/>
    <col min="15353" max="15353" width="30.85546875" style="608" customWidth="1"/>
    <col min="15354" max="15354" width="15.28515625" style="608" customWidth="1"/>
    <col min="15355" max="15355" width="14.140625" style="608" customWidth="1"/>
    <col min="15356" max="15356" width="17.85546875" style="608" customWidth="1"/>
    <col min="15357" max="15357" width="14.85546875" style="608" customWidth="1"/>
    <col min="15358" max="15358" width="15.42578125" style="608" customWidth="1"/>
    <col min="15359" max="15359" width="7" style="608" customWidth="1"/>
    <col min="15360" max="15360" width="6.5703125" style="608" customWidth="1"/>
    <col min="15361" max="15361" width="10.28515625" style="608" customWidth="1"/>
    <col min="15362" max="15362" width="9.5703125" style="608" customWidth="1"/>
    <col min="15363" max="15363" width="10.140625" style="608" customWidth="1"/>
    <col min="15364" max="15364" width="12.28515625" style="608" customWidth="1"/>
    <col min="15365" max="15365" width="10.28515625" style="608" customWidth="1"/>
    <col min="15366" max="15366" width="14.85546875" style="608" customWidth="1"/>
    <col min="15367" max="15367" width="6.140625" style="608" customWidth="1"/>
    <col min="15368" max="15368" width="17.28515625" style="608" customWidth="1"/>
    <col min="15369" max="15369" width="17" style="608" customWidth="1"/>
    <col min="15370" max="15370" width="24.5703125" style="608" customWidth="1"/>
    <col min="15371" max="15372" width="8" style="608" customWidth="1"/>
    <col min="15373" max="15378" width="6.7109375" style="608" bestFit="1" customWidth="1"/>
    <col min="15379" max="15379" width="21.5703125" style="608" customWidth="1"/>
    <col min="15380" max="15390" width="11.7109375" style="608" customWidth="1"/>
    <col min="15391" max="15596" width="11.7109375" style="608"/>
    <col min="15597" max="15597" width="5" style="608" customWidth="1"/>
    <col min="15598" max="15598" width="13" style="608" bestFit="1" customWidth="1"/>
    <col min="15599" max="15599" width="32.5703125" style="608" customWidth="1"/>
    <col min="15600" max="15600" width="35.28515625" style="608" customWidth="1"/>
    <col min="15601" max="15601" width="31" style="608" customWidth="1"/>
    <col min="15602" max="15602" width="15.28515625" style="608" customWidth="1"/>
    <col min="15603" max="15603" width="16" style="608" customWidth="1"/>
    <col min="15604" max="15604" width="14.85546875" style="608" customWidth="1"/>
    <col min="15605" max="15605" width="27" style="608" customWidth="1"/>
    <col min="15606" max="15607" width="18" style="608" customWidth="1"/>
    <col min="15608" max="15608" width="22" style="608" customWidth="1"/>
    <col min="15609" max="15609" width="30.85546875" style="608" customWidth="1"/>
    <col min="15610" max="15610" width="15.28515625" style="608" customWidth="1"/>
    <col min="15611" max="15611" width="14.140625" style="608" customWidth="1"/>
    <col min="15612" max="15612" width="17.85546875" style="608" customWidth="1"/>
    <col min="15613" max="15613" width="14.85546875" style="608" customWidth="1"/>
    <col min="15614" max="15614" width="15.42578125" style="608" customWidth="1"/>
    <col min="15615" max="15615" width="7" style="608" customWidth="1"/>
    <col min="15616" max="15616" width="6.5703125" style="608" customWidth="1"/>
    <col min="15617" max="15617" width="10.28515625" style="608" customWidth="1"/>
    <col min="15618" max="15618" width="9.5703125" style="608" customWidth="1"/>
    <col min="15619" max="15619" width="10.140625" style="608" customWidth="1"/>
    <col min="15620" max="15620" width="12.28515625" style="608" customWidth="1"/>
    <col min="15621" max="15621" width="10.28515625" style="608" customWidth="1"/>
    <col min="15622" max="15622" width="14.85546875" style="608" customWidth="1"/>
    <col min="15623" max="15623" width="6.140625" style="608" customWidth="1"/>
    <col min="15624" max="15624" width="17.28515625" style="608" customWidth="1"/>
    <col min="15625" max="15625" width="17" style="608" customWidth="1"/>
    <col min="15626" max="15626" width="24.5703125" style="608" customWidth="1"/>
    <col min="15627" max="15628" width="8" style="608" customWidth="1"/>
    <col min="15629" max="15634" width="6.7109375" style="608" bestFit="1" customWidth="1"/>
    <col min="15635" max="15635" width="21.5703125" style="608" customWidth="1"/>
    <col min="15636" max="15646" width="11.7109375" style="608" customWidth="1"/>
    <col min="15647" max="15852" width="11.7109375" style="608"/>
    <col min="15853" max="15853" width="5" style="608" customWidth="1"/>
    <col min="15854" max="15854" width="13" style="608" bestFit="1" customWidth="1"/>
    <col min="15855" max="15855" width="32.5703125" style="608" customWidth="1"/>
    <col min="15856" max="15856" width="35.28515625" style="608" customWidth="1"/>
    <col min="15857" max="15857" width="31" style="608" customWidth="1"/>
    <col min="15858" max="15858" width="15.28515625" style="608" customWidth="1"/>
    <col min="15859" max="15859" width="16" style="608" customWidth="1"/>
    <col min="15860" max="15860" width="14.85546875" style="608" customWidth="1"/>
    <col min="15861" max="15861" width="27" style="608" customWidth="1"/>
    <col min="15862" max="15863" width="18" style="608" customWidth="1"/>
    <col min="15864" max="15864" width="22" style="608" customWidth="1"/>
    <col min="15865" max="15865" width="30.85546875" style="608" customWidth="1"/>
    <col min="15866" max="15866" width="15.28515625" style="608" customWidth="1"/>
    <col min="15867" max="15867" width="14.140625" style="608" customWidth="1"/>
    <col min="15868" max="15868" width="17.85546875" style="608" customWidth="1"/>
    <col min="15869" max="15869" width="14.85546875" style="608" customWidth="1"/>
    <col min="15870" max="15870" width="15.42578125" style="608" customWidth="1"/>
    <col min="15871" max="15871" width="7" style="608" customWidth="1"/>
    <col min="15872" max="15872" width="6.5703125" style="608" customWidth="1"/>
    <col min="15873" max="15873" width="10.28515625" style="608" customWidth="1"/>
    <col min="15874" max="15874" width="9.5703125" style="608" customWidth="1"/>
    <col min="15875" max="15875" width="10.140625" style="608" customWidth="1"/>
    <col min="15876" max="15876" width="12.28515625" style="608" customWidth="1"/>
    <col min="15877" max="15877" width="10.28515625" style="608" customWidth="1"/>
    <col min="15878" max="15878" width="14.85546875" style="608" customWidth="1"/>
    <col min="15879" max="15879" width="6.140625" style="608" customWidth="1"/>
    <col min="15880" max="15880" width="17.28515625" style="608" customWidth="1"/>
    <col min="15881" max="15881" width="17" style="608" customWidth="1"/>
    <col min="15882" max="15882" width="24.5703125" style="608" customWidth="1"/>
    <col min="15883" max="15884" width="8" style="608" customWidth="1"/>
    <col min="15885" max="15890" width="6.7109375" style="608" bestFit="1" customWidth="1"/>
    <col min="15891" max="15891" width="21.5703125" style="608" customWidth="1"/>
    <col min="15892" max="15902" width="11.7109375" style="608" customWidth="1"/>
    <col min="15903" max="16108" width="11.7109375" style="608"/>
    <col min="16109" max="16109" width="5" style="608" customWidth="1"/>
    <col min="16110" max="16110" width="13" style="608" bestFit="1" customWidth="1"/>
    <col min="16111" max="16111" width="32.5703125" style="608" customWidth="1"/>
    <col min="16112" max="16112" width="35.28515625" style="608" customWidth="1"/>
    <col min="16113" max="16113" width="31" style="608" customWidth="1"/>
    <col min="16114" max="16114" width="15.28515625" style="608" customWidth="1"/>
    <col min="16115" max="16115" width="16" style="608" customWidth="1"/>
    <col min="16116" max="16116" width="14.85546875" style="608" customWidth="1"/>
    <col min="16117" max="16117" width="27" style="608" customWidth="1"/>
    <col min="16118" max="16119" width="18" style="608" customWidth="1"/>
    <col min="16120" max="16120" width="22" style="608" customWidth="1"/>
    <col min="16121" max="16121" width="30.85546875" style="608" customWidth="1"/>
    <col min="16122" max="16122" width="15.28515625" style="608" customWidth="1"/>
    <col min="16123" max="16123" width="14.140625" style="608" customWidth="1"/>
    <col min="16124" max="16124" width="17.85546875" style="608" customWidth="1"/>
    <col min="16125" max="16125" width="14.85546875" style="608" customWidth="1"/>
    <col min="16126" max="16126" width="15.42578125" style="608" customWidth="1"/>
    <col min="16127" max="16127" width="7" style="608" customWidth="1"/>
    <col min="16128" max="16128" width="6.5703125" style="608" customWidth="1"/>
    <col min="16129" max="16129" width="10.28515625" style="608" customWidth="1"/>
    <col min="16130" max="16130" width="9.5703125" style="608" customWidth="1"/>
    <col min="16131" max="16131" width="10.140625" style="608" customWidth="1"/>
    <col min="16132" max="16132" width="12.28515625" style="608" customWidth="1"/>
    <col min="16133" max="16133" width="10.28515625" style="608" customWidth="1"/>
    <col min="16134" max="16134" width="14.85546875" style="608" customWidth="1"/>
    <col min="16135" max="16135" width="6.140625" style="608" customWidth="1"/>
    <col min="16136" max="16136" width="17.28515625" style="608" customWidth="1"/>
    <col min="16137" max="16137" width="17" style="608" customWidth="1"/>
    <col min="16138" max="16138" width="24.5703125" style="608" customWidth="1"/>
    <col min="16139" max="16140" width="8" style="608" customWidth="1"/>
    <col min="16141" max="16146" width="6.7109375" style="608" bestFit="1" customWidth="1"/>
    <col min="16147" max="16147" width="21.5703125" style="608" customWidth="1"/>
    <col min="16148" max="16158" width="11.7109375" style="608" customWidth="1"/>
    <col min="16159" max="16384" width="11.7109375" style="608"/>
  </cols>
  <sheetData>
    <row r="1" spans="1:19" s="601" customFormat="1" x14ac:dyDescent="0.2">
      <c r="A1" s="1078"/>
      <c r="B1" s="1078"/>
      <c r="C1" s="1408"/>
      <c r="D1" s="1078"/>
      <c r="E1" s="1078"/>
      <c r="F1" s="1078"/>
      <c r="G1" s="1078"/>
      <c r="H1" s="1078"/>
      <c r="I1" s="1078"/>
      <c r="J1" s="1078"/>
      <c r="O1" s="600"/>
      <c r="P1" s="600"/>
      <c r="Q1" s="600"/>
      <c r="R1" s="600"/>
      <c r="S1" s="602"/>
    </row>
    <row r="2" spans="1:19" s="601" customFormat="1" ht="18.75" customHeight="1" x14ac:dyDescent="0.2">
      <c r="A2" s="603"/>
      <c r="B2" s="838"/>
      <c r="C2" s="604"/>
      <c r="D2" s="822"/>
      <c r="E2" s="605"/>
      <c r="F2" s="901"/>
      <c r="G2" s="822"/>
      <c r="H2" s="606"/>
      <c r="I2" s="822"/>
      <c r="J2" s="607"/>
      <c r="O2" s="600"/>
      <c r="P2" s="600"/>
      <c r="Q2" s="600"/>
      <c r="R2" s="600"/>
      <c r="S2" s="602"/>
    </row>
    <row r="3" spans="1:19" s="601" customFormat="1" ht="66" customHeight="1" x14ac:dyDescent="0.2">
      <c r="A3" s="603"/>
      <c r="B3" s="838"/>
      <c r="C3" s="604"/>
      <c r="D3" s="822"/>
      <c r="E3" s="605"/>
      <c r="F3" s="901"/>
      <c r="G3" s="822"/>
      <c r="H3" s="606"/>
      <c r="I3" s="822"/>
      <c r="J3" s="607"/>
      <c r="O3" s="600"/>
      <c r="P3" s="600"/>
      <c r="Q3" s="600"/>
      <c r="R3" s="600"/>
      <c r="S3" s="602"/>
    </row>
    <row r="4" spans="1:19" s="601" customFormat="1" x14ac:dyDescent="0.2">
      <c r="A4" s="603"/>
      <c r="B4" s="838"/>
      <c r="C4" s="604"/>
      <c r="D4" s="822"/>
      <c r="E4" s="605"/>
      <c r="F4" s="901"/>
      <c r="G4" s="822"/>
      <c r="H4" s="606"/>
      <c r="I4" s="822"/>
      <c r="J4" s="607"/>
      <c r="O4" s="600"/>
      <c r="P4" s="600"/>
      <c r="Q4" s="600"/>
      <c r="R4" s="600"/>
      <c r="S4" s="602"/>
    </row>
    <row r="5" spans="1:19" s="601" customFormat="1" ht="9.75" customHeight="1" x14ac:dyDescent="0.2">
      <c r="A5" s="603"/>
      <c r="B5" s="838"/>
      <c r="C5" s="604"/>
      <c r="D5" s="822"/>
      <c r="E5" s="605"/>
      <c r="F5" s="901"/>
      <c r="G5" s="822"/>
      <c r="H5" s="606"/>
      <c r="I5" s="822"/>
      <c r="J5" s="607"/>
      <c r="O5" s="600"/>
      <c r="P5" s="600"/>
      <c r="Q5" s="600"/>
      <c r="R5" s="600"/>
      <c r="S5" s="602"/>
    </row>
    <row r="6" spans="1:19" s="823" customFormat="1" ht="18" customHeight="1" x14ac:dyDescent="0.2">
      <c r="A6" s="1409" t="s">
        <v>9533</v>
      </c>
      <c r="B6" s="1409"/>
      <c r="C6" s="1410"/>
      <c r="D6" s="1409"/>
      <c r="E6" s="1409"/>
      <c r="F6" s="1409"/>
      <c r="G6" s="1409"/>
      <c r="H6" s="1409"/>
      <c r="I6" s="1409"/>
      <c r="J6" s="1409"/>
      <c r="K6" s="1409"/>
      <c r="L6" s="1409"/>
      <c r="M6" s="1409"/>
      <c r="N6" s="1409"/>
      <c r="O6" s="1409"/>
      <c r="P6" s="1409"/>
      <c r="Q6" s="1409"/>
      <c r="R6" s="1409"/>
      <c r="S6" s="1409"/>
    </row>
    <row r="7" spans="1:19" s="823" customFormat="1" ht="24" customHeight="1" x14ac:dyDescent="0.3">
      <c r="A7" s="1411" t="s">
        <v>6125</v>
      </c>
      <c r="B7" s="1411"/>
      <c r="C7" s="1410"/>
      <c r="D7" s="1411"/>
      <c r="E7" s="1411"/>
      <c r="F7" s="1411"/>
      <c r="G7" s="1411"/>
      <c r="H7" s="1411"/>
      <c r="I7" s="1411"/>
      <c r="J7" s="1411"/>
      <c r="K7" s="1411"/>
      <c r="L7" s="1411"/>
      <c r="M7" s="1411"/>
      <c r="N7" s="1411"/>
      <c r="O7" s="1411"/>
      <c r="P7" s="1411"/>
      <c r="Q7" s="1411"/>
      <c r="R7" s="1411"/>
      <c r="S7" s="1411"/>
    </row>
    <row r="8" spans="1:19" s="601" customFormat="1" ht="15.75" customHeight="1" thickBot="1" x14ac:dyDescent="0.35">
      <c r="A8" s="1418" t="s">
        <v>9534</v>
      </c>
      <c r="B8" s="1418"/>
      <c r="C8" s="1418"/>
      <c r="D8" s="1418"/>
      <c r="E8" s="1418"/>
      <c r="F8" s="1418"/>
      <c r="G8" s="1418"/>
      <c r="H8" s="1418"/>
      <c r="I8" s="1418"/>
      <c r="J8" s="1418"/>
      <c r="K8" s="1418"/>
      <c r="L8" s="1418"/>
      <c r="M8" s="1418"/>
      <c r="N8" s="1418"/>
      <c r="O8" s="1418"/>
      <c r="P8" s="1418"/>
      <c r="Q8" s="1418"/>
      <c r="R8" s="1418"/>
      <c r="S8" s="1418"/>
    </row>
    <row r="9" spans="1:19" ht="59.25" customHeight="1" thickTop="1" x14ac:dyDescent="0.2">
      <c r="A9" s="1302" t="s">
        <v>7237</v>
      </c>
      <c r="B9" s="1304" t="s">
        <v>4857</v>
      </c>
      <c r="C9" s="1306" t="s">
        <v>5514</v>
      </c>
      <c r="D9" s="1304" t="s">
        <v>2520</v>
      </c>
      <c r="E9" s="1304" t="s">
        <v>2521</v>
      </c>
      <c r="F9" s="1308" t="s">
        <v>2522</v>
      </c>
      <c r="G9" s="1308" t="s">
        <v>5515</v>
      </c>
      <c r="H9" s="1311" t="s">
        <v>5516</v>
      </c>
      <c r="I9" s="1304" t="s">
        <v>2525</v>
      </c>
      <c r="J9" s="1416" t="s">
        <v>2526</v>
      </c>
      <c r="K9" s="1217" t="s">
        <v>1079</v>
      </c>
      <c r="L9" s="1304"/>
      <c r="M9" s="1304" t="s">
        <v>1080</v>
      </c>
      <c r="N9" s="1304"/>
      <c r="O9" s="1304" t="s">
        <v>1081</v>
      </c>
      <c r="P9" s="1304"/>
      <c r="Q9" s="1304"/>
      <c r="R9" s="1304"/>
      <c r="S9" s="1313" t="s">
        <v>1082</v>
      </c>
    </row>
    <row r="10" spans="1:19" ht="27.75" customHeight="1" x14ac:dyDescent="0.2">
      <c r="A10" s="1412"/>
      <c r="B10" s="1413"/>
      <c r="C10" s="1413"/>
      <c r="D10" s="1413"/>
      <c r="E10" s="1413"/>
      <c r="F10" s="1398"/>
      <c r="G10" s="1398"/>
      <c r="H10" s="1415"/>
      <c r="I10" s="1413"/>
      <c r="J10" s="1417"/>
      <c r="K10" s="885" t="s">
        <v>1085</v>
      </c>
      <c r="L10" s="954" t="s">
        <v>2527</v>
      </c>
      <c r="M10" s="954" t="s">
        <v>1085</v>
      </c>
      <c r="N10" s="954" t="s">
        <v>1084</v>
      </c>
      <c r="O10" s="954" t="s">
        <v>492</v>
      </c>
      <c r="P10" s="954" t="s">
        <v>494</v>
      </c>
      <c r="Q10" s="954" t="s">
        <v>495</v>
      </c>
      <c r="R10" s="954" t="s">
        <v>7875</v>
      </c>
      <c r="S10" s="1414"/>
    </row>
    <row r="11" spans="1:19" s="601" customFormat="1" ht="53.25" customHeight="1" x14ac:dyDescent="0.2">
      <c r="A11" s="1298">
        <v>1</v>
      </c>
      <c r="B11" s="1310" t="s">
        <v>9291</v>
      </c>
      <c r="C11" s="1300" t="s">
        <v>5517</v>
      </c>
      <c r="D11" s="1431" t="s">
        <v>2529</v>
      </c>
      <c r="E11" s="935" t="s">
        <v>2530</v>
      </c>
      <c r="F11" s="744">
        <v>8400</v>
      </c>
      <c r="G11" s="695" t="s">
        <v>2703</v>
      </c>
      <c r="H11" s="940">
        <v>44260</v>
      </c>
      <c r="I11" s="697" t="s">
        <v>8682</v>
      </c>
      <c r="J11" s="888" t="s">
        <v>9292</v>
      </c>
      <c r="K11" s="886" t="s">
        <v>6059</v>
      </c>
      <c r="L11" s="624" t="s">
        <v>6059</v>
      </c>
      <c r="M11" s="624" t="s">
        <v>6059</v>
      </c>
      <c r="N11" s="624" t="s">
        <v>6059</v>
      </c>
      <c r="O11" s="624" t="s">
        <v>6059</v>
      </c>
      <c r="P11" s="624" t="s">
        <v>6059</v>
      </c>
      <c r="Q11" s="624" t="s">
        <v>6059</v>
      </c>
      <c r="R11" s="624" t="s">
        <v>6059</v>
      </c>
      <c r="S11" s="627" t="s">
        <v>8819</v>
      </c>
    </row>
    <row r="12" spans="1:19" s="601" customFormat="1" ht="36" x14ac:dyDescent="0.2">
      <c r="A12" s="1298"/>
      <c r="B12" s="1310"/>
      <c r="C12" s="1300"/>
      <c r="D12" s="1431"/>
      <c r="E12" s="935" t="s">
        <v>2530</v>
      </c>
      <c r="F12" s="744">
        <v>8400</v>
      </c>
      <c r="G12" s="695" t="s">
        <v>2847</v>
      </c>
      <c r="H12" s="940">
        <v>44343</v>
      </c>
      <c r="I12" s="697" t="s">
        <v>9293</v>
      </c>
      <c r="J12" s="888" t="s">
        <v>9292</v>
      </c>
      <c r="K12" s="886" t="s">
        <v>6059</v>
      </c>
      <c r="L12" s="624" t="s">
        <v>6059</v>
      </c>
      <c r="M12" s="624" t="s">
        <v>6059</v>
      </c>
      <c r="N12" s="624" t="s">
        <v>6059</v>
      </c>
      <c r="O12" s="624" t="s">
        <v>6059</v>
      </c>
      <c r="P12" s="624" t="s">
        <v>6059</v>
      </c>
      <c r="Q12" s="624" t="s">
        <v>6059</v>
      </c>
      <c r="R12" s="624" t="s">
        <v>6059</v>
      </c>
      <c r="S12" s="627" t="s">
        <v>8819</v>
      </c>
    </row>
    <row r="13" spans="1:19" s="601" customFormat="1" ht="53.25" customHeight="1" x14ac:dyDescent="0.2">
      <c r="A13" s="1298">
        <v>2</v>
      </c>
      <c r="B13" s="1310" t="s">
        <v>9294</v>
      </c>
      <c r="C13" s="1300" t="s">
        <v>5518</v>
      </c>
      <c r="D13" s="1431" t="s">
        <v>2536</v>
      </c>
      <c r="E13" s="935" t="s">
        <v>2530</v>
      </c>
      <c r="F13" s="744">
        <v>7200</v>
      </c>
      <c r="G13" s="952" t="s">
        <v>2531</v>
      </c>
      <c r="H13" s="940">
        <v>44221</v>
      </c>
      <c r="I13" s="697" t="s">
        <v>8682</v>
      </c>
      <c r="J13" s="888" t="s">
        <v>9295</v>
      </c>
      <c r="K13" s="886" t="s">
        <v>6059</v>
      </c>
      <c r="L13" s="624" t="s">
        <v>6059</v>
      </c>
      <c r="M13" s="624" t="s">
        <v>6059</v>
      </c>
      <c r="N13" s="624" t="s">
        <v>6059</v>
      </c>
      <c r="O13" s="624" t="s">
        <v>6059</v>
      </c>
      <c r="P13" s="624" t="s">
        <v>6059</v>
      </c>
      <c r="Q13" s="624" t="s">
        <v>6059</v>
      </c>
      <c r="R13" s="624" t="s">
        <v>6059</v>
      </c>
      <c r="S13" s="627" t="s">
        <v>8819</v>
      </c>
    </row>
    <row r="14" spans="1:19" s="601" customFormat="1" ht="53.25" customHeight="1" x14ac:dyDescent="0.2">
      <c r="A14" s="1298"/>
      <c r="B14" s="1310"/>
      <c r="C14" s="1300"/>
      <c r="D14" s="1431"/>
      <c r="E14" s="874" t="s">
        <v>9296</v>
      </c>
      <c r="F14" s="744">
        <v>1200</v>
      </c>
      <c r="G14" s="952" t="s">
        <v>2612</v>
      </c>
      <c r="H14" s="940">
        <v>44398</v>
      </c>
      <c r="I14" s="697" t="s">
        <v>9297</v>
      </c>
      <c r="J14" s="888" t="s">
        <v>9295</v>
      </c>
      <c r="K14" s="886" t="s">
        <v>6059</v>
      </c>
      <c r="L14" s="624" t="s">
        <v>6059</v>
      </c>
      <c r="M14" s="624" t="s">
        <v>6059</v>
      </c>
      <c r="N14" s="624" t="s">
        <v>6059</v>
      </c>
      <c r="O14" s="624" t="s">
        <v>6059</v>
      </c>
      <c r="P14" s="624" t="s">
        <v>6059</v>
      </c>
      <c r="Q14" s="624" t="s">
        <v>6059</v>
      </c>
      <c r="R14" s="624" t="s">
        <v>6059</v>
      </c>
      <c r="S14" s="627" t="s">
        <v>8819</v>
      </c>
    </row>
    <row r="15" spans="1:19" s="601" customFormat="1" ht="53.25" customHeight="1" x14ac:dyDescent="0.2">
      <c r="A15" s="1298">
        <v>3</v>
      </c>
      <c r="B15" s="1310" t="s">
        <v>9298</v>
      </c>
      <c r="C15" s="1300" t="s">
        <v>5519</v>
      </c>
      <c r="D15" s="1431" t="s">
        <v>2539</v>
      </c>
      <c r="E15" s="935" t="s">
        <v>2540</v>
      </c>
      <c r="F15" s="744">
        <v>26640</v>
      </c>
      <c r="G15" s="695" t="s">
        <v>2569</v>
      </c>
      <c r="H15" s="940">
        <v>44231</v>
      </c>
      <c r="I15" s="697" t="s">
        <v>8682</v>
      </c>
      <c r="J15" s="888" t="s">
        <v>9299</v>
      </c>
      <c r="K15" s="886" t="s">
        <v>6059</v>
      </c>
      <c r="L15" s="624" t="s">
        <v>6059</v>
      </c>
      <c r="M15" s="624" t="s">
        <v>6059</v>
      </c>
      <c r="N15" s="624" t="s">
        <v>6059</v>
      </c>
      <c r="O15" s="624" t="s">
        <v>6059</v>
      </c>
      <c r="P15" s="624" t="s">
        <v>6059</v>
      </c>
      <c r="Q15" s="624" t="s">
        <v>6059</v>
      </c>
      <c r="R15" s="624" t="s">
        <v>6059</v>
      </c>
      <c r="S15" s="627" t="s">
        <v>8819</v>
      </c>
    </row>
    <row r="16" spans="1:19" s="601" customFormat="1" ht="53.25" customHeight="1" x14ac:dyDescent="0.2">
      <c r="A16" s="1298"/>
      <c r="B16" s="1310"/>
      <c r="C16" s="1300"/>
      <c r="D16" s="1431"/>
      <c r="E16" s="935" t="s">
        <v>2540</v>
      </c>
      <c r="F16" s="744">
        <v>26640</v>
      </c>
      <c r="G16" s="695" t="s">
        <v>2625</v>
      </c>
      <c r="H16" s="940">
        <v>44446</v>
      </c>
      <c r="I16" s="697" t="s">
        <v>9300</v>
      </c>
      <c r="J16" s="889" t="s">
        <v>9299</v>
      </c>
      <c r="K16" s="886" t="s">
        <v>6059</v>
      </c>
      <c r="L16" s="624" t="s">
        <v>6059</v>
      </c>
      <c r="M16" s="624" t="s">
        <v>6059</v>
      </c>
      <c r="N16" s="624" t="s">
        <v>6059</v>
      </c>
      <c r="O16" s="624" t="s">
        <v>6059</v>
      </c>
      <c r="P16" s="624" t="s">
        <v>6059</v>
      </c>
      <c r="Q16" s="624" t="s">
        <v>6059</v>
      </c>
      <c r="R16" s="624" t="s">
        <v>6059</v>
      </c>
      <c r="S16" s="627" t="s">
        <v>8819</v>
      </c>
    </row>
    <row r="17" spans="1:19" s="601" customFormat="1" ht="53.25" customHeight="1" x14ac:dyDescent="0.2">
      <c r="A17" s="933">
        <v>4</v>
      </c>
      <c r="B17" s="936" t="s">
        <v>9301</v>
      </c>
      <c r="C17" s="935" t="s">
        <v>5518</v>
      </c>
      <c r="D17" s="935" t="s">
        <v>9302</v>
      </c>
      <c r="E17" s="935" t="s">
        <v>9303</v>
      </c>
      <c r="F17" s="744">
        <v>5000</v>
      </c>
      <c r="G17" s="695" t="s">
        <v>2612</v>
      </c>
      <c r="H17" s="940">
        <v>44385</v>
      </c>
      <c r="I17" s="697" t="s">
        <v>9304</v>
      </c>
      <c r="J17" s="888" t="s">
        <v>9305</v>
      </c>
      <c r="K17" s="886" t="s">
        <v>6059</v>
      </c>
      <c r="L17" s="624" t="s">
        <v>6059</v>
      </c>
      <c r="M17" s="624" t="s">
        <v>6059</v>
      </c>
      <c r="N17" s="624" t="s">
        <v>6059</v>
      </c>
      <c r="O17" s="624" t="s">
        <v>6059</v>
      </c>
      <c r="P17" s="624" t="s">
        <v>6059</v>
      </c>
      <c r="Q17" s="624" t="s">
        <v>6059</v>
      </c>
      <c r="R17" s="624" t="s">
        <v>6059</v>
      </c>
      <c r="S17" s="627" t="s">
        <v>8819</v>
      </c>
    </row>
    <row r="18" spans="1:19" s="601" customFormat="1" ht="60.75" customHeight="1" x14ac:dyDescent="0.2">
      <c r="A18" s="1387">
        <v>5</v>
      </c>
      <c r="B18" s="1396" t="s">
        <v>8683</v>
      </c>
      <c r="C18" s="1397" t="s">
        <v>5521</v>
      </c>
      <c r="D18" s="947" t="s">
        <v>8916</v>
      </c>
      <c r="E18" s="1392" t="s">
        <v>7882</v>
      </c>
      <c r="F18" s="902">
        <v>1500</v>
      </c>
      <c r="G18" s="948" t="s">
        <v>2569</v>
      </c>
      <c r="H18" s="944">
        <v>44217</v>
      </c>
      <c r="I18" s="831" t="s">
        <v>8684</v>
      </c>
      <c r="J18" s="890" t="s">
        <v>8685</v>
      </c>
      <c r="K18" s="886"/>
      <c r="L18" s="624"/>
      <c r="M18" s="624"/>
      <c r="N18" s="624"/>
      <c r="O18" s="624"/>
      <c r="P18" s="624"/>
      <c r="Q18" s="624"/>
      <c r="R18" s="624"/>
      <c r="S18" s="627" t="s">
        <v>6985</v>
      </c>
    </row>
    <row r="19" spans="1:19" s="601" customFormat="1" ht="64.5" customHeight="1" x14ac:dyDescent="0.2">
      <c r="A19" s="1387"/>
      <c r="B19" s="1396"/>
      <c r="C19" s="1397"/>
      <c r="D19" s="947" t="s">
        <v>8686</v>
      </c>
      <c r="E19" s="1392"/>
      <c r="F19" s="902">
        <v>67000</v>
      </c>
      <c r="G19" s="948" t="s">
        <v>2569</v>
      </c>
      <c r="H19" s="944">
        <v>44217</v>
      </c>
      <c r="I19" s="831" t="s">
        <v>8684</v>
      </c>
      <c r="J19" s="890" t="s">
        <v>8687</v>
      </c>
      <c r="K19" s="886"/>
      <c r="L19" s="624"/>
      <c r="M19" s="624"/>
      <c r="N19" s="624"/>
      <c r="O19" s="624"/>
      <c r="P19" s="624"/>
      <c r="Q19" s="624"/>
      <c r="R19" s="624"/>
      <c r="S19" s="627" t="s">
        <v>6985</v>
      </c>
    </row>
    <row r="20" spans="1:19" s="601" customFormat="1" ht="74.25" customHeight="1" x14ac:dyDescent="0.2">
      <c r="A20" s="943">
        <v>6</v>
      </c>
      <c r="B20" s="949" t="s">
        <v>8688</v>
      </c>
      <c r="C20" s="946" t="s">
        <v>8689</v>
      </c>
      <c r="D20" s="947" t="s">
        <v>5513</v>
      </c>
      <c r="E20" s="947" t="s">
        <v>8690</v>
      </c>
      <c r="F20" s="902" t="s">
        <v>2534</v>
      </c>
      <c r="G20" s="948" t="s">
        <v>2569</v>
      </c>
      <c r="H20" s="944">
        <v>44235</v>
      </c>
      <c r="I20" s="950" t="s">
        <v>5513</v>
      </c>
      <c r="J20" s="890" t="s">
        <v>8691</v>
      </c>
      <c r="K20" s="886" t="s">
        <v>6059</v>
      </c>
      <c r="L20" s="624" t="s">
        <v>6059</v>
      </c>
      <c r="M20" s="624" t="s">
        <v>6059</v>
      </c>
      <c r="N20" s="624" t="s">
        <v>6059</v>
      </c>
      <c r="O20" s="624" t="s">
        <v>6059</v>
      </c>
      <c r="P20" s="624" t="s">
        <v>6059</v>
      </c>
      <c r="Q20" s="624" t="s">
        <v>6059</v>
      </c>
      <c r="R20" s="624" t="s">
        <v>6059</v>
      </c>
      <c r="S20" s="627" t="s">
        <v>8819</v>
      </c>
    </row>
    <row r="21" spans="1:19" s="601" customFormat="1" ht="84" x14ac:dyDescent="0.2">
      <c r="A21" s="943">
        <v>7</v>
      </c>
      <c r="B21" s="949" t="s">
        <v>8692</v>
      </c>
      <c r="C21" s="946" t="s">
        <v>8693</v>
      </c>
      <c r="D21" s="832" t="s">
        <v>3637</v>
      </c>
      <c r="E21" s="947" t="s">
        <v>8694</v>
      </c>
      <c r="F21" s="902">
        <v>1147.2</v>
      </c>
      <c r="G21" s="948" t="s">
        <v>2531</v>
      </c>
      <c r="H21" s="944">
        <v>44216</v>
      </c>
      <c r="I21" s="831" t="s">
        <v>6745</v>
      </c>
      <c r="J21" s="890" t="s">
        <v>8695</v>
      </c>
      <c r="K21" s="886" t="s">
        <v>496</v>
      </c>
      <c r="L21" s="624"/>
      <c r="M21" s="624" t="s">
        <v>496</v>
      </c>
      <c r="N21" s="624"/>
      <c r="O21" s="624" t="s">
        <v>496</v>
      </c>
      <c r="P21" s="624" t="s">
        <v>496</v>
      </c>
      <c r="Q21" s="624"/>
      <c r="R21" s="624"/>
      <c r="S21" s="627" t="s">
        <v>8932</v>
      </c>
    </row>
    <row r="22" spans="1:19" s="601" customFormat="1" ht="60" x14ac:dyDescent="0.2">
      <c r="A22" s="943">
        <v>8</v>
      </c>
      <c r="B22" s="949" t="s">
        <v>8696</v>
      </c>
      <c r="C22" s="946" t="s">
        <v>8652</v>
      </c>
      <c r="D22" s="832" t="s">
        <v>5513</v>
      </c>
      <c r="E22" s="947" t="s">
        <v>8697</v>
      </c>
      <c r="F22" s="902" t="s">
        <v>2534</v>
      </c>
      <c r="G22" s="948" t="s">
        <v>2569</v>
      </c>
      <c r="H22" s="944">
        <v>44242</v>
      </c>
      <c r="I22" s="950" t="s">
        <v>5513</v>
      </c>
      <c r="J22" s="890" t="s">
        <v>8698</v>
      </c>
      <c r="K22" s="886" t="s">
        <v>6059</v>
      </c>
      <c r="L22" s="624" t="s">
        <v>6059</v>
      </c>
      <c r="M22" s="624" t="s">
        <v>6059</v>
      </c>
      <c r="N22" s="624" t="s">
        <v>6059</v>
      </c>
      <c r="O22" s="624" t="s">
        <v>6059</v>
      </c>
      <c r="P22" s="624" t="s">
        <v>6059</v>
      </c>
      <c r="Q22" s="624" t="s">
        <v>6059</v>
      </c>
      <c r="R22" s="624" t="s">
        <v>6059</v>
      </c>
      <c r="S22" s="627" t="s">
        <v>8819</v>
      </c>
    </row>
    <row r="23" spans="1:19" s="601" customFormat="1" ht="58.5" customHeight="1" x14ac:dyDescent="0.2">
      <c r="A23" s="943">
        <v>9</v>
      </c>
      <c r="B23" s="949" t="s">
        <v>8699</v>
      </c>
      <c r="C23" s="946" t="s">
        <v>8700</v>
      </c>
      <c r="D23" s="832" t="s">
        <v>7896</v>
      </c>
      <c r="E23" s="947" t="s">
        <v>8701</v>
      </c>
      <c r="F23" s="902">
        <v>815.5</v>
      </c>
      <c r="G23" s="948" t="s">
        <v>2531</v>
      </c>
      <c r="H23" s="944">
        <v>44216</v>
      </c>
      <c r="I23" s="831" t="s">
        <v>8702</v>
      </c>
      <c r="J23" s="891" t="s">
        <v>8703</v>
      </c>
      <c r="K23" s="938" t="s">
        <v>496</v>
      </c>
      <c r="L23" s="610"/>
      <c r="M23" s="609" t="s">
        <v>496</v>
      </c>
      <c r="N23" s="610"/>
      <c r="O23" s="934" t="s">
        <v>496</v>
      </c>
      <c r="P23" s="934"/>
      <c r="Q23" s="934"/>
      <c r="R23" s="934"/>
      <c r="S23" s="625"/>
    </row>
    <row r="24" spans="1:19" s="601" customFormat="1" ht="88.5" customHeight="1" x14ac:dyDescent="0.2">
      <c r="A24" s="943">
        <v>10</v>
      </c>
      <c r="B24" s="949" t="s">
        <v>8704</v>
      </c>
      <c r="C24" s="946" t="s">
        <v>8705</v>
      </c>
      <c r="D24" s="832" t="s">
        <v>6180</v>
      </c>
      <c r="E24" s="947" t="s">
        <v>8072</v>
      </c>
      <c r="F24" s="902">
        <v>18900</v>
      </c>
      <c r="G24" s="948" t="s">
        <v>2703</v>
      </c>
      <c r="H24" s="944">
        <v>44277</v>
      </c>
      <c r="I24" s="831" t="s">
        <v>8706</v>
      </c>
      <c r="J24" s="891" t="s">
        <v>8707</v>
      </c>
      <c r="K24" s="938" t="s">
        <v>496</v>
      </c>
      <c r="L24" s="610"/>
      <c r="M24" s="609" t="s">
        <v>496</v>
      </c>
      <c r="N24" s="610"/>
      <c r="O24" s="934" t="s">
        <v>496</v>
      </c>
      <c r="P24" s="934"/>
      <c r="Q24" s="934"/>
      <c r="R24" s="934"/>
      <c r="S24" s="627"/>
    </row>
    <row r="25" spans="1:19" s="601" customFormat="1" ht="57.75" customHeight="1" x14ac:dyDescent="0.2">
      <c r="A25" s="943">
        <v>11</v>
      </c>
      <c r="B25" s="945" t="s">
        <v>8708</v>
      </c>
      <c r="C25" s="951" t="s">
        <v>8157</v>
      </c>
      <c r="D25" s="947" t="s">
        <v>4426</v>
      </c>
      <c r="E25" s="947" t="s">
        <v>8158</v>
      </c>
      <c r="F25" s="902">
        <v>22800</v>
      </c>
      <c r="G25" s="948" t="s">
        <v>2703</v>
      </c>
      <c r="H25" s="944">
        <v>44280</v>
      </c>
      <c r="I25" s="831" t="s">
        <v>8706</v>
      </c>
      <c r="J25" s="891" t="s">
        <v>8709</v>
      </c>
      <c r="K25" s="938"/>
      <c r="L25" s="610"/>
      <c r="M25" s="609"/>
      <c r="N25" s="610"/>
      <c r="O25" s="934"/>
      <c r="P25" s="934"/>
      <c r="Q25" s="934"/>
      <c r="R25" s="934"/>
      <c r="S25" s="627" t="s">
        <v>6985</v>
      </c>
    </row>
    <row r="26" spans="1:19" s="601" customFormat="1" ht="57.75" customHeight="1" x14ac:dyDescent="0.2">
      <c r="A26" s="943">
        <v>12</v>
      </c>
      <c r="B26" s="949" t="s">
        <v>8710</v>
      </c>
      <c r="C26" s="951" t="s">
        <v>8711</v>
      </c>
      <c r="D26" s="947" t="s">
        <v>8712</v>
      </c>
      <c r="E26" s="947" t="s">
        <v>8138</v>
      </c>
      <c r="F26" s="902">
        <v>17500</v>
      </c>
      <c r="G26" s="948" t="s">
        <v>2703</v>
      </c>
      <c r="H26" s="944">
        <v>44278</v>
      </c>
      <c r="I26" s="831" t="s">
        <v>8706</v>
      </c>
      <c r="J26" s="891" t="s">
        <v>8713</v>
      </c>
      <c r="K26" s="938" t="s">
        <v>496</v>
      </c>
      <c r="L26" s="610"/>
      <c r="M26" s="609" t="s">
        <v>496</v>
      </c>
      <c r="N26" s="610"/>
      <c r="O26" s="934" t="s">
        <v>496</v>
      </c>
      <c r="P26" s="934" t="s">
        <v>496</v>
      </c>
      <c r="Q26" s="934"/>
      <c r="R26" s="934"/>
      <c r="S26" s="627" t="s">
        <v>9530</v>
      </c>
    </row>
    <row r="27" spans="1:19" s="601" customFormat="1" ht="72" x14ac:dyDescent="0.2">
      <c r="A27" s="943">
        <v>13</v>
      </c>
      <c r="B27" s="949" t="s">
        <v>8714</v>
      </c>
      <c r="C27" s="951" t="s">
        <v>8715</v>
      </c>
      <c r="D27" s="947" t="s">
        <v>3888</v>
      </c>
      <c r="E27" s="947" t="s">
        <v>8716</v>
      </c>
      <c r="F27" s="902">
        <v>5500</v>
      </c>
      <c r="G27" s="833" t="s">
        <v>2703</v>
      </c>
      <c r="H27" s="944">
        <v>44265</v>
      </c>
      <c r="I27" s="831" t="s">
        <v>8706</v>
      </c>
      <c r="J27" s="891" t="s">
        <v>8717</v>
      </c>
      <c r="K27" s="938" t="s">
        <v>496</v>
      </c>
      <c r="L27" s="610"/>
      <c r="M27" s="609" t="s">
        <v>496</v>
      </c>
      <c r="N27" s="610"/>
      <c r="O27" s="934" t="s">
        <v>496</v>
      </c>
      <c r="P27" s="934"/>
      <c r="Q27" s="934"/>
      <c r="R27" s="934"/>
      <c r="S27" s="627"/>
    </row>
    <row r="28" spans="1:19" s="601" customFormat="1" ht="49.5" customHeight="1" x14ac:dyDescent="0.2">
      <c r="A28" s="1387">
        <v>14</v>
      </c>
      <c r="B28" s="1394" t="s">
        <v>8718</v>
      </c>
      <c r="C28" s="1397" t="s">
        <v>9491</v>
      </c>
      <c r="D28" s="947" t="s">
        <v>5349</v>
      </c>
      <c r="E28" s="1392" t="s">
        <v>9492</v>
      </c>
      <c r="F28" s="902">
        <v>1607</v>
      </c>
      <c r="G28" s="948" t="s">
        <v>2703</v>
      </c>
      <c r="H28" s="944">
        <v>44257</v>
      </c>
      <c r="I28" s="831" t="s">
        <v>8719</v>
      </c>
      <c r="J28" s="891" t="s">
        <v>8720</v>
      </c>
      <c r="K28" s="938" t="s">
        <v>496</v>
      </c>
      <c r="L28" s="610"/>
      <c r="M28" s="609" t="s">
        <v>496</v>
      </c>
      <c r="N28" s="610"/>
      <c r="O28" s="934" t="s">
        <v>496</v>
      </c>
      <c r="P28" s="934"/>
      <c r="Q28" s="934"/>
      <c r="R28" s="934"/>
      <c r="S28" s="625"/>
    </row>
    <row r="29" spans="1:19" s="601" customFormat="1" ht="49.5" customHeight="1" x14ac:dyDescent="0.2">
      <c r="A29" s="1387"/>
      <c r="B29" s="1394"/>
      <c r="C29" s="1397"/>
      <c r="D29" s="947" t="s">
        <v>7957</v>
      </c>
      <c r="E29" s="1392"/>
      <c r="F29" s="902">
        <v>31778</v>
      </c>
      <c r="G29" s="948" t="s">
        <v>2703</v>
      </c>
      <c r="H29" s="944">
        <v>44257</v>
      </c>
      <c r="I29" s="831" t="s">
        <v>8721</v>
      </c>
      <c r="J29" s="891" t="s">
        <v>8722</v>
      </c>
      <c r="K29" s="938" t="s">
        <v>496</v>
      </c>
      <c r="L29" s="610"/>
      <c r="M29" s="609" t="s">
        <v>496</v>
      </c>
      <c r="N29" s="610"/>
      <c r="O29" s="934" t="s">
        <v>496</v>
      </c>
      <c r="P29" s="934"/>
      <c r="Q29" s="934"/>
      <c r="R29" s="934"/>
      <c r="S29" s="627"/>
    </row>
    <row r="30" spans="1:19" s="601" customFormat="1" ht="49.5" customHeight="1" x14ac:dyDescent="0.2">
      <c r="A30" s="1387"/>
      <c r="B30" s="1394"/>
      <c r="C30" s="1397"/>
      <c r="D30" s="947" t="s">
        <v>8723</v>
      </c>
      <c r="E30" s="1392"/>
      <c r="F30" s="902">
        <v>87</v>
      </c>
      <c r="G30" s="948" t="s">
        <v>2703</v>
      </c>
      <c r="H30" s="944">
        <v>44257</v>
      </c>
      <c r="I30" s="831" t="s">
        <v>8724</v>
      </c>
      <c r="J30" s="891" t="s">
        <v>8725</v>
      </c>
      <c r="K30" s="938" t="s">
        <v>496</v>
      </c>
      <c r="L30" s="610"/>
      <c r="M30" s="609" t="s">
        <v>496</v>
      </c>
      <c r="N30" s="610"/>
      <c r="O30" s="934" t="s">
        <v>496</v>
      </c>
      <c r="P30" s="934"/>
      <c r="Q30" s="934"/>
      <c r="R30" s="934"/>
      <c r="S30" s="625"/>
    </row>
    <row r="31" spans="1:19" s="601" customFormat="1" ht="82.5" customHeight="1" x14ac:dyDescent="0.2">
      <c r="A31" s="943">
        <v>15</v>
      </c>
      <c r="B31" s="949" t="s">
        <v>8726</v>
      </c>
      <c r="C31" s="951" t="s">
        <v>5544</v>
      </c>
      <c r="D31" s="947" t="s">
        <v>3354</v>
      </c>
      <c r="E31" s="947" t="s">
        <v>8727</v>
      </c>
      <c r="F31" s="902">
        <v>1200</v>
      </c>
      <c r="G31" s="948" t="s">
        <v>2703</v>
      </c>
      <c r="H31" s="944">
        <v>44277</v>
      </c>
      <c r="I31" s="831" t="s">
        <v>8728</v>
      </c>
      <c r="J31" s="891" t="s">
        <v>8729</v>
      </c>
      <c r="K31" s="938" t="s">
        <v>496</v>
      </c>
      <c r="L31" s="610"/>
      <c r="M31" s="609" t="s">
        <v>496</v>
      </c>
      <c r="N31" s="610"/>
      <c r="O31" s="934" t="s">
        <v>496</v>
      </c>
      <c r="P31" s="934"/>
      <c r="Q31" s="934" t="s">
        <v>496</v>
      </c>
      <c r="R31" s="934"/>
      <c r="S31" s="627" t="s">
        <v>9529</v>
      </c>
    </row>
    <row r="32" spans="1:19" s="601" customFormat="1" ht="89.25" customHeight="1" x14ac:dyDescent="0.2">
      <c r="A32" s="943">
        <v>16</v>
      </c>
      <c r="B32" s="949" t="s">
        <v>8730</v>
      </c>
      <c r="C32" s="951" t="s">
        <v>8667</v>
      </c>
      <c r="D32" s="947" t="s">
        <v>8731</v>
      </c>
      <c r="E32" s="947" t="s">
        <v>8668</v>
      </c>
      <c r="F32" s="902">
        <v>3600</v>
      </c>
      <c r="G32" s="948" t="s">
        <v>2569</v>
      </c>
      <c r="H32" s="944">
        <v>44248</v>
      </c>
      <c r="I32" s="831" t="s">
        <v>8728</v>
      </c>
      <c r="J32" s="890" t="s">
        <v>8732</v>
      </c>
      <c r="K32" s="938" t="s">
        <v>496</v>
      </c>
      <c r="L32" s="610"/>
      <c r="M32" s="609" t="s">
        <v>496</v>
      </c>
      <c r="N32" s="610"/>
      <c r="O32" s="934" t="s">
        <v>496</v>
      </c>
      <c r="P32" s="934" t="s">
        <v>496</v>
      </c>
      <c r="Q32" s="934"/>
      <c r="R32" s="934"/>
      <c r="S32" s="627" t="s">
        <v>9519</v>
      </c>
    </row>
    <row r="33" spans="1:19" s="601" customFormat="1" ht="102" customHeight="1" x14ac:dyDescent="0.2">
      <c r="A33" s="943">
        <v>17</v>
      </c>
      <c r="B33" s="949" t="s">
        <v>8733</v>
      </c>
      <c r="C33" s="951" t="s">
        <v>8269</v>
      </c>
      <c r="D33" s="947" t="s">
        <v>3465</v>
      </c>
      <c r="E33" s="947" t="s">
        <v>8373</v>
      </c>
      <c r="F33" s="902">
        <v>2600</v>
      </c>
      <c r="G33" s="948" t="s">
        <v>2703</v>
      </c>
      <c r="H33" s="944">
        <v>44259</v>
      </c>
      <c r="I33" s="831" t="s">
        <v>8728</v>
      </c>
      <c r="J33" s="890" t="s">
        <v>8734</v>
      </c>
      <c r="K33" s="938"/>
      <c r="L33" s="610"/>
      <c r="M33" s="609"/>
      <c r="N33" s="610"/>
      <c r="O33" s="934"/>
      <c r="P33" s="934"/>
      <c r="Q33" s="934"/>
      <c r="R33" s="934"/>
      <c r="S33" s="627" t="s">
        <v>6985</v>
      </c>
    </row>
    <row r="34" spans="1:19" s="601" customFormat="1" ht="81.75" customHeight="1" x14ac:dyDescent="0.2">
      <c r="A34" s="943">
        <v>18</v>
      </c>
      <c r="B34" s="949" t="s">
        <v>8735</v>
      </c>
      <c r="C34" s="951" t="s">
        <v>8670</v>
      </c>
      <c r="D34" s="947" t="s">
        <v>8736</v>
      </c>
      <c r="E34" s="947" t="s">
        <v>8672</v>
      </c>
      <c r="F34" s="902">
        <v>3000</v>
      </c>
      <c r="G34" s="948" t="s">
        <v>2703</v>
      </c>
      <c r="H34" s="944">
        <v>44263</v>
      </c>
      <c r="I34" s="831" t="s">
        <v>8737</v>
      </c>
      <c r="J34" s="890" t="s">
        <v>8738</v>
      </c>
      <c r="K34" s="938"/>
      <c r="L34" s="610"/>
      <c r="M34" s="609"/>
      <c r="N34" s="610"/>
      <c r="O34" s="934"/>
      <c r="P34" s="934"/>
      <c r="Q34" s="934"/>
      <c r="R34" s="934"/>
      <c r="S34" s="627" t="s">
        <v>6985</v>
      </c>
    </row>
    <row r="35" spans="1:19" s="601" customFormat="1" ht="60" customHeight="1" x14ac:dyDescent="0.2">
      <c r="A35" s="943">
        <v>19</v>
      </c>
      <c r="B35" s="949" t="s">
        <v>8739</v>
      </c>
      <c r="C35" s="951" t="s">
        <v>8740</v>
      </c>
      <c r="D35" s="947" t="s">
        <v>8741</v>
      </c>
      <c r="E35" s="947" t="s">
        <v>8742</v>
      </c>
      <c r="F35" s="902">
        <v>92.88</v>
      </c>
      <c r="G35" s="948" t="s">
        <v>2531</v>
      </c>
      <c r="H35" s="944">
        <v>44225</v>
      </c>
      <c r="I35" s="831" t="s">
        <v>8743</v>
      </c>
      <c r="J35" s="891" t="s">
        <v>8744</v>
      </c>
      <c r="K35" s="938" t="s">
        <v>496</v>
      </c>
      <c r="L35" s="610"/>
      <c r="M35" s="609" t="s">
        <v>496</v>
      </c>
      <c r="N35" s="610"/>
      <c r="O35" s="934" t="s">
        <v>496</v>
      </c>
      <c r="P35" s="934"/>
      <c r="Q35" s="934"/>
      <c r="R35" s="934"/>
      <c r="S35" s="625"/>
    </row>
    <row r="36" spans="1:19" s="601" customFormat="1" ht="54.75" customHeight="1" x14ac:dyDescent="0.2">
      <c r="A36" s="943">
        <v>20</v>
      </c>
      <c r="B36" s="949" t="s">
        <v>8745</v>
      </c>
      <c r="C36" s="946" t="s">
        <v>7980</v>
      </c>
      <c r="D36" s="947" t="s">
        <v>7981</v>
      </c>
      <c r="E36" s="947" t="s">
        <v>7982</v>
      </c>
      <c r="F36" s="902">
        <v>2575</v>
      </c>
      <c r="G36" s="948" t="s">
        <v>2569</v>
      </c>
      <c r="H36" s="944">
        <v>44251</v>
      </c>
      <c r="I36" s="831" t="s">
        <v>8746</v>
      </c>
      <c r="J36" s="891" t="s">
        <v>8747</v>
      </c>
      <c r="K36" s="938"/>
      <c r="L36" s="610"/>
      <c r="M36" s="609"/>
      <c r="N36" s="610"/>
      <c r="O36" s="934"/>
      <c r="P36" s="934"/>
      <c r="Q36" s="934"/>
      <c r="R36" s="934"/>
      <c r="S36" s="627" t="s">
        <v>6985</v>
      </c>
    </row>
    <row r="37" spans="1:19" s="601" customFormat="1" ht="109.5" customHeight="1" x14ac:dyDescent="0.2">
      <c r="A37" s="943">
        <v>21</v>
      </c>
      <c r="B37" s="949" t="s">
        <v>8748</v>
      </c>
      <c r="C37" s="946" t="s">
        <v>8917</v>
      </c>
      <c r="D37" s="947" t="s">
        <v>8741</v>
      </c>
      <c r="E37" s="947" t="s">
        <v>8918</v>
      </c>
      <c r="F37" s="902">
        <v>150.94</v>
      </c>
      <c r="G37" s="948" t="s">
        <v>2569</v>
      </c>
      <c r="H37" s="944">
        <v>44231</v>
      </c>
      <c r="I37" s="831" t="s">
        <v>8749</v>
      </c>
      <c r="J37" s="891" t="s">
        <v>8750</v>
      </c>
      <c r="K37" s="887" t="s">
        <v>496</v>
      </c>
      <c r="L37" s="824"/>
      <c r="M37" s="934" t="s">
        <v>496</v>
      </c>
      <c r="N37" s="824"/>
      <c r="O37" s="934" t="s">
        <v>496</v>
      </c>
      <c r="P37" s="934"/>
      <c r="Q37" s="934"/>
      <c r="R37" s="934"/>
      <c r="S37" s="625"/>
    </row>
    <row r="38" spans="1:19" s="601" customFormat="1" ht="48" x14ac:dyDescent="0.2">
      <c r="A38" s="1387">
        <v>22</v>
      </c>
      <c r="B38" s="1394" t="s">
        <v>8751</v>
      </c>
      <c r="C38" s="1391" t="s">
        <v>8752</v>
      </c>
      <c r="D38" s="947" t="s">
        <v>2709</v>
      </c>
      <c r="E38" s="1395" t="s">
        <v>8753</v>
      </c>
      <c r="F38" s="902">
        <v>2173.17</v>
      </c>
      <c r="G38" s="948" t="s">
        <v>2703</v>
      </c>
      <c r="H38" s="944">
        <v>44263</v>
      </c>
      <c r="I38" s="831" t="s">
        <v>8754</v>
      </c>
      <c r="J38" s="891" t="s">
        <v>8755</v>
      </c>
      <c r="K38" s="938" t="s">
        <v>496</v>
      </c>
      <c r="L38" s="610"/>
      <c r="M38" s="609" t="s">
        <v>496</v>
      </c>
      <c r="N38" s="610"/>
      <c r="O38" s="934" t="s">
        <v>496</v>
      </c>
      <c r="P38" s="934"/>
      <c r="Q38" s="934"/>
      <c r="R38" s="934"/>
      <c r="S38" s="627"/>
    </row>
    <row r="39" spans="1:19" s="601" customFormat="1" ht="48" x14ac:dyDescent="0.2">
      <c r="A39" s="1387"/>
      <c r="B39" s="1394"/>
      <c r="C39" s="1391"/>
      <c r="D39" s="947" t="s">
        <v>8756</v>
      </c>
      <c r="E39" s="1395"/>
      <c r="F39" s="902">
        <v>8640</v>
      </c>
      <c r="G39" s="948" t="s">
        <v>2703</v>
      </c>
      <c r="H39" s="944">
        <v>44263</v>
      </c>
      <c r="I39" s="831" t="s">
        <v>8757</v>
      </c>
      <c r="J39" s="891" t="s">
        <v>8758</v>
      </c>
      <c r="K39" s="938" t="s">
        <v>496</v>
      </c>
      <c r="L39" s="610"/>
      <c r="M39" s="609" t="s">
        <v>496</v>
      </c>
      <c r="N39" s="610"/>
      <c r="O39" s="934" t="s">
        <v>496</v>
      </c>
      <c r="P39" s="934"/>
      <c r="Q39" s="934"/>
      <c r="R39" s="934"/>
      <c r="S39" s="627"/>
    </row>
    <row r="40" spans="1:19" s="601" customFormat="1" ht="42" customHeight="1" x14ac:dyDescent="0.2">
      <c r="A40" s="1387"/>
      <c r="B40" s="1394"/>
      <c r="C40" s="1391"/>
      <c r="D40" s="947" t="s">
        <v>8211</v>
      </c>
      <c r="E40" s="1395"/>
      <c r="F40" s="902">
        <v>2570</v>
      </c>
      <c r="G40" s="948" t="s">
        <v>2703</v>
      </c>
      <c r="H40" s="944">
        <v>44263</v>
      </c>
      <c r="I40" s="831" t="s">
        <v>8759</v>
      </c>
      <c r="J40" s="891" t="s">
        <v>8760</v>
      </c>
      <c r="K40" s="938" t="s">
        <v>496</v>
      </c>
      <c r="L40" s="610"/>
      <c r="M40" s="609" t="s">
        <v>496</v>
      </c>
      <c r="N40" s="610"/>
      <c r="O40" s="934" t="s">
        <v>496</v>
      </c>
      <c r="P40" s="934"/>
      <c r="Q40" s="934"/>
      <c r="R40" s="934"/>
      <c r="S40" s="627"/>
    </row>
    <row r="41" spans="1:19" s="601" customFormat="1" ht="49.5" customHeight="1" x14ac:dyDescent="0.2">
      <c r="A41" s="1387">
        <v>23</v>
      </c>
      <c r="B41" s="1394" t="s">
        <v>8761</v>
      </c>
      <c r="C41" s="1391" t="s">
        <v>8762</v>
      </c>
      <c r="D41" s="947" t="s">
        <v>8211</v>
      </c>
      <c r="E41" s="1395" t="s">
        <v>8763</v>
      </c>
      <c r="F41" s="902">
        <v>170</v>
      </c>
      <c r="G41" s="948" t="s">
        <v>2703</v>
      </c>
      <c r="H41" s="944">
        <v>44271</v>
      </c>
      <c r="I41" s="831" t="s">
        <v>8764</v>
      </c>
      <c r="J41" s="891" t="s">
        <v>8765</v>
      </c>
      <c r="K41" s="938" t="s">
        <v>496</v>
      </c>
      <c r="L41" s="610"/>
      <c r="M41" s="609" t="s">
        <v>496</v>
      </c>
      <c r="N41" s="610"/>
      <c r="O41" s="934" t="s">
        <v>496</v>
      </c>
      <c r="P41" s="934"/>
      <c r="Q41" s="934"/>
      <c r="R41" s="934"/>
      <c r="S41" s="627"/>
    </row>
    <row r="42" spans="1:19" s="601" customFormat="1" ht="75.75" customHeight="1" x14ac:dyDescent="0.2">
      <c r="A42" s="1387"/>
      <c r="B42" s="1394"/>
      <c r="C42" s="1391"/>
      <c r="D42" s="947" t="s">
        <v>2706</v>
      </c>
      <c r="E42" s="1395"/>
      <c r="F42" s="902">
        <v>6268</v>
      </c>
      <c r="G42" s="948" t="s">
        <v>2703</v>
      </c>
      <c r="H42" s="944">
        <v>44271</v>
      </c>
      <c r="I42" s="831" t="s">
        <v>8766</v>
      </c>
      <c r="J42" s="891" t="s">
        <v>8767</v>
      </c>
      <c r="K42" s="938" t="s">
        <v>496</v>
      </c>
      <c r="L42" s="610"/>
      <c r="M42" s="609" t="s">
        <v>496</v>
      </c>
      <c r="N42" s="610"/>
      <c r="O42" s="934"/>
      <c r="P42" s="934" t="s">
        <v>496</v>
      </c>
      <c r="Q42" s="934"/>
      <c r="R42" s="934"/>
      <c r="S42" s="627"/>
    </row>
    <row r="43" spans="1:19" s="601" customFormat="1" ht="49.5" customHeight="1" x14ac:dyDescent="0.2">
      <c r="A43" s="1387"/>
      <c r="B43" s="1394"/>
      <c r="C43" s="1391"/>
      <c r="D43" s="947" t="s">
        <v>8768</v>
      </c>
      <c r="E43" s="1395"/>
      <c r="F43" s="902">
        <v>247.5</v>
      </c>
      <c r="G43" s="948" t="s">
        <v>2703</v>
      </c>
      <c r="H43" s="944">
        <v>44271</v>
      </c>
      <c r="I43" s="831" t="s">
        <v>8769</v>
      </c>
      <c r="J43" s="891" t="s">
        <v>8770</v>
      </c>
      <c r="K43" s="938" t="s">
        <v>496</v>
      </c>
      <c r="L43" s="610"/>
      <c r="M43" s="609" t="s">
        <v>496</v>
      </c>
      <c r="N43" s="610"/>
      <c r="O43" s="934" t="s">
        <v>496</v>
      </c>
      <c r="P43" s="934"/>
      <c r="Q43" s="934"/>
      <c r="R43" s="934"/>
      <c r="S43" s="627"/>
    </row>
    <row r="44" spans="1:19" s="601" customFormat="1" ht="66" customHeight="1" x14ac:dyDescent="0.2">
      <c r="A44" s="1387">
        <v>24</v>
      </c>
      <c r="B44" s="1394" t="s">
        <v>8822</v>
      </c>
      <c r="C44" s="1399" t="s">
        <v>8919</v>
      </c>
      <c r="D44" s="947" t="s">
        <v>147</v>
      </c>
      <c r="E44" s="1395" t="s">
        <v>8920</v>
      </c>
      <c r="F44" s="902">
        <v>183</v>
      </c>
      <c r="G44" s="1393" t="s">
        <v>2827</v>
      </c>
      <c r="H44" s="1388">
        <v>44302</v>
      </c>
      <c r="I44" s="831" t="s">
        <v>8921</v>
      </c>
      <c r="J44" s="891" t="s">
        <v>8829</v>
      </c>
      <c r="K44" s="938" t="s">
        <v>496</v>
      </c>
      <c r="L44" s="610"/>
      <c r="M44" s="609" t="s">
        <v>496</v>
      </c>
      <c r="N44" s="610"/>
      <c r="O44" s="934" t="s">
        <v>496</v>
      </c>
      <c r="P44" s="934"/>
      <c r="Q44" s="934"/>
      <c r="R44" s="934"/>
      <c r="S44" s="627"/>
    </row>
    <row r="45" spans="1:19" s="601" customFormat="1" ht="61.5" customHeight="1" x14ac:dyDescent="0.2">
      <c r="A45" s="1387"/>
      <c r="B45" s="1394"/>
      <c r="C45" s="1399"/>
      <c r="D45" s="947" t="s">
        <v>8823</v>
      </c>
      <c r="E45" s="1395"/>
      <c r="F45" s="902">
        <v>613.70000000000005</v>
      </c>
      <c r="G45" s="1393"/>
      <c r="H45" s="1388"/>
      <c r="I45" s="831" t="s">
        <v>9523</v>
      </c>
      <c r="J45" s="891" t="s">
        <v>8831</v>
      </c>
      <c r="K45" s="938" t="s">
        <v>496</v>
      </c>
      <c r="L45" s="610"/>
      <c r="M45" s="609" t="s">
        <v>496</v>
      </c>
      <c r="N45" s="610"/>
      <c r="O45" s="934" t="s">
        <v>496</v>
      </c>
      <c r="P45" s="934"/>
      <c r="Q45" s="934"/>
      <c r="R45" s="934"/>
      <c r="S45" s="627"/>
    </row>
    <row r="46" spans="1:19" s="601" customFormat="1" ht="39.75" customHeight="1" x14ac:dyDescent="0.2">
      <c r="A46" s="1387"/>
      <c r="B46" s="1394"/>
      <c r="C46" s="1399"/>
      <c r="D46" s="947" t="s">
        <v>75</v>
      </c>
      <c r="E46" s="1395"/>
      <c r="F46" s="902">
        <v>606.99</v>
      </c>
      <c r="G46" s="1393"/>
      <c r="H46" s="1388"/>
      <c r="I46" s="831" t="s">
        <v>8824</v>
      </c>
      <c r="J46" s="891" t="s">
        <v>8827</v>
      </c>
      <c r="K46" s="938" t="s">
        <v>496</v>
      </c>
      <c r="L46" s="610"/>
      <c r="M46" s="609" t="s">
        <v>496</v>
      </c>
      <c r="N46" s="610"/>
      <c r="O46" s="934" t="s">
        <v>496</v>
      </c>
      <c r="P46" s="934"/>
      <c r="Q46" s="934"/>
      <c r="R46" s="934"/>
      <c r="S46" s="627"/>
    </row>
    <row r="47" spans="1:19" s="601" customFormat="1" ht="43.5" customHeight="1" x14ac:dyDescent="0.2">
      <c r="A47" s="1387"/>
      <c r="B47" s="1394"/>
      <c r="C47" s="1399"/>
      <c r="D47" s="947" t="s">
        <v>4595</v>
      </c>
      <c r="E47" s="1395"/>
      <c r="F47" s="902">
        <v>140</v>
      </c>
      <c r="G47" s="1393"/>
      <c r="H47" s="1388"/>
      <c r="I47" s="831" t="s">
        <v>8764</v>
      </c>
      <c r="J47" s="891" t="s">
        <v>8832</v>
      </c>
      <c r="K47" s="938" t="s">
        <v>496</v>
      </c>
      <c r="L47" s="610"/>
      <c r="M47" s="609" t="s">
        <v>496</v>
      </c>
      <c r="N47" s="610"/>
      <c r="O47" s="934" t="s">
        <v>496</v>
      </c>
      <c r="P47" s="934"/>
      <c r="Q47" s="934"/>
      <c r="R47" s="934"/>
      <c r="S47" s="627"/>
    </row>
    <row r="48" spans="1:19" s="601" customFormat="1" ht="40.5" customHeight="1" x14ac:dyDescent="0.2">
      <c r="A48" s="1387"/>
      <c r="B48" s="1394"/>
      <c r="C48" s="1399"/>
      <c r="D48" s="947" t="s">
        <v>451</v>
      </c>
      <c r="E48" s="1395"/>
      <c r="F48" s="902">
        <v>2008</v>
      </c>
      <c r="G48" s="1393"/>
      <c r="H48" s="1388"/>
      <c r="I48" s="831" t="s">
        <v>8825</v>
      </c>
      <c r="J48" s="891" t="s">
        <v>8830</v>
      </c>
      <c r="K48" s="938" t="s">
        <v>496</v>
      </c>
      <c r="L48" s="610"/>
      <c r="M48" s="609" t="s">
        <v>496</v>
      </c>
      <c r="N48" s="610"/>
      <c r="O48" s="934" t="s">
        <v>496</v>
      </c>
      <c r="P48" s="934"/>
      <c r="Q48" s="934"/>
      <c r="R48" s="934"/>
      <c r="S48" s="627"/>
    </row>
    <row r="49" spans="1:19" s="601" customFormat="1" ht="31.5" customHeight="1" x14ac:dyDescent="0.2">
      <c r="A49" s="1387"/>
      <c r="B49" s="1394"/>
      <c r="C49" s="1399"/>
      <c r="D49" s="947" t="s">
        <v>1180</v>
      </c>
      <c r="E49" s="1395"/>
      <c r="F49" s="902">
        <v>1123.0999999999999</v>
      </c>
      <c r="G49" s="1393"/>
      <c r="H49" s="1388"/>
      <c r="I49" s="831" t="s">
        <v>8764</v>
      </c>
      <c r="J49" s="891" t="s">
        <v>8828</v>
      </c>
      <c r="K49" s="938" t="s">
        <v>496</v>
      </c>
      <c r="L49" s="610"/>
      <c r="M49" s="609" t="s">
        <v>496</v>
      </c>
      <c r="N49" s="610"/>
      <c r="O49" s="934" t="s">
        <v>496</v>
      </c>
      <c r="P49" s="934"/>
      <c r="Q49" s="934"/>
      <c r="R49" s="934"/>
      <c r="S49" s="627"/>
    </row>
    <row r="50" spans="1:19" s="601" customFormat="1" ht="34.5" customHeight="1" x14ac:dyDescent="0.2">
      <c r="A50" s="1387"/>
      <c r="B50" s="1394"/>
      <c r="C50" s="1399"/>
      <c r="D50" s="947" t="s">
        <v>4605</v>
      </c>
      <c r="E50" s="1395"/>
      <c r="F50" s="902">
        <v>61</v>
      </c>
      <c r="G50" s="1393"/>
      <c r="H50" s="1388"/>
      <c r="I50" s="831" t="s">
        <v>8764</v>
      </c>
      <c r="J50" s="891" t="s">
        <v>8826</v>
      </c>
      <c r="K50" s="938" t="s">
        <v>496</v>
      </c>
      <c r="L50" s="610"/>
      <c r="M50" s="609" t="s">
        <v>496</v>
      </c>
      <c r="N50" s="610"/>
      <c r="O50" s="934" t="s">
        <v>496</v>
      </c>
      <c r="P50" s="934"/>
      <c r="Q50" s="934"/>
      <c r="R50" s="934"/>
      <c r="S50" s="627"/>
    </row>
    <row r="51" spans="1:19" s="601" customFormat="1" ht="80.25" customHeight="1" x14ac:dyDescent="0.2">
      <c r="A51" s="943">
        <v>25</v>
      </c>
      <c r="B51" s="949" t="s">
        <v>8771</v>
      </c>
      <c r="C51" s="946" t="s">
        <v>8006</v>
      </c>
      <c r="D51" s="947" t="s">
        <v>6921</v>
      </c>
      <c r="E51" s="947" t="s">
        <v>8772</v>
      </c>
      <c r="F51" s="902">
        <v>10000</v>
      </c>
      <c r="G51" s="948" t="s">
        <v>2703</v>
      </c>
      <c r="H51" s="834">
        <v>44273</v>
      </c>
      <c r="I51" s="831" t="s">
        <v>8737</v>
      </c>
      <c r="J51" s="892" t="s">
        <v>8773</v>
      </c>
      <c r="K51" s="938" t="s">
        <v>496</v>
      </c>
      <c r="L51" s="610"/>
      <c r="M51" s="609" t="s">
        <v>496</v>
      </c>
      <c r="N51" s="610"/>
      <c r="O51" s="934" t="s">
        <v>496</v>
      </c>
      <c r="P51" s="934" t="s">
        <v>496</v>
      </c>
      <c r="Q51" s="934"/>
      <c r="R51" s="934"/>
      <c r="S51" s="627" t="s">
        <v>9528</v>
      </c>
    </row>
    <row r="52" spans="1:19" s="601" customFormat="1" ht="80.25" customHeight="1" x14ac:dyDescent="0.2">
      <c r="A52" s="943">
        <v>26</v>
      </c>
      <c r="B52" s="949" t="s">
        <v>8774</v>
      </c>
      <c r="C52" s="946" t="s">
        <v>6191</v>
      </c>
      <c r="D52" s="947" t="s">
        <v>8775</v>
      </c>
      <c r="E52" s="947" t="s">
        <v>8776</v>
      </c>
      <c r="F52" s="902">
        <v>8100</v>
      </c>
      <c r="G52" s="948" t="s">
        <v>2703</v>
      </c>
      <c r="H52" s="834">
        <v>44273</v>
      </c>
      <c r="I52" s="831" t="s">
        <v>8737</v>
      </c>
      <c r="J52" s="892" t="s">
        <v>8914</v>
      </c>
      <c r="K52" s="938" t="s">
        <v>496</v>
      </c>
      <c r="L52" s="610"/>
      <c r="M52" s="609" t="s">
        <v>496</v>
      </c>
      <c r="N52" s="610"/>
      <c r="O52" s="934" t="s">
        <v>496</v>
      </c>
      <c r="P52" s="934"/>
      <c r="Q52" s="934"/>
      <c r="R52" s="934"/>
      <c r="S52" s="627"/>
    </row>
    <row r="53" spans="1:19" s="601" customFormat="1" ht="80.25" customHeight="1" x14ac:dyDescent="0.2">
      <c r="A53" s="943">
        <v>27</v>
      </c>
      <c r="B53" s="949" t="s">
        <v>8777</v>
      </c>
      <c r="C53" s="946" t="s">
        <v>8778</v>
      </c>
      <c r="D53" s="947" t="s">
        <v>8779</v>
      </c>
      <c r="E53" s="947" t="s">
        <v>8780</v>
      </c>
      <c r="F53" s="902">
        <v>1356</v>
      </c>
      <c r="G53" s="948" t="s">
        <v>2703</v>
      </c>
      <c r="H53" s="944">
        <v>44263</v>
      </c>
      <c r="I53" s="831" t="s">
        <v>8781</v>
      </c>
      <c r="J53" s="891" t="s">
        <v>8782</v>
      </c>
      <c r="K53" s="938"/>
      <c r="L53" s="610"/>
      <c r="M53" s="609"/>
      <c r="N53" s="610"/>
      <c r="O53" s="934"/>
      <c r="P53" s="934"/>
      <c r="Q53" s="934"/>
      <c r="R53" s="934"/>
      <c r="S53" s="627" t="s">
        <v>6985</v>
      </c>
    </row>
    <row r="54" spans="1:19" s="601" customFormat="1" ht="80.25" customHeight="1" x14ac:dyDescent="0.2">
      <c r="A54" s="943">
        <v>28</v>
      </c>
      <c r="B54" s="949" t="s">
        <v>8783</v>
      </c>
      <c r="C54" s="946" t="s">
        <v>8784</v>
      </c>
      <c r="D54" s="947" t="s">
        <v>8785</v>
      </c>
      <c r="E54" s="947" t="s">
        <v>8786</v>
      </c>
      <c r="F54" s="902">
        <v>1200</v>
      </c>
      <c r="G54" s="948" t="s">
        <v>2703</v>
      </c>
      <c r="H54" s="944">
        <v>44277</v>
      </c>
      <c r="I54" s="831" t="s">
        <v>8737</v>
      </c>
      <c r="J54" s="891" t="s">
        <v>8818</v>
      </c>
      <c r="K54" s="938" t="s">
        <v>496</v>
      </c>
      <c r="L54" s="610"/>
      <c r="M54" s="609" t="s">
        <v>496</v>
      </c>
      <c r="N54" s="610"/>
      <c r="O54" s="934" t="s">
        <v>496</v>
      </c>
      <c r="P54" s="934"/>
      <c r="Q54" s="934"/>
      <c r="R54" s="934"/>
      <c r="S54" s="627"/>
    </row>
    <row r="55" spans="1:19" s="601" customFormat="1" ht="80.25" customHeight="1" x14ac:dyDescent="0.2">
      <c r="A55" s="943">
        <v>29</v>
      </c>
      <c r="B55" s="949" t="s">
        <v>8787</v>
      </c>
      <c r="C55" s="946" t="s">
        <v>8652</v>
      </c>
      <c r="D55" s="832" t="s">
        <v>5513</v>
      </c>
      <c r="E55" s="947" t="s">
        <v>8697</v>
      </c>
      <c r="F55" s="902" t="s">
        <v>2534</v>
      </c>
      <c r="G55" s="948" t="s">
        <v>2569</v>
      </c>
      <c r="H55" s="944">
        <v>44242</v>
      </c>
      <c r="I55" s="950" t="s">
        <v>5513</v>
      </c>
      <c r="J55" s="890" t="s">
        <v>8788</v>
      </c>
      <c r="K55" s="886" t="s">
        <v>6059</v>
      </c>
      <c r="L55" s="624" t="s">
        <v>6059</v>
      </c>
      <c r="M55" s="624" t="s">
        <v>6059</v>
      </c>
      <c r="N55" s="624" t="s">
        <v>6059</v>
      </c>
      <c r="O55" s="624" t="s">
        <v>6059</v>
      </c>
      <c r="P55" s="624" t="s">
        <v>6059</v>
      </c>
      <c r="Q55" s="624" t="s">
        <v>6059</v>
      </c>
      <c r="R55" s="624" t="s">
        <v>6059</v>
      </c>
      <c r="S55" s="627" t="s">
        <v>8819</v>
      </c>
    </row>
    <row r="56" spans="1:19" s="601" customFormat="1" ht="84.75" customHeight="1" x14ac:dyDescent="0.2">
      <c r="A56" s="943">
        <v>30</v>
      </c>
      <c r="B56" s="949" t="s">
        <v>8789</v>
      </c>
      <c r="C56" s="946" t="s">
        <v>8917</v>
      </c>
      <c r="D56" s="947" t="s">
        <v>8790</v>
      </c>
      <c r="E56" s="947" t="s">
        <v>8918</v>
      </c>
      <c r="F56" s="902">
        <v>301.88</v>
      </c>
      <c r="G56" s="948" t="s">
        <v>2703</v>
      </c>
      <c r="H56" s="944">
        <v>44257</v>
      </c>
      <c r="I56" s="831" t="s">
        <v>8791</v>
      </c>
      <c r="J56" s="891" t="s">
        <v>8792</v>
      </c>
      <c r="K56" s="938" t="s">
        <v>496</v>
      </c>
      <c r="L56" s="610"/>
      <c r="M56" s="609" t="s">
        <v>496</v>
      </c>
      <c r="N56" s="610"/>
      <c r="O56" s="934" t="s">
        <v>496</v>
      </c>
      <c r="P56" s="934"/>
      <c r="Q56" s="934"/>
      <c r="R56" s="934"/>
      <c r="S56" s="627"/>
    </row>
    <row r="57" spans="1:19" s="601" customFormat="1" ht="62.25" customHeight="1" x14ac:dyDescent="0.2">
      <c r="A57" s="943">
        <v>31</v>
      </c>
      <c r="B57" s="949" t="s">
        <v>8833</v>
      </c>
      <c r="C57" s="946" t="s">
        <v>8922</v>
      </c>
      <c r="D57" s="947" t="s">
        <v>8834</v>
      </c>
      <c r="E57" s="947" t="s">
        <v>8923</v>
      </c>
      <c r="F57" s="902">
        <v>1298.78</v>
      </c>
      <c r="G57" s="948" t="s">
        <v>2827</v>
      </c>
      <c r="H57" s="944">
        <v>44299</v>
      </c>
      <c r="I57" s="831" t="s">
        <v>8835</v>
      </c>
      <c r="J57" s="891" t="s">
        <v>8836</v>
      </c>
      <c r="K57" s="938" t="s">
        <v>496</v>
      </c>
      <c r="L57" s="610"/>
      <c r="M57" s="609" t="s">
        <v>496</v>
      </c>
      <c r="N57" s="610"/>
      <c r="O57" s="934" t="s">
        <v>496</v>
      </c>
      <c r="P57" s="934"/>
      <c r="Q57" s="934"/>
      <c r="R57" s="934"/>
      <c r="S57" s="627"/>
    </row>
    <row r="58" spans="1:19" s="601" customFormat="1" ht="62.25" customHeight="1" x14ac:dyDescent="0.2">
      <c r="A58" s="1387">
        <v>32</v>
      </c>
      <c r="B58" s="1394" t="s">
        <v>8871</v>
      </c>
      <c r="C58" s="1391" t="s">
        <v>7033</v>
      </c>
      <c r="D58" s="947" t="s">
        <v>8873</v>
      </c>
      <c r="E58" s="1392" t="s">
        <v>8872</v>
      </c>
      <c r="F58" s="902">
        <v>12500</v>
      </c>
      <c r="G58" s="1393" t="s">
        <v>2827</v>
      </c>
      <c r="H58" s="1388">
        <v>44309</v>
      </c>
      <c r="I58" s="1389" t="s">
        <v>8846</v>
      </c>
      <c r="J58" s="891" t="s">
        <v>8912</v>
      </c>
      <c r="K58" s="938" t="s">
        <v>496</v>
      </c>
      <c r="L58" s="610"/>
      <c r="M58" s="609" t="s">
        <v>496</v>
      </c>
      <c r="N58" s="610"/>
      <c r="O58" s="934" t="s">
        <v>496</v>
      </c>
      <c r="P58" s="934"/>
      <c r="Q58" s="934"/>
      <c r="R58" s="934"/>
      <c r="S58" s="627"/>
    </row>
    <row r="59" spans="1:19" s="601" customFormat="1" ht="62.25" customHeight="1" x14ac:dyDescent="0.2">
      <c r="A59" s="1387"/>
      <c r="B59" s="1394"/>
      <c r="C59" s="1391"/>
      <c r="D59" s="947" t="s">
        <v>8874</v>
      </c>
      <c r="E59" s="1392"/>
      <c r="F59" s="902">
        <v>12500</v>
      </c>
      <c r="G59" s="1393"/>
      <c r="H59" s="1388"/>
      <c r="I59" s="1389"/>
      <c r="J59" s="891" t="s">
        <v>8913</v>
      </c>
      <c r="K59" s="938" t="s">
        <v>496</v>
      </c>
      <c r="L59" s="610"/>
      <c r="M59" s="609" t="s">
        <v>496</v>
      </c>
      <c r="N59" s="610"/>
      <c r="O59" s="934" t="s">
        <v>496</v>
      </c>
      <c r="P59" s="934"/>
      <c r="Q59" s="934"/>
      <c r="R59" s="934"/>
      <c r="S59" s="627"/>
    </row>
    <row r="60" spans="1:19" s="601" customFormat="1" ht="36" x14ac:dyDescent="0.2">
      <c r="A60" s="1387">
        <v>33</v>
      </c>
      <c r="B60" s="1394" t="s">
        <v>8848</v>
      </c>
      <c r="C60" s="1391" t="s">
        <v>8850</v>
      </c>
      <c r="D60" s="947" t="s">
        <v>84</v>
      </c>
      <c r="E60" s="1395" t="s">
        <v>8851</v>
      </c>
      <c r="F60" s="902">
        <v>4240</v>
      </c>
      <c r="G60" s="948" t="s">
        <v>2827</v>
      </c>
      <c r="H60" s="944">
        <v>44299</v>
      </c>
      <c r="I60" s="831" t="s">
        <v>8846</v>
      </c>
      <c r="J60" s="891" t="s">
        <v>8852</v>
      </c>
      <c r="K60" s="938"/>
      <c r="L60" s="610"/>
      <c r="M60" s="609"/>
      <c r="N60" s="610"/>
      <c r="O60" s="934"/>
      <c r="P60" s="934"/>
      <c r="Q60" s="934"/>
      <c r="R60" s="934"/>
      <c r="S60" s="627" t="s">
        <v>6985</v>
      </c>
    </row>
    <row r="61" spans="1:19" s="601" customFormat="1" ht="36" x14ac:dyDescent="0.2">
      <c r="A61" s="1387"/>
      <c r="B61" s="1394"/>
      <c r="C61" s="1391"/>
      <c r="D61" s="947" t="s">
        <v>8849</v>
      </c>
      <c r="E61" s="1395"/>
      <c r="F61" s="902">
        <v>6360</v>
      </c>
      <c r="G61" s="948" t="s">
        <v>2827</v>
      </c>
      <c r="H61" s="944">
        <v>44299</v>
      </c>
      <c r="I61" s="831" t="s">
        <v>8846</v>
      </c>
      <c r="J61" s="891" t="s">
        <v>8853</v>
      </c>
      <c r="K61" s="938"/>
      <c r="L61" s="610"/>
      <c r="M61" s="609"/>
      <c r="N61" s="610"/>
      <c r="O61" s="934"/>
      <c r="P61" s="934"/>
      <c r="Q61" s="934"/>
      <c r="R61" s="934"/>
      <c r="S61" s="627" t="s">
        <v>6985</v>
      </c>
    </row>
    <row r="62" spans="1:19" s="601" customFormat="1" ht="24" x14ac:dyDescent="0.2">
      <c r="A62" s="1387">
        <v>34</v>
      </c>
      <c r="B62" s="1394" t="s">
        <v>8854</v>
      </c>
      <c r="C62" s="1391" t="s">
        <v>8855</v>
      </c>
      <c r="D62" s="947" t="s">
        <v>8220</v>
      </c>
      <c r="E62" s="1395" t="s">
        <v>8857</v>
      </c>
      <c r="F62" s="902">
        <v>6562.5</v>
      </c>
      <c r="G62" s="1393" t="s">
        <v>2827</v>
      </c>
      <c r="H62" s="1388">
        <v>44305</v>
      </c>
      <c r="I62" s="1389" t="s">
        <v>8858</v>
      </c>
      <c r="J62" s="891" t="s">
        <v>8859</v>
      </c>
      <c r="K62" s="938"/>
      <c r="L62" s="610"/>
      <c r="M62" s="609"/>
      <c r="N62" s="610"/>
      <c r="O62" s="934"/>
      <c r="P62" s="934"/>
      <c r="Q62" s="934"/>
      <c r="R62" s="934"/>
      <c r="S62" s="627" t="s">
        <v>6985</v>
      </c>
    </row>
    <row r="63" spans="1:19" s="601" customFormat="1" ht="24" x14ac:dyDescent="0.2">
      <c r="A63" s="1387"/>
      <c r="B63" s="1394"/>
      <c r="C63" s="1391"/>
      <c r="D63" s="947" t="s">
        <v>8218</v>
      </c>
      <c r="E63" s="1395"/>
      <c r="F63" s="902">
        <v>6562.5</v>
      </c>
      <c r="G63" s="1393"/>
      <c r="H63" s="1388"/>
      <c r="I63" s="1389"/>
      <c r="J63" s="891" t="s">
        <v>8860</v>
      </c>
      <c r="K63" s="938"/>
      <c r="L63" s="610"/>
      <c r="M63" s="609"/>
      <c r="N63" s="610"/>
      <c r="O63" s="934"/>
      <c r="P63" s="934"/>
      <c r="Q63" s="934"/>
      <c r="R63" s="934"/>
      <c r="S63" s="627" t="s">
        <v>6985</v>
      </c>
    </row>
    <row r="64" spans="1:19" s="601" customFormat="1" ht="24" x14ac:dyDescent="0.2">
      <c r="A64" s="1387"/>
      <c r="B64" s="1394"/>
      <c r="C64" s="1391"/>
      <c r="D64" s="947" t="s">
        <v>87</v>
      </c>
      <c r="E64" s="1395"/>
      <c r="F64" s="902">
        <v>4875</v>
      </c>
      <c r="G64" s="1393"/>
      <c r="H64" s="1388"/>
      <c r="I64" s="1389"/>
      <c r="J64" s="891" t="s">
        <v>8861</v>
      </c>
      <c r="K64" s="938"/>
      <c r="L64" s="610"/>
      <c r="M64" s="609"/>
      <c r="N64" s="610"/>
      <c r="O64" s="934"/>
      <c r="P64" s="934"/>
      <c r="Q64" s="934"/>
      <c r="R64" s="934"/>
      <c r="S64" s="627" t="s">
        <v>6985</v>
      </c>
    </row>
    <row r="65" spans="1:19" s="601" customFormat="1" ht="32.25" customHeight="1" x14ac:dyDescent="0.2">
      <c r="A65" s="1387">
        <v>35</v>
      </c>
      <c r="B65" s="1394" t="s">
        <v>8856</v>
      </c>
      <c r="C65" s="1391" t="s">
        <v>8862</v>
      </c>
      <c r="D65" s="947" t="s">
        <v>181</v>
      </c>
      <c r="E65" s="1392" t="s">
        <v>8863</v>
      </c>
      <c r="F65" s="902">
        <v>2651</v>
      </c>
      <c r="G65" s="1393" t="s">
        <v>2827</v>
      </c>
      <c r="H65" s="1388">
        <v>44300</v>
      </c>
      <c r="I65" s="1389" t="s">
        <v>9524</v>
      </c>
      <c r="J65" s="891" t="s">
        <v>8865</v>
      </c>
      <c r="K65" s="938"/>
      <c r="L65" s="610"/>
      <c r="M65" s="609"/>
      <c r="N65" s="610"/>
      <c r="O65" s="934"/>
      <c r="P65" s="934"/>
      <c r="Q65" s="934"/>
      <c r="R65" s="934"/>
      <c r="S65" s="627" t="s">
        <v>6985</v>
      </c>
    </row>
    <row r="66" spans="1:19" s="601" customFormat="1" ht="32.25" customHeight="1" x14ac:dyDescent="0.2">
      <c r="A66" s="1387"/>
      <c r="B66" s="1394"/>
      <c r="C66" s="1391"/>
      <c r="D66" s="947" t="s">
        <v>87</v>
      </c>
      <c r="E66" s="1392"/>
      <c r="F66" s="902">
        <v>8000</v>
      </c>
      <c r="G66" s="1393"/>
      <c r="H66" s="1388"/>
      <c r="I66" s="1389"/>
      <c r="J66" s="891" t="s">
        <v>8864</v>
      </c>
      <c r="K66" s="938"/>
      <c r="L66" s="610"/>
      <c r="M66" s="609"/>
      <c r="N66" s="610"/>
      <c r="O66" s="934"/>
      <c r="P66" s="934"/>
      <c r="Q66" s="934"/>
      <c r="R66" s="934"/>
      <c r="S66" s="627" t="s">
        <v>6985</v>
      </c>
    </row>
    <row r="67" spans="1:19" s="601" customFormat="1" ht="56.25" customHeight="1" x14ac:dyDescent="0.2">
      <c r="A67" s="943">
        <v>36</v>
      </c>
      <c r="B67" s="949" t="s">
        <v>8793</v>
      </c>
      <c r="C67" s="946" t="s">
        <v>8794</v>
      </c>
      <c r="D67" s="947" t="s">
        <v>8795</v>
      </c>
      <c r="E67" s="947" t="s">
        <v>8796</v>
      </c>
      <c r="F67" s="902">
        <v>3000</v>
      </c>
      <c r="G67" s="948" t="s">
        <v>2703</v>
      </c>
      <c r="H67" s="944">
        <v>44281</v>
      </c>
      <c r="I67" s="831" t="s">
        <v>8797</v>
      </c>
      <c r="J67" s="891" t="s">
        <v>8798</v>
      </c>
      <c r="K67" s="938"/>
      <c r="L67" s="610"/>
      <c r="M67" s="609"/>
      <c r="N67" s="610"/>
      <c r="O67" s="934"/>
      <c r="P67" s="934"/>
      <c r="Q67" s="934"/>
      <c r="R67" s="934"/>
      <c r="S67" s="627" t="s">
        <v>6985</v>
      </c>
    </row>
    <row r="68" spans="1:19" s="601" customFormat="1" ht="34.5" customHeight="1" x14ac:dyDescent="0.2">
      <c r="A68" s="1387">
        <v>37</v>
      </c>
      <c r="B68" s="1390" t="s">
        <v>8880</v>
      </c>
      <c r="C68" s="1391" t="s">
        <v>8881</v>
      </c>
      <c r="D68" s="947" t="s">
        <v>8882</v>
      </c>
      <c r="E68" s="1392" t="s">
        <v>8883</v>
      </c>
      <c r="F68" s="902">
        <v>3775</v>
      </c>
      <c r="G68" s="1393" t="s">
        <v>2827</v>
      </c>
      <c r="H68" s="1388">
        <v>44295</v>
      </c>
      <c r="I68" s="1389" t="s">
        <v>8797</v>
      </c>
      <c r="J68" s="891" t="s">
        <v>8884</v>
      </c>
      <c r="K68" s="938"/>
      <c r="L68" s="610"/>
      <c r="M68" s="609"/>
      <c r="N68" s="610"/>
      <c r="O68" s="934"/>
      <c r="P68" s="934"/>
      <c r="Q68" s="934"/>
      <c r="R68" s="934"/>
      <c r="S68" s="627" t="s">
        <v>6985</v>
      </c>
    </row>
    <row r="69" spans="1:19" s="601" customFormat="1" ht="34.5" customHeight="1" x14ac:dyDescent="0.2">
      <c r="A69" s="1387"/>
      <c r="B69" s="1390"/>
      <c r="C69" s="1391"/>
      <c r="D69" s="947" t="s">
        <v>8885</v>
      </c>
      <c r="E69" s="1392"/>
      <c r="F69" s="902">
        <v>33974</v>
      </c>
      <c r="G69" s="1393"/>
      <c r="H69" s="1388"/>
      <c r="I69" s="1389"/>
      <c r="J69" s="891" t="s">
        <v>8886</v>
      </c>
      <c r="K69" s="938"/>
      <c r="L69" s="610"/>
      <c r="M69" s="609"/>
      <c r="N69" s="610"/>
      <c r="O69" s="934"/>
      <c r="P69" s="934"/>
      <c r="Q69" s="934"/>
      <c r="R69" s="934"/>
      <c r="S69" s="627" t="s">
        <v>6985</v>
      </c>
    </row>
    <row r="70" spans="1:19" s="601" customFormat="1" ht="50.25" customHeight="1" x14ac:dyDescent="0.2">
      <c r="A70" s="943">
        <v>38</v>
      </c>
      <c r="B70" s="949" t="s">
        <v>8933</v>
      </c>
      <c r="C70" s="941" t="s">
        <v>8934</v>
      </c>
      <c r="D70" s="925" t="s">
        <v>228</v>
      </c>
      <c r="E70" s="925" t="s">
        <v>8935</v>
      </c>
      <c r="F70" s="726">
        <v>20400</v>
      </c>
      <c r="G70" s="952" t="s">
        <v>2847</v>
      </c>
      <c r="H70" s="931">
        <v>44337</v>
      </c>
      <c r="I70" s="932" t="s">
        <v>8936</v>
      </c>
      <c r="J70" s="893" t="s">
        <v>8937</v>
      </c>
      <c r="K70" s="938"/>
      <c r="L70" s="610"/>
      <c r="M70" s="609"/>
      <c r="N70" s="610"/>
      <c r="O70" s="934"/>
      <c r="P70" s="934"/>
      <c r="Q70" s="934"/>
      <c r="R70" s="934"/>
      <c r="S70" s="627" t="s">
        <v>6985</v>
      </c>
    </row>
    <row r="71" spans="1:19" s="601" customFormat="1" ht="56.25" customHeight="1" x14ac:dyDescent="0.2">
      <c r="A71" s="943">
        <v>39</v>
      </c>
      <c r="B71" s="949" t="s">
        <v>8887</v>
      </c>
      <c r="C71" s="946" t="s">
        <v>8888</v>
      </c>
      <c r="D71" s="947" t="s">
        <v>228</v>
      </c>
      <c r="E71" s="947" t="s">
        <v>8889</v>
      </c>
      <c r="F71" s="902">
        <v>5800</v>
      </c>
      <c r="G71" s="948" t="s">
        <v>2827</v>
      </c>
      <c r="H71" s="944">
        <v>44293</v>
      </c>
      <c r="I71" s="831" t="s">
        <v>8890</v>
      </c>
      <c r="J71" s="891" t="s">
        <v>8891</v>
      </c>
      <c r="K71" s="938" t="s">
        <v>496</v>
      </c>
      <c r="L71" s="610"/>
      <c r="M71" s="609" t="s">
        <v>496</v>
      </c>
      <c r="N71" s="610"/>
      <c r="O71" s="934"/>
      <c r="P71" s="934" t="s">
        <v>496</v>
      </c>
      <c r="Q71" s="934"/>
      <c r="R71" s="934"/>
      <c r="S71" s="627"/>
    </row>
    <row r="72" spans="1:19" s="601" customFormat="1" ht="56.25" customHeight="1" x14ac:dyDescent="0.2">
      <c r="A72" s="943">
        <v>40</v>
      </c>
      <c r="B72" s="945" t="s">
        <v>8892</v>
      </c>
      <c r="C72" s="946" t="s">
        <v>8893</v>
      </c>
      <c r="D72" s="947" t="s">
        <v>7670</v>
      </c>
      <c r="E72" s="947" t="s">
        <v>8894</v>
      </c>
      <c r="F72" s="902">
        <v>1896</v>
      </c>
      <c r="G72" s="948" t="s">
        <v>2827</v>
      </c>
      <c r="H72" s="944">
        <v>44305</v>
      </c>
      <c r="I72" s="831" t="s">
        <v>8895</v>
      </c>
      <c r="J72" s="891" t="s">
        <v>8896</v>
      </c>
      <c r="K72" s="938"/>
      <c r="L72" s="610"/>
      <c r="M72" s="609"/>
      <c r="N72" s="610"/>
      <c r="O72" s="934"/>
      <c r="P72" s="934"/>
      <c r="Q72" s="934"/>
      <c r="R72" s="934"/>
      <c r="S72" s="627" t="s">
        <v>6985</v>
      </c>
    </row>
    <row r="73" spans="1:19" s="601" customFormat="1" ht="56.25" customHeight="1" x14ac:dyDescent="0.2">
      <c r="A73" s="943">
        <v>41</v>
      </c>
      <c r="B73" s="945" t="s">
        <v>8897</v>
      </c>
      <c r="C73" s="946" t="s">
        <v>8898</v>
      </c>
      <c r="D73" s="947" t="s">
        <v>8899</v>
      </c>
      <c r="E73" s="947" t="s">
        <v>8900</v>
      </c>
      <c r="F73" s="902">
        <v>2983.2</v>
      </c>
      <c r="G73" s="948" t="s">
        <v>2827</v>
      </c>
      <c r="H73" s="944">
        <v>44295</v>
      </c>
      <c r="I73" s="831" t="s">
        <v>8781</v>
      </c>
      <c r="J73" s="891" t="s">
        <v>8901</v>
      </c>
      <c r="K73" s="938"/>
      <c r="L73" s="610"/>
      <c r="M73" s="609"/>
      <c r="N73" s="610"/>
      <c r="O73" s="934"/>
      <c r="P73" s="934"/>
      <c r="Q73" s="934"/>
      <c r="R73" s="934"/>
      <c r="S73" s="627" t="s">
        <v>6985</v>
      </c>
    </row>
    <row r="74" spans="1:19" s="601" customFormat="1" ht="56.25" customHeight="1" x14ac:dyDescent="0.2">
      <c r="A74" s="943">
        <v>42</v>
      </c>
      <c r="B74" s="949" t="s">
        <v>8902</v>
      </c>
      <c r="C74" s="946" t="s">
        <v>8903</v>
      </c>
      <c r="D74" s="947" t="s">
        <v>8904</v>
      </c>
      <c r="E74" s="947" t="s">
        <v>8905</v>
      </c>
      <c r="F74" s="902">
        <v>5424</v>
      </c>
      <c r="G74" s="948" t="s">
        <v>2827</v>
      </c>
      <c r="H74" s="944">
        <v>44299</v>
      </c>
      <c r="I74" s="831" t="s">
        <v>8895</v>
      </c>
      <c r="J74" s="891" t="s">
        <v>8906</v>
      </c>
      <c r="K74" s="938"/>
      <c r="L74" s="610"/>
      <c r="M74" s="609"/>
      <c r="N74" s="610"/>
      <c r="O74" s="934"/>
      <c r="P74" s="934"/>
      <c r="Q74" s="934"/>
      <c r="R74" s="934"/>
      <c r="S74" s="627" t="s">
        <v>6985</v>
      </c>
    </row>
    <row r="75" spans="1:19" s="601" customFormat="1" ht="75.75" customHeight="1" x14ac:dyDescent="0.2">
      <c r="A75" s="1298">
        <v>43</v>
      </c>
      <c r="B75" s="1299" t="s">
        <v>8928</v>
      </c>
      <c r="C75" s="1386" t="s">
        <v>6279</v>
      </c>
      <c r="D75" s="925" t="s">
        <v>8929</v>
      </c>
      <c r="E75" s="1262" t="s">
        <v>6280</v>
      </c>
      <c r="F75" s="726">
        <v>3152.1</v>
      </c>
      <c r="G75" s="1400" t="s">
        <v>2847</v>
      </c>
      <c r="H75" s="1295">
        <v>44321</v>
      </c>
      <c r="I75" s="932" t="s">
        <v>9493</v>
      </c>
      <c r="J75" s="894" t="s">
        <v>8930</v>
      </c>
      <c r="K75" s="938" t="s">
        <v>496</v>
      </c>
      <c r="L75" s="610"/>
      <c r="M75" s="609" t="s">
        <v>496</v>
      </c>
      <c r="N75" s="610"/>
      <c r="O75" s="934" t="s">
        <v>496</v>
      </c>
      <c r="P75" s="934"/>
      <c r="Q75" s="934"/>
      <c r="R75" s="934"/>
      <c r="S75" s="627"/>
    </row>
    <row r="76" spans="1:19" s="601" customFormat="1" ht="56.25" customHeight="1" x14ac:dyDescent="0.2">
      <c r="A76" s="1298"/>
      <c r="B76" s="1299"/>
      <c r="C76" s="1386"/>
      <c r="D76" s="925" t="s">
        <v>75</v>
      </c>
      <c r="E76" s="1262"/>
      <c r="F76" s="726">
        <v>932.04</v>
      </c>
      <c r="G76" s="1400"/>
      <c r="H76" s="1295"/>
      <c r="I76" s="932" t="s">
        <v>9494</v>
      </c>
      <c r="J76" s="895" t="s">
        <v>8931</v>
      </c>
      <c r="K76" s="938" t="s">
        <v>496</v>
      </c>
      <c r="L76" s="610"/>
      <c r="M76" s="609" t="s">
        <v>496</v>
      </c>
      <c r="N76" s="610"/>
      <c r="O76" s="934" t="s">
        <v>496</v>
      </c>
      <c r="P76" s="934"/>
      <c r="Q76" s="934"/>
      <c r="R76" s="934"/>
      <c r="S76" s="627"/>
    </row>
    <row r="77" spans="1:19" s="601" customFormat="1" ht="48" x14ac:dyDescent="0.2">
      <c r="A77" s="1298">
        <v>44</v>
      </c>
      <c r="B77" s="1299" t="s">
        <v>8946</v>
      </c>
      <c r="C77" s="1385" t="s">
        <v>8938</v>
      </c>
      <c r="D77" s="925" t="s">
        <v>8939</v>
      </c>
      <c r="E77" s="1262" t="s">
        <v>8940</v>
      </c>
      <c r="F77" s="726">
        <v>2478</v>
      </c>
      <c r="G77" s="952" t="s">
        <v>2847</v>
      </c>
      <c r="H77" s="1295">
        <v>44327</v>
      </c>
      <c r="I77" s="932" t="s">
        <v>8941</v>
      </c>
      <c r="J77" s="896" t="s">
        <v>8942</v>
      </c>
      <c r="K77" s="938" t="s">
        <v>496</v>
      </c>
      <c r="L77" s="610"/>
      <c r="M77" s="609" t="s">
        <v>496</v>
      </c>
      <c r="N77" s="610"/>
      <c r="O77" s="934" t="s">
        <v>496</v>
      </c>
      <c r="P77" s="934"/>
      <c r="Q77" s="934"/>
      <c r="R77" s="934"/>
      <c r="S77" s="627"/>
    </row>
    <row r="78" spans="1:19" s="601" customFormat="1" ht="60" x14ac:dyDescent="0.2">
      <c r="A78" s="1298"/>
      <c r="B78" s="1299"/>
      <c r="C78" s="1385"/>
      <c r="D78" s="925" t="s">
        <v>8943</v>
      </c>
      <c r="E78" s="1262"/>
      <c r="F78" s="726">
        <v>780</v>
      </c>
      <c r="G78" s="952" t="s">
        <v>2847</v>
      </c>
      <c r="H78" s="1295"/>
      <c r="I78" s="932" t="s">
        <v>8944</v>
      </c>
      <c r="J78" s="896" t="s">
        <v>8945</v>
      </c>
      <c r="K78" s="938" t="s">
        <v>496</v>
      </c>
      <c r="L78" s="610"/>
      <c r="M78" s="609" t="s">
        <v>496</v>
      </c>
      <c r="N78" s="610"/>
      <c r="O78" s="934" t="s">
        <v>496</v>
      </c>
      <c r="P78" s="934"/>
      <c r="Q78" s="934"/>
      <c r="R78" s="934"/>
      <c r="S78" s="627"/>
    </row>
    <row r="79" spans="1:19" s="601" customFormat="1" ht="56.25" customHeight="1" x14ac:dyDescent="0.2">
      <c r="A79" s="943">
        <v>45</v>
      </c>
      <c r="B79" s="949" t="s">
        <v>8844</v>
      </c>
      <c r="C79" s="946" t="s">
        <v>8845</v>
      </c>
      <c r="D79" s="947" t="s">
        <v>6839</v>
      </c>
      <c r="E79" s="947" t="s">
        <v>9525</v>
      </c>
      <c r="F79" s="902">
        <v>8000</v>
      </c>
      <c r="G79" s="948" t="s">
        <v>2827</v>
      </c>
      <c r="H79" s="944">
        <v>44305</v>
      </c>
      <c r="I79" s="831" t="s">
        <v>8846</v>
      </c>
      <c r="J79" s="891" t="s">
        <v>8847</v>
      </c>
      <c r="K79" s="938"/>
      <c r="L79" s="610"/>
      <c r="M79" s="609"/>
      <c r="N79" s="610"/>
      <c r="O79" s="934"/>
      <c r="P79" s="934"/>
      <c r="Q79" s="934"/>
      <c r="R79" s="934"/>
      <c r="S79" s="627" t="s">
        <v>6985</v>
      </c>
    </row>
    <row r="80" spans="1:19" s="601" customFormat="1" ht="56.25" customHeight="1" x14ac:dyDescent="0.2">
      <c r="A80" s="943">
        <v>46</v>
      </c>
      <c r="B80" s="949" t="s">
        <v>8842</v>
      </c>
      <c r="C80" s="946" t="s">
        <v>8689</v>
      </c>
      <c r="D80" s="947" t="s">
        <v>8843</v>
      </c>
      <c r="E80" s="835" t="s">
        <v>6059</v>
      </c>
      <c r="F80" s="903" t="s">
        <v>6119</v>
      </c>
      <c r="G80" s="948" t="s">
        <v>2827</v>
      </c>
      <c r="H80" s="944">
        <v>44302</v>
      </c>
      <c r="I80" s="836" t="s">
        <v>6119</v>
      </c>
      <c r="J80" s="891" t="s">
        <v>8875</v>
      </c>
      <c r="K80" s="886" t="s">
        <v>6119</v>
      </c>
      <c r="L80" s="624" t="s">
        <v>6059</v>
      </c>
      <c r="M80" s="624" t="s">
        <v>6059</v>
      </c>
      <c r="N80" s="624" t="s">
        <v>6059</v>
      </c>
      <c r="O80" s="624" t="s">
        <v>6059</v>
      </c>
      <c r="P80" s="624" t="s">
        <v>6059</v>
      </c>
      <c r="Q80" s="624" t="s">
        <v>6059</v>
      </c>
      <c r="R80" s="624" t="s">
        <v>6059</v>
      </c>
      <c r="S80" s="627" t="s">
        <v>8819</v>
      </c>
    </row>
    <row r="81" spans="1:19" s="601" customFormat="1" ht="56.25" customHeight="1" x14ac:dyDescent="0.2">
      <c r="A81" s="943">
        <v>47</v>
      </c>
      <c r="B81" s="949" t="s">
        <v>8910</v>
      </c>
      <c r="C81" s="946" t="s">
        <v>8652</v>
      </c>
      <c r="D81" s="947" t="s">
        <v>8907</v>
      </c>
      <c r="E81" s="947" t="s">
        <v>8908</v>
      </c>
      <c r="F81" s="902">
        <v>700</v>
      </c>
      <c r="G81" s="948" t="s">
        <v>2827</v>
      </c>
      <c r="H81" s="944">
        <v>44309</v>
      </c>
      <c r="I81" s="831" t="s">
        <v>8909</v>
      </c>
      <c r="J81" s="891" t="s">
        <v>8911</v>
      </c>
      <c r="K81" s="886"/>
      <c r="L81" s="624"/>
      <c r="M81" s="624"/>
      <c r="N81" s="624"/>
      <c r="O81" s="624"/>
      <c r="P81" s="624"/>
      <c r="Q81" s="624"/>
      <c r="R81" s="624"/>
      <c r="S81" s="627" t="s">
        <v>6985</v>
      </c>
    </row>
    <row r="82" spans="1:19" s="601" customFormat="1" ht="56.25" customHeight="1" x14ac:dyDescent="0.2">
      <c r="A82" s="943">
        <v>48</v>
      </c>
      <c r="B82" s="949" t="s">
        <v>8952</v>
      </c>
      <c r="C82" s="941" t="s">
        <v>8947</v>
      </c>
      <c r="D82" s="925" t="s">
        <v>8948</v>
      </c>
      <c r="E82" s="925" t="s">
        <v>8949</v>
      </c>
      <c r="F82" s="726">
        <v>5627.5</v>
      </c>
      <c r="G82" s="952" t="s">
        <v>2847</v>
      </c>
      <c r="H82" s="931">
        <v>44321</v>
      </c>
      <c r="I82" s="932" t="s">
        <v>8950</v>
      </c>
      <c r="J82" s="897" t="s">
        <v>8951</v>
      </c>
      <c r="K82" s="886" t="s">
        <v>496</v>
      </c>
      <c r="L82" s="624"/>
      <c r="M82" s="624" t="s">
        <v>496</v>
      </c>
      <c r="N82" s="624"/>
      <c r="O82" s="624" t="s">
        <v>496</v>
      </c>
      <c r="P82" s="624"/>
      <c r="Q82" s="624"/>
      <c r="R82" s="624"/>
      <c r="S82" s="627"/>
    </row>
    <row r="83" spans="1:19" s="601" customFormat="1" ht="36.75" customHeight="1" x14ac:dyDescent="0.2">
      <c r="A83" s="1387">
        <v>49</v>
      </c>
      <c r="B83" s="1394" t="s">
        <v>8866</v>
      </c>
      <c r="C83" s="1399" t="s">
        <v>8924</v>
      </c>
      <c r="D83" s="947" t="s">
        <v>8867</v>
      </c>
      <c r="E83" s="1395" t="s">
        <v>8925</v>
      </c>
      <c r="F83" s="902">
        <v>401.29</v>
      </c>
      <c r="G83" s="1393" t="s">
        <v>2827</v>
      </c>
      <c r="H83" s="1388">
        <v>44312</v>
      </c>
      <c r="I83" s="831" t="s">
        <v>8764</v>
      </c>
      <c r="J83" s="891" t="s">
        <v>8870</v>
      </c>
      <c r="K83" s="938" t="s">
        <v>496</v>
      </c>
      <c r="L83" s="610"/>
      <c r="M83" s="609" t="s">
        <v>496</v>
      </c>
      <c r="N83" s="610"/>
      <c r="O83" s="934" t="s">
        <v>496</v>
      </c>
      <c r="P83" s="934"/>
      <c r="Q83" s="934"/>
      <c r="R83" s="934"/>
      <c r="S83" s="627"/>
    </row>
    <row r="84" spans="1:19" s="601" customFormat="1" ht="32.25" customHeight="1" x14ac:dyDescent="0.2">
      <c r="A84" s="1387"/>
      <c r="B84" s="1394"/>
      <c r="C84" s="1399"/>
      <c r="D84" s="947" t="s">
        <v>8868</v>
      </c>
      <c r="E84" s="1395"/>
      <c r="F84" s="902">
        <v>27</v>
      </c>
      <c r="G84" s="1393"/>
      <c r="H84" s="1388"/>
      <c r="I84" s="831" t="s">
        <v>5937</v>
      </c>
      <c r="J84" s="891" t="s">
        <v>8869</v>
      </c>
      <c r="K84" s="938" t="s">
        <v>496</v>
      </c>
      <c r="L84" s="610"/>
      <c r="M84" s="609" t="s">
        <v>496</v>
      </c>
      <c r="N84" s="610"/>
      <c r="O84" s="934" t="s">
        <v>496</v>
      </c>
      <c r="P84" s="934"/>
      <c r="Q84" s="934"/>
      <c r="R84" s="934"/>
      <c r="S84" s="627"/>
    </row>
    <row r="85" spans="1:19" s="601" customFormat="1" ht="36" x14ac:dyDescent="0.2">
      <c r="A85" s="943">
        <v>50</v>
      </c>
      <c r="B85" s="949" t="s">
        <v>8799</v>
      </c>
      <c r="C85" s="946" t="s">
        <v>8800</v>
      </c>
      <c r="D85" s="947" t="s">
        <v>8801</v>
      </c>
      <c r="E85" s="947" t="s">
        <v>8802</v>
      </c>
      <c r="F85" s="902">
        <v>455</v>
      </c>
      <c r="G85" s="948" t="s">
        <v>2703</v>
      </c>
      <c r="H85" s="944">
        <v>44272</v>
      </c>
      <c r="I85" s="831" t="s">
        <v>8803</v>
      </c>
      <c r="J85" s="891" t="s">
        <v>8804</v>
      </c>
      <c r="K85" s="938" t="s">
        <v>496</v>
      </c>
      <c r="L85" s="610"/>
      <c r="M85" s="609" t="s">
        <v>496</v>
      </c>
      <c r="N85" s="610"/>
      <c r="O85" s="934" t="s">
        <v>496</v>
      </c>
      <c r="P85" s="934"/>
      <c r="Q85" s="934"/>
      <c r="R85" s="934"/>
      <c r="S85" s="627"/>
    </row>
    <row r="86" spans="1:19" s="601" customFormat="1" ht="36" x14ac:dyDescent="0.2">
      <c r="A86" s="1387">
        <v>51</v>
      </c>
      <c r="B86" s="1394" t="s">
        <v>8953</v>
      </c>
      <c r="C86" s="1300" t="s">
        <v>8954</v>
      </c>
      <c r="D86" s="925" t="s">
        <v>87</v>
      </c>
      <c r="E86" s="1283" t="s">
        <v>8955</v>
      </c>
      <c r="F86" s="726">
        <v>20396</v>
      </c>
      <c r="G86" s="952" t="s">
        <v>2847</v>
      </c>
      <c r="H86" s="931">
        <v>44327</v>
      </c>
      <c r="I86" s="932" t="s">
        <v>8846</v>
      </c>
      <c r="J86" s="897" t="s">
        <v>8956</v>
      </c>
      <c r="K86" s="938"/>
      <c r="L86" s="610"/>
      <c r="M86" s="609"/>
      <c r="N86" s="610"/>
      <c r="O86" s="934"/>
      <c r="P86" s="934"/>
      <c r="Q86" s="934"/>
      <c r="R86" s="934"/>
      <c r="S86" s="627" t="s">
        <v>6985</v>
      </c>
    </row>
    <row r="87" spans="1:19" s="601" customFormat="1" ht="30.75" customHeight="1" x14ac:dyDescent="0.2">
      <c r="A87" s="1387"/>
      <c r="B87" s="1394"/>
      <c r="C87" s="1300"/>
      <c r="D87" s="925" t="s">
        <v>8324</v>
      </c>
      <c r="E87" s="1283"/>
      <c r="F87" s="726">
        <v>3996.3</v>
      </c>
      <c r="G87" s="952" t="s">
        <v>2847</v>
      </c>
      <c r="H87" s="931">
        <v>44419</v>
      </c>
      <c r="I87" s="932" t="s">
        <v>8846</v>
      </c>
      <c r="J87" s="897" t="s">
        <v>8957</v>
      </c>
      <c r="K87" s="938"/>
      <c r="L87" s="610"/>
      <c r="M87" s="609"/>
      <c r="N87" s="610"/>
      <c r="O87" s="934"/>
      <c r="P87" s="934"/>
      <c r="Q87" s="934"/>
      <c r="R87" s="934"/>
      <c r="S87" s="627" t="s">
        <v>6985</v>
      </c>
    </row>
    <row r="88" spans="1:19" s="601" customFormat="1" ht="33" customHeight="1" x14ac:dyDescent="0.2">
      <c r="A88" s="1387">
        <v>52</v>
      </c>
      <c r="B88" s="1299" t="s">
        <v>8958</v>
      </c>
      <c r="C88" s="1386" t="s">
        <v>8959</v>
      </c>
      <c r="D88" s="925" t="s">
        <v>8960</v>
      </c>
      <c r="E88" s="1262" t="s">
        <v>8961</v>
      </c>
      <c r="F88" s="726">
        <v>6160.5</v>
      </c>
      <c r="G88" s="952" t="s">
        <v>2847</v>
      </c>
      <c r="H88" s="931">
        <v>44344</v>
      </c>
      <c r="I88" s="932" t="s">
        <v>8962</v>
      </c>
      <c r="J88" s="897" t="s">
        <v>8963</v>
      </c>
      <c r="K88" s="938" t="s">
        <v>496</v>
      </c>
      <c r="L88" s="610"/>
      <c r="M88" s="609" t="s">
        <v>496</v>
      </c>
      <c r="N88" s="610"/>
      <c r="O88" s="934" t="s">
        <v>496</v>
      </c>
      <c r="P88" s="934"/>
      <c r="Q88" s="934"/>
      <c r="R88" s="934"/>
      <c r="S88" s="627"/>
    </row>
    <row r="89" spans="1:19" s="601" customFormat="1" ht="34.5" customHeight="1" x14ac:dyDescent="0.2">
      <c r="A89" s="1387"/>
      <c r="B89" s="1299"/>
      <c r="C89" s="1386"/>
      <c r="D89" s="925" t="s">
        <v>7667</v>
      </c>
      <c r="E89" s="1262"/>
      <c r="F89" s="726">
        <v>4147.1000000000004</v>
      </c>
      <c r="G89" s="952" t="s">
        <v>2847</v>
      </c>
      <c r="H89" s="931">
        <v>44344</v>
      </c>
      <c r="I89" s="932" t="s">
        <v>8964</v>
      </c>
      <c r="J89" s="897" t="s">
        <v>8965</v>
      </c>
      <c r="K89" s="938" t="s">
        <v>496</v>
      </c>
      <c r="L89" s="610"/>
      <c r="M89" s="609" t="s">
        <v>496</v>
      </c>
      <c r="N89" s="610"/>
      <c r="O89" s="934" t="s">
        <v>496</v>
      </c>
      <c r="P89" s="934"/>
      <c r="Q89" s="934"/>
      <c r="R89" s="934"/>
      <c r="S89" s="627"/>
    </row>
    <row r="90" spans="1:19" s="601" customFormat="1" ht="33" customHeight="1" x14ac:dyDescent="0.2">
      <c r="A90" s="1387"/>
      <c r="B90" s="1299"/>
      <c r="C90" s="1386"/>
      <c r="D90" s="925" t="s">
        <v>8966</v>
      </c>
      <c r="E90" s="1262"/>
      <c r="F90" s="726">
        <v>2466.9</v>
      </c>
      <c r="G90" s="952" t="s">
        <v>2847</v>
      </c>
      <c r="H90" s="931">
        <v>44344</v>
      </c>
      <c r="I90" s="932" t="s">
        <v>8967</v>
      </c>
      <c r="J90" s="897" t="s">
        <v>8968</v>
      </c>
      <c r="K90" s="938" t="s">
        <v>496</v>
      </c>
      <c r="L90" s="610"/>
      <c r="M90" s="609" t="s">
        <v>496</v>
      </c>
      <c r="N90" s="610"/>
      <c r="O90" s="934" t="s">
        <v>496</v>
      </c>
      <c r="P90" s="934"/>
      <c r="Q90" s="934"/>
      <c r="R90" s="934"/>
      <c r="S90" s="627"/>
    </row>
    <row r="91" spans="1:19" s="601" customFormat="1" ht="68.25" customHeight="1" x14ac:dyDescent="0.2">
      <c r="A91" s="943">
        <v>53</v>
      </c>
      <c r="B91" s="934" t="s">
        <v>8969</v>
      </c>
      <c r="C91" s="941" t="s">
        <v>8970</v>
      </c>
      <c r="D91" s="925" t="s">
        <v>9526</v>
      </c>
      <c r="E91" s="925" t="s">
        <v>8971</v>
      </c>
      <c r="F91" s="726">
        <v>12070</v>
      </c>
      <c r="G91" s="952" t="s">
        <v>2847</v>
      </c>
      <c r="H91" s="931">
        <v>44329</v>
      </c>
      <c r="I91" s="932" t="s">
        <v>8846</v>
      </c>
      <c r="J91" s="897" t="s">
        <v>8972</v>
      </c>
      <c r="K91" s="938"/>
      <c r="L91" s="610"/>
      <c r="M91" s="609"/>
      <c r="N91" s="610"/>
      <c r="O91" s="934"/>
      <c r="P91" s="934"/>
      <c r="Q91" s="934"/>
      <c r="R91" s="934"/>
      <c r="S91" s="627" t="s">
        <v>6985</v>
      </c>
    </row>
    <row r="92" spans="1:19" s="601" customFormat="1" ht="57" customHeight="1" x14ac:dyDescent="0.2">
      <c r="A92" s="943">
        <v>54</v>
      </c>
      <c r="B92" s="949" t="s">
        <v>8837</v>
      </c>
      <c r="C92" s="946" t="s">
        <v>8926</v>
      </c>
      <c r="D92" s="947" t="s">
        <v>8741</v>
      </c>
      <c r="E92" s="947" t="s">
        <v>8927</v>
      </c>
      <c r="F92" s="902">
        <v>69.66</v>
      </c>
      <c r="G92" s="948" t="s">
        <v>2827</v>
      </c>
      <c r="H92" s="944">
        <v>44305</v>
      </c>
      <c r="I92" s="831" t="s">
        <v>8841</v>
      </c>
      <c r="J92" s="891" t="s">
        <v>8915</v>
      </c>
      <c r="K92" s="938" t="s">
        <v>496</v>
      </c>
      <c r="L92" s="610"/>
      <c r="M92" s="609" t="s">
        <v>496</v>
      </c>
      <c r="N92" s="610"/>
      <c r="O92" s="934" t="s">
        <v>496</v>
      </c>
      <c r="P92" s="934"/>
      <c r="Q92" s="934"/>
      <c r="R92" s="934"/>
      <c r="S92" s="627"/>
    </row>
    <row r="93" spans="1:19" s="601" customFormat="1" ht="57" customHeight="1" x14ac:dyDescent="0.2">
      <c r="A93" s="943">
        <v>55</v>
      </c>
      <c r="B93" s="934" t="s">
        <v>8973</v>
      </c>
      <c r="C93" s="941" t="s">
        <v>7951</v>
      </c>
      <c r="D93" s="925" t="s">
        <v>5513</v>
      </c>
      <c r="E93" s="925" t="s">
        <v>7953</v>
      </c>
      <c r="F93" s="726" t="s">
        <v>2534</v>
      </c>
      <c r="G93" s="952" t="s">
        <v>2847</v>
      </c>
      <c r="H93" s="931">
        <v>44335</v>
      </c>
      <c r="I93" s="924" t="s">
        <v>5513</v>
      </c>
      <c r="J93" s="888" t="s">
        <v>8974</v>
      </c>
      <c r="K93" s="886" t="s">
        <v>6119</v>
      </c>
      <c r="L93" s="624" t="s">
        <v>6059</v>
      </c>
      <c r="M93" s="624" t="s">
        <v>6059</v>
      </c>
      <c r="N93" s="624" t="s">
        <v>6059</v>
      </c>
      <c r="O93" s="624" t="s">
        <v>6059</v>
      </c>
      <c r="P93" s="624" t="s">
        <v>6059</v>
      </c>
      <c r="Q93" s="624" t="s">
        <v>6059</v>
      </c>
      <c r="R93" s="624" t="s">
        <v>6059</v>
      </c>
      <c r="S93" s="627" t="s">
        <v>8819</v>
      </c>
    </row>
    <row r="94" spans="1:19" s="601" customFormat="1" ht="57" customHeight="1" x14ac:dyDescent="0.2">
      <c r="A94" s="943">
        <v>56</v>
      </c>
      <c r="B94" s="934" t="s">
        <v>8975</v>
      </c>
      <c r="C94" s="941" t="s">
        <v>8976</v>
      </c>
      <c r="D94" s="925" t="s">
        <v>5513</v>
      </c>
      <c r="E94" s="925" t="s">
        <v>8977</v>
      </c>
      <c r="F94" s="726" t="s">
        <v>2534</v>
      </c>
      <c r="G94" s="952" t="s">
        <v>2847</v>
      </c>
      <c r="H94" s="931">
        <v>44341</v>
      </c>
      <c r="I94" s="924" t="s">
        <v>5513</v>
      </c>
      <c r="J94" s="896" t="s">
        <v>8978</v>
      </c>
      <c r="K94" s="886" t="s">
        <v>6119</v>
      </c>
      <c r="L94" s="624" t="s">
        <v>6059</v>
      </c>
      <c r="M94" s="624" t="s">
        <v>6059</v>
      </c>
      <c r="N94" s="624" t="s">
        <v>6059</v>
      </c>
      <c r="O94" s="624" t="s">
        <v>6059</v>
      </c>
      <c r="P94" s="624" t="s">
        <v>6059</v>
      </c>
      <c r="Q94" s="624" t="s">
        <v>6059</v>
      </c>
      <c r="R94" s="624" t="s">
        <v>6059</v>
      </c>
      <c r="S94" s="627" t="s">
        <v>8819</v>
      </c>
    </row>
    <row r="95" spans="1:19" s="601" customFormat="1" ht="84.75" customHeight="1" x14ac:dyDescent="0.2">
      <c r="A95" s="943">
        <v>57</v>
      </c>
      <c r="B95" s="949" t="s">
        <v>8838</v>
      </c>
      <c r="C95" s="946" t="s">
        <v>8917</v>
      </c>
      <c r="D95" s="947" t="s">
        <v>8741</v>
      </c>
      <c r="E95" s="947" t="s">
        <v>8918</v>
      </c>
      <c r="F95" s="902">
        <v>301.88</v>
      </c>
      <c r="G95" s="948" t="s">
        <v>2827</v>
      </c>
      <c r="H95" s="944">
        <v>44312</v>
      </c>
      <c r="I95" s="831" t="s">
        <v>8839</v>
      </c>
      <c r="J95" s="891" t="s">
        <v>8840</v>
      </c>
      <c r="K95" s="938" t="s">
        <v>496</v>
      </c>
      <c r="L95" s="610"/>
      <c r="M95" s="609" t="s">
        <v>496</v>
      </c>
      <c r="N95" s="610"/>
      <c r="O95" s="934" t="s">
        <v>496</v>
      </c>
      <c r="P95" s="934"/>
      <c r="Q95" s="934"/>
      <c r="R95" s="934"/>
      <c r="S95" s="627"/>
    </row>
    <row r="96" spans="1:19" s="601" customFormat="1" ht="36" x14ac:dyDescent="0.2">
      <c r="A96" s="943">
        <v>58</v>
      </c>
      <c r="B96" s="934" t="s">
        <v>8979</v>
      </c>
      <c r="C96" s="941" t="s">
        <v>8980</v>
      </c>
      <c r="D96" s="925" t="s">
        <v>7896</v>
      </c>
      <c r="E96" s="925" t="s">
        <v>8981</v>
      </c>
      <c r="F96" s="726">
        <v>575</v>
      </c>
      <c r="G96" s="952" t="s">
        <v>2847</v>
      </c>
      <c r="H96" s="931">
        <v>44320</v>
      </c>
      <c r="I96" s="932" t="s">
        <v>8982</v>
      </c>
      <c r="J96" s="897" t="s">
        <v>8983</v>
      </c>
      <c r="K96" s="938" t="s">
        <v>496</v>
      </c>
      <c r="L96" s="610"/>
      <c r="M96" s="609" t="s">
        <v>496</v>
      </c>
      <c r="N96" s="610"/>
      <c r="O96" s="934" t="s">
        <v>496</v>
      </c>
      <c r="P96" s="934"/>
      <c r="Q96" s="934"/>
      <c r="R96" s="934"/>
      <c r="S96" s="627"/>
    </row>
    <row r="97" spans="1:19" s="601" customFormat="1" ht="54.75" customHeight="1" x14ac:dyDescent="0.2">
      <c r="A97" s="943">
        <v>59</v>
      </c>
      <c r="B97" s="934" t="s">
        <v>8984</v>
      </c>
      <c r="C97" s="941" t="s">
        <v>8985</v>
      </c>
      <c r="D97" s="925" t="s">
        <v>8986</v>
      </c>
      <c r="E97" s="925" t="s">
        <v>8987</v>
      </c>
      <c r="F97" s="726">
        <v>3678</v>
      </c>
      <c r="G97" s="952" t="s">
        <v>2847</v>
      </c>
      <c r="H97" s="931">
        <v>44343</v>
      </c>
      <c r="I97" s="932" t="s">
        <v>8988</v>
      </c>
      <c r="J97" s="897" t="s">
        <v>8989</v>
      </c>
      <c r="K97" s="938"/>
      <c r="L97" s="610"/>
      <c r="M97" s="609"/>
      <c r="N97" s="610"/>
      <c r="O97" s="934"/>
      <c r="P97" s="934"/>
      <c r="Q97" s="934"/>
      <c r="R97" s="934"/>
      <c r="S97" s="627" t="s">
        <v>6985</v>
      </c>
    </row>
    <row r="98" spans="1:19" s="601" customFormat="1" ht="60" x14ac:dyDescent="0.2">
      <c r="A98" s="1387">
        <v>60</v>
      </c>
      <c r="B98" s="1299" t="s">
        <v>8990</v>
      </c>
      <c r="C98" s="1386" t="s">
        <v>8196</v>
      </c>
      <c r="D98" s="925" t="s">
        <v>8991</v>
      </c>
      <c r="E98" s="1262" t="s">
        <v>8992</v>
      </c>
      <c r="F98" s="726">
        <v>575</v>
      </c>
      <c r="G98" s="952" t="s">
        <v>2847</v>
      </c>
      <c r="H98" s="931">
        <v>44344</v>
      </c>
      <c r="I98" s="932" t="s">
        <v>8993</v>
      </c>
      <c r="J98" s="897" t="s">
        <v>8994</v>
      </c>
      <c r="K98" s="938" t="s">
        <v>496</v>
      </c>
      <c r="L98" s="610"/>
      <c r="M98" s="609" t="s">
        <v>496</v>
      </c>
      <c r="N98" s="610"/>
      <c r="O98" s="934" t="s">
        <v>496</v>
      </c>
      <c r="P98" s="934"/>
      <c r="Q98" s="934"/>
      <c r="R98" s="934"/>
      <c r="S98" s="627"/>
    </row>
    <row r="99" spans="1:19" s="601" customFormat="1" ht="96" customHeight="1" x14ac:dyDescent="0.2">
      <c r="A99" s="1387"/>
      <c r="B99" s="1299"/>
      <c r="C99" s="1386"/>
      <c r="D99" s="925" t="s">
        <v>7667</v>
      </c>
      <c r="E99" s="1262"/>
      <c r="F99" s="726">
        <v>379.84</v>
      </c>
      <c r="G99" s="952" t="s">
        <v>2847</v>
      </c>
      <c r="H99" s="931">
        <v>44344</v>
      </c>
      <c r="I99" s="932" t="s">
        <v>8964</v>
      </c>
      <c r="J99" s="897" t="s">
        <v>8995</v>
      </c>
      <c r="K99" s="938"/>
      <c r="L99" s="609" t="s">
        <v>496</v>
      </c>
      <c r="M99" s="609" t="s">
        <v>496</v>
      </c>
      <c r="N99" s="610"/>
      <c r="O99" s="934"/>
      <c r="P99" s="934"/>
      <c r="Q99" s="934"/>
      <c r="R99" s="934" t="s">
        <v>496</v>
      </c>
      <c r="S99" s="842" t="s">
        <v>9254</v>
      </c>
    </row>
    <row r="100" spans="1:19" s="601" customFormat="1" ht="35.25" customHeight="1" x14ac:dyDescent="0.2">
      <c r="A100" s="1387"/>
      <c r="B100" s="1299"/>
      <c r="C100" s="1386"/>
      <c r="D100" s="925" t="s">
        <v>8996</v>
      </c>
      <c r="E100" s="1262"/>
      <c r="F100" s="726">
        <v>700</v>
      </c>
      <c r="G100" s="952" t="s">
        <v>2847</v>
      </c>
      <c r="H100" s="931">
        <v>44344</v>
      </c>
      <c r="I100" s="932" t="s">
        <v>8997</v>
      </c>
      <c r="J100" s="897" t="s">
        <v>8998</v>
      </c>
      <c r="K100" s="938" t="s">
        <v>496</v>
      </c>
      <c r="L100" s="610"/>
      <c r="M100" s="609" t="s">
        <v>496</v>
      </c>
      <c r="N100" s="610"/>
      <c r="O100" s="934" t="s">
        <v>496</v>
      </c>
      <c r="P100" s="934"/>
      <c r="Q100" s="934"/>
      <c r="R100" s="934"/>
      <c r="S100" s="627"/>
    </row>
    <row r="101" spans="1:19" s="601" customFormat="1" ht="48" x14ac:dyDescent="0.2">
      <c r="A101" s="1387"/>
      <c r="B101" s="1299"/>
      <c r="C101" s="1386"/>
      <c r="D101" s="925" t="s">
        <v>8999</v>
      </c>
      <c r="E101" s="1262"/>
      <c r="F101" s="726">
        <v>298</v>
      </c>
      <c r="G101" s="952" t="s">
        <v>2847</v>
      </c>
      <c r="H101" s="931">
        <v>44344</v>
      </c>
      <c r="I101" s="932" t="s">
        <v>9000</v>
      </c>
      <c r="J101" s="897" t="s">
        <v>9001</v>
      </c>
      <c r="K101" s="938" t="s">
        <v>496</v>
      </c>
      <c r="L101" s="610"/>
      <c r="M101" s="609" t="s">
        <v>496</v>
      </c>
      <c r="N101" s="610"/>
      <c r="O101" s="934" t="s">
        <v>496</v>
      </c>
      <c r="P101" s="934"/>
      <c r="Q101" s="934"/>
      <c r="R101" s="934"/>
      <c r="S101" s="627"/>
    </row>
    <row r="102" spans="1:19" s="601" customFormat="1" ht="48" x14ac:dyDescent="0.2">
      <c r="A102" s="943">
        <v>61</v>
      </c>
      <c r="B102" s="934" t="s">
        <v>9002</v>
      </c>
      <c r="C102" s="941" t="s">
        <v>9003</v>
      </c>
      <c r="D102" s="925" t="s">
        <v>9004</v>
      </c>
      <c r="E102" s="925" t="s">
        <v>9005</v>
      </c>
      <c r="F102" s="726">
        <v>715</v>
      </c>
      <c r="G102" s="952" t="s">
        <v>2847</v>
      </c>
      <c r="H102" s="931">
        <v>44343</v>
      </c>
      <c r="I102" s="932" t="s">
        <v>9006</v>
      </c>
      <c r="J102" s="897" t="s">
        <v>9007</v>
      </c>
      <c r="K102" s="938" t="s">
        <v>496</v>
      </c>
      <c r="L102" s="610"/>
      <c r="M102" s="609" t="s">
        <v>496</v>
      </c>
      <c r="N102" s="610"/>
      <c r="O102" s="934" t="s">
        <v>496</v>
      </c>
      <c r="P102" s="934"/>
      <c r="Q102" s="934"/>
      <c r="R102" s="934"/>
      <c r="S102" s="627"/>
    </row>
    <row r="103" spans="1:19" s="601" customFormat="1" ht="36" x14ac:dyDescent="0.2">
      <c r="A103" s="943">
        <v>62</v>
      </c>
      <c r="B103" s="934" t="s">
        <v>9008</v>
      </c>
      <c r="C103" s="941" t="s">
        <v>9009</v>
      </c>
      <c r="D103" s="925" t="s">
        <v>8741</v>
      </c>
      <c r="E103" s="925" t="s">
        <v>9010</v>
      </c>
      <c r="F103" s="726">
        <v>116.11</v>
      </c>
      <c r="G103" s="952" t="s">
        <v>2847</v>
      </c>
      <c r="H103" s="931">
        <v>44319</v>
      </c>
      <c r="I103" s="932" t="s">
        <v>9011</v>
      </c>
      <c r="J103" s="897" t="s">
        <v>9012</v>
      </c>
      <c r="K103" s="938" t="s">
        <v>496</v>
      </c>
      <c r="L103" s="610"/>
      <c r="M103" s="609" t="s">
        <v>496</v>
      </c>
      <c r="N103" s="610"/>
      <c r="O103" s="934" t="s">
        <v>496</v>
      </c>
      <c r="P103" s="934"/>
      <c r="Q103" s="934"/>
      <c r="R103" s="934"/>
      <c r="S103" s="627"/>
    </row>
    <row r="104" spans="1:19" s="601" customFormat="1" ht="42" customHeight="1" x14ac:dyDescent="0.2">
      <c r="A104" s="943">
        <v>63</v>
      </c>
      <c r="B104" s="934" t="s">
        <v>9013</v>
      </c>
      <c r="C104" s="941" t="s">
        <v>9014</v>
      </c>
      <c r="D104" s="925" t="s">
        <v>7667</v>
      </c>
      <c r="E104" s="925" t="s">
        <v>9015</v>
      </c>
      <c r="F104" s="726">
        <v>1197.8</v>
      </c>
      <c r="G104" s="952" t="s">
        <v>2847</v>
      </c>
      <c r="H104" s="931">
        <v>44344</v>
      </c>
      <c r="I104" s="932" t="s">
        <v>9016</v>
      </c>
      <c r="J104" s="897" t="s">
        <v>9017</v>
      </c>
      <c r="K104" s="938" t="s">
        <v>496</v>
      </c>
      <c r="L104" s="610"/>
      <c r="M104" s="609" t="s">
        <v>496</v>
      </c>
      <c r="N104" s="610"/>
      <c r="O104" s="934" t="s">
        <v>496</v>
      </c>
      <c r="P104" s="934"/>
      <c r="Q104" s="934"/>
      <c r="R104" s="934"/>
      <c r="S104" s="627"/>
    </row>
    <row r="105" spans="1:19" s="601" customFormat="1" ht="36.75" customHeight="1" x14ac:dyDescent="0.2">
      <c r="A105" s="1387">
        <v>64</v>
      </c>
      <c r="B105" s="1299" t="s">
        <v>9018</v>
      </c>
      <c r="C105" s="1385" t="s">
        <v>9019</v>
      </c>
      <c r="D105" s="941" t="s">
        <v>9306</v>
      </c>
      <c r="E105" s="1385" t="s">
        <v>9020</v>
      </c>
      <c r="F105" s="744">
        <v>1388.03</v>
      </c>
      <c r="G105" s="695" t="s">
        <v>2625</v>
      </c>
      <c r="H105" s="940">
        <v>44442</v>
      </c>
      <c r="I105" s="697" t="s">
        <v>9307</v>
      </c>
      <c r="J105" s="897" t="s">
        <v>9308</v>
      </c>
      <c r="K105" s="938"/>
      <c r="L105" s="610"/>
      <c r="M105" s="609"/>
      <c r="N105" s="610"/>
      <c r="O105" s="934"/>
      <c r="P105" s="934"/>
      <c r="Q105" s="934"/>
      <c r="R105" s="934"/>
      <c r="S105" s="627" t="s">
        <v>9146</v>
      </c>
    </row>
    <row r="106" spans="1:19" s="601" customFormat="1" ht="36.75" customHeight="1" x14ac:dyDescent="0.2">
      <c r="A106" s="1387"/>
      <c r="B106" s="1299"/>
      <c r="C106" s="1385"/>
      <c r="D106" s="941" t="s">
        <v>9309</v>
      </c>
      <c r="E106" s="1385"/>
      <c r="F106" s="744">
        <v>3767.43</v>
      </c>
      <c r="G106" s="695" t="s">
        <v>2625</v>
      </c>
      <c r="H106" s="940">
        <v>44442</v>
      </c>
      <c r="I106" s="697" t="s">
        <v>9307</v>
      </c>
      <c r="J106" s="897" t="s">
        <v>9310</v>
      </c>
      <c r="K106" s="938"/>
      <c r="L106" s="610"/>
      <c r="M106" s="609"/>
      <c r="N106" s="610"/>
      <c r="O106" s="934"/>
      <c r="P106" s="934"/>
      <c r="Q106" s="934"/>
      <c r="R106" s="934"/>
      <c r="S106" s="627" t="s">
        <v>9146</v>
      </c>
    </row>
    <row r="107" spans="1:19" s="601" customFormat="1" ht="36.75" customHeight="1" x14ac:dyDescent="0.2">
      <c r="A107" s="1387"/>
      <c r="B107" s="1299"/>
      <c r="C107" s="1385"/>
      <c r="D107" s="941" t="s">
        <v>8488</v>
      </c>
      <c r="E107" s="1385"/>
      <c r="F107" s="744">
        <v>5538.96</v>
      </c>
      <c r="G107" s="695" t="s">
        <v>2625</v>
      </c>
      <c r="H107" s="940">
        <v>44466</v>
      </c>
      <c r="I107" s="697" t="s">
        <v>9311</v>
      </c>
      <c r="J107" s="897" t="s">
        <v>9312</v>
      </c>
      <c r="K107" s="938"/>
      <c r="L107" s="610"/>
      <c r="M107" s="609"/>
      <c r="N107" s="610"/>
      <c r="O107" s="934"/>
      <c r="P107" s="934"/>
      <c r="Q107" s="934"/>
      <c r="R107" s="934"/>
      <c r="S107" s="627" t="s">
        <v>9146</v>
      </c>
    </row>
    <row r="108" spans="1:19" s="601" customFormat="1" ht="36.75" customHeight="1" x14ac:dyDescent="0.2">
      <c r="A108" s="1387"/>
      <c r="B108" s="1299"/>
      <c r="C108" s="1385"/>
      <c r="D108" s="941" t="s">
        <v>5395</v>
      </c>
      <c r="E108" s="1385"/>
      <c r="F108" s="744">
        <v>4755.58</v>
      </c>
      <c r="G108" s="695" t="s">
        <v>2625</v>
      </c>
      <c r="H108" s="940">
        <v>44442</v>
      </c>
      <c r="I108" s="697" t="s">
        <v>9313</v>
      </c>
      <c r="J108" s="897" t="s">
        <v>9314</v>
      </c>
      <c r="K108" s="938"/>
      <c r="L108" s="610"/>
      <c r="M108" s="609"/>
      <c r="N108" s="610"/>
      <c r="O108" s="934"/>
      <c r="P108" s="934"/>
      <c r="Q108" s="934"/>
      <c r="R108" s="934"/>
      <c r="S108" s="627" t="s">
        <v>9146</v>
      </c>
    </row>
    <row r="109" spans="1:19" s="601" customFormat="1" ht="36" x14ac:dyDescent="0.2">
      <c r="A109" s="943">
        <v>65</v>
      </c>
      <c r="B109" s="934" t="s">
        <v>9021</v>
      </c>
      <c r="C109" s="941" t="s">
        <v>9022</v>
      </c>
      <c r="D109" s="925" t="s">
        <v>9023</v>
      </c>
      <c r="E109" s="925" t="s">
        <v>9024</v>
      </c>
      <c r="F109" s="726">
        <v>4875</v>
      </c>
      <c r="G109" s="952" t="s">
        <v>2657</v>
      </c>
      <c r="H109" s="931">
        <v>44350</v>
      </c>
      <c r="I109" s="932" t="s">
        <v>6046</v>
      </c>
      <c r="J109" s="898" t="s">
        <v>9025</v>
      </c>
      <c r="K109" s="938" t="s">
        <v>496</v>
      </c>
      <c r="L109" s="610"/>
      <c r="M109" s="609" t="s">
        <v>496</v>
      </c>
      <c r="N109" s="610"/>
      <c r="O109" s="934" t="s">
        <v>496</v>
      </c>
      <c r="P109" s="934"/>
      <c r="Q109" s="934"/>
      <c r="R109" s="934"/>
      <c r="S109" s="627"/>
    </row>
    <row r="110" spans="1:19" s="601" customFormat="1" ht="48" x14ac:dyDescent="0.2">
      <c r="A110" s="943">
        <v>66</v>
      </c>
      <c r="B110" s="934" t="s">
        <v>9026</v>
      </c>
      <c r="C110" s="941" t="s">
        <v>9027</v>
      </c>
      <c r="D110" s="941" t="s">
        <v>9098</v>
      </c>
      <c r="E110" s="935" t="s">
        <v>9028</v>
      </c>
      <c r="F110" s="744">
        <v>4500</v>
      </c>
      <c r="G110" s="695" t="s">
        <v>2612</v>
      </c>
      <c r="H110" s="940">
        <v>44294</v>
      </c>
      <c r="I110" s="697" t="s">
        <v>9099</v>
      </c>
      <c r="J110" s="898" t="s">
        <v>9381</v>
      </c>
      <c r="K110" s="938"/>
      <c r="L110" s="610"/>
      <c r="M110" s="609"/>
      <c r="N110" s="610"/>
      <c r="O110" s="934"/>
      <c r="P110" s="934"/>
      <c r="Q110" s="934"/>
      <c r="R110" s="934"/>
      <c r="S110" s="627" t="s">
        <v>6985</v>
      </c>
    </row>
    <row r="111" spans="1:19" s="601" customFormat="1" ht="36" x14ac:dyDescent="0.2">
      <c r="A111" s="943">
        <v>67</v>
      </c>
      <c r="B111" s="934" t="s">
        <v>9029</v>
      </c>
      <c r="C111" s="941" t="s">
        <v>9030</v>
      </c>
      <c r="D111" s="925" t="s">
        <v>9031</v>
      </c>
      <c r="E111" s="925" t="s">
        <v>9032</v>
      </c>
      <c r="F111" s="726">
        <v>539</v>
      </c>
      <c r="G111" s="952" t="s">
        <v>2847</v>
      </c>
      <c r="H111" s="931">
        <v>44343</v>
      </c>
      <c r="I111" s="932" t="s">
        <v>6046</v>
      </c>
      <c r="J111" s="898" t="s">
        <v>9033</v>
      </c>
      <c r="K111" s="938" t="s">
        <v>496</v>
      </c>
      <c r="L111" s="610"/>
      <c r="M111" s="609" t="s">
        <v>496</v>
      </c>
      <c r="N111" s="610"/>
      <c r="O111" s="934" t="s">
        <v>496</v>
      </c>
      <c r="P111" s="934"/>
      <c r="Q111" s="934"/>
      <c r="R111" s="934"/>
      <c r="S111" s="627"/>
    </row>
    <row r="112" spans="1:19" s="601" customFormat="1" ht="31.5" customHeight="1" x14ac:dyDescent="0.2">
      <c r="A112" s="943">
        <v>68</v>
      </c>
      <c r="B112" s="934" t="s">
        <v>9034</v>
      </c>
      <c r="C112" s="941" t="s">
        <v>7112</v>
      </c>
      <c r="D112" s="941" t="s">
        <v>9100</v>
      </c>
      <c r="E112" s="935" t="s">
        <v>9035</v>
      </c>
      <c r="F112" s="744">
        <v>17011.2</v>
      </c>
      <c r="G112" s="695" t="s">
        <v>2612</v>
      </c>
      <c r="H112" s="940">
        <v>44447</v>
      </c>
      <c r="I112" s="697" t="s">
        <v>9101</v>
      </c>
      <c r="J112" s="898" t="s">
        <v>9102</v>
      </c>
      <c r="K112" s="938"/>
      <c r="L112" s="610"/>
      <c r="M112" s="609"/>
      <c r="N112" s="610"/>
      <c r="O112" s="934"/>
      <c r="P112" s="934"/>
      <c r="Q112" s="934"/>
      <c r="R112" s="934"/>
      <c r="S112" s="627" t="s">
        <v>6985</v>
      </c>
    </row>
    <row r="113" spans="1:19" s="601" customFormat="1" ht="43.5" customHeight="1" x14ac:dyDescent="0.2">
      <c r="A113" s="943">
        <v>69</v>
      </c>
      <c r="B113" s="934" t="s">
        <v>9036</v>
      </c>
      <c r="C113" s="941" t="s">
        <v>9037</v>
      </c>
      <c r="D113" s="925" t="s">
        <v>9081</v>
      </c>
      <c r="E113" s="941" t="s">
        <v>9038</v>
      </c>
      <c r="F113" s="726">
        <v>3034</v>
      </c>
      <c r="G113" s="695" t="s">
        <v>2657</v>
      </c>
      <c r="H113" s="940">
        <v>44368</v>
      </c>
      <c r="I113" s="697" t="s">
        <v>9082</v>
      </c>
      <c r="J113" s="898" t="s">
        <v>9083</v>
      </c>
      <c r="K113" s="938" t="s">
        <v>496</v>
      </c>
      <c r="L113" s="610"/>
      <c r="M113" s="609" t="s">
        <v>496</v>
      </c>
      <c r="N113" s="610"/>
      <c r="O113" s="934" t="s">
        <v>496</v>
      </c>
      <c r="P113" s="934"/>
      <c r="Q113" s="934"/>
      <c r="R113" s="934"/>
      <c r="S113" s="627"/>
    </row>
    <row r="114" spans="1:19" s="601" customFormat="1" ht="43.5" customHeight="1" x14ac:dyDescent="0.2">
      <c r="A114" s="943">
        <v>70</v>
      </c>
      <c r="B114" s="934" t="s">
        <v>9039</v>
      </c>
      <c r="C114" s="941" t="s">
        <v>9040</v>
      </c>
      <c r="D114" s="925" t="s">
        <v>9085</v>
      </c>
      <c r="E114" s="925" t="s">
        <v>9041</v>
      </c>
      <c r="F114" s="726">
        <v>2631</v>
      </c>
      <c r="G114" s="952" t="s">
        <v>2657</v>
      </c>
      <c r="H114" s="931">
        <v>44376</v>
      </c>
      <c r="I114" s="932" t="s">
        <v>9495</v>
      </c>
      <c r="J114" s="898" t="s">
        <v>9084</v>
      </c>
      <c r="K114" s="938"/>
      <c r="L114" s="610"/>
      <c r="M114" s="609"/>
      <c r="N114" s="610"/>
      <c r="O114" s="934"/>
      <c r="P114" s="934"/>
      <c r="Q114" s="934"/>
      <c r="R114" s="934"/>
      <c r="S114" s="627" t="s">
        <v>6985</v>
      </c>
    </row>
    <row r="115" spans="1:19" s="601" customFormat="1" ht="43.5" customHeight="1" x14ac:dyDescent="0.2">
      <c r="A115" s="943">
        <v>71</v>
      </c>
      <c r="B115" s="934" t="s">
        <v>9042</v>
      </c>
      <c r="C115" s="941" t="s">
        <v>9043</v>
      </c>
      <c r="D115" s="925" t="s">
        <v>54</v>
      </c>
      <c r="E115" s="925" t="s">
        <v>9044</v>
      </c>
      <c r="F115" s="726">
        <v>998</v>
      </c>
      <c r="G115" s="952" t="s">
        <v>2657</v>
      </c>
      <c r="H115" s="931">
        <v>44362</v>
      </c>
      <c r="I115" s="932" t="s">
        <v>9060</v>
      </c>
      <c r="J115" s="898" t="s">
        <v>9061</v>
      </c>
      <c r="K115" s="938" t="s">
        <v>496</v>
      </c>
      <c r="L115" s="610"/>
      <c r="M115" s="609" t="s">
        <v>496</v>
      </c>
      <c r="N115" s="610"/>
      <c r="O115" s="934" t="s">
        <v>496</v>
      </c>
      <c r="P115" s="934"/>
      <c r="Q115" s="934"/>
      <c r="R115" s="934"/>
      <c r="S115" s="627"/>
    </row>
    <row r="116" spans="1:19" s="601" customFormat="1" ht="43.5" customHeight="1" x14ac:dyDescent="0.2">
      <c r="A116" s="943">
        <v>72</v>
      </c>
      <c r="B116" s="934" t="s">
        <v>9045</v>
      </c>
      <c r="C116" s="941" t="s">
        <v>7951</v>
      </c>
      <c r="D116" s="925" t="s">
        <v>6423</v>
      </c>
      <c r="E116" s="941" t="s">
        <v>7571</v>
      </c>
      <c r="F116" s="726">
        <v>49998.48</v>
      </c>
      <c r="G116" s="695" t="s">
        <v>2612</v>
      </c>
      <c r="H116" s="940">
        <v>44386</v>
      </c>
      <c r="I116" s="697" t="s">
        <v>9096</v>
      </c>
      <c r="J116" s="898" t="s">
        <v>9097</v>
      </c>
      <c r="K116" s="938" t="s">
        <v>496</v>
      </c>
      <c r="L116" s="610"/>
      <c r="M116" s="609" t="s">
        <v>496</v>
      </c>
      <c r="N116" s="610"/>
      <c r="O116" s="934" t="s">
        <v>496</v>
      </c>
      <c r="P116" s="934"/>
      <c r="Q116" s="934"/>
      <c r="R116" s="934"/>
      <c r="S116" s="627"/>
    </row>
    <row r="117" spans="1:19" s="601" customFormat="1" ht="43.5" customHeight="1" x14ac:dyDescent="0.2">
      <c r="A117" s="943">
        <v>73</v>
      </c>
      <c r="B117" s="934" t="s">
        <v>9046</v>
      </c>
      <c r="C117" s="925" t="s">
        <v>9047</v>
      </c>
      <c r="D117" s="925" t="s">
        <v>9080</v>
      </c>
      <c r="E117" s="925" t="s">
        <v>9048</v>
      </c>
      <c r="F117" s="726">
        <v>2772.18</v>
      </c>
      <c r="G117" s="952" t="s">
        <v>2657</v>
      </c>
      <c r="H117" s="931">
        <v>44357</v>
      </c>
      <c r="I117" s="932" t="s">
        <v>9062</v>
      </c>
      <c r="J117" s="898" t="s">
        <v>9063</v>
      </c>
      <c r="K117" s="938" t="s">
        <v>496</v>
      </c>
      <c r="L117" s="610"/>
      <c r="M117" s="609" t="s">
        <v>496</v>
      </c>
      <c r="N117" s="610"/>
      <c r="O117" s="934" t="s">
        <v>496</v>
      </c>
      <c r="P117" s="934"/>
      <c r="Q117" s="934"/>
      <c r="R117" s="934"/>
      <c r="S117" s="627"/>
    </row>
    <row r="118" spans="1:19" s="601" customFormat="1" ht="43.5" customHeight="1" x14ac:dyDescent="0.2">
      <c r="A118" s="1387">
        <v>74</v>
      </c>
      <c r="B118" s="1299" t="s">
        <v>9049</v>
      </c>
      <c r="C118" s="1385" t="s">
        <v>9050</v>
      </c>
      <c r="D118" s="925" t="s">
        <v>7491</v>
      </c>
      <c r="E118" s="1283" t="s">
        <v>9051</v>
      </c>
      <c r="F118" s="726">
        <v>230.75</v>
      </c>
      <c r="G118" s="952" t="s">
        <v>2657</v>
      </c>
      <c r="H118" s="940">
        <v>44376</v>
      </c>
      <c r="I118" s="697" t="s">
        <v>9090</v>
      </c>
      <c r="J118" s="898" t="s">
        <v>9091</v>
      </c>
      <c r="K118" s="938" t="s">
        <v>496</v>
      </c>
      <c r="L118" s="610"/>
      <c r="M118" s="609" t="s">
        <v>496</v>
      </c>
      <c r="N118" s="610"/>
      <c r="O118" s="934" t="s">
        <v>496</v>
      </c>
      <c r="P118" s="934"/>
      <c r="Q118" s="934"/>
      <c r="R118" s="934"/>
      <c r="S118" s="627"/>
    </row>
    <row r="119" spans="1:19" s="601" customFormat="1" ht="43.5" customHeight="1" x14ac:dyDescent="0.2">
      <c r="A119" s="1387"/>
      <c r="B119" s="1299"/>
      <c r="C119" s="1385"/>
      <c r="D119" s="925" t="s">
        <v>9089</v>
      </c>
      <c r="E119" s="1283"/>
      <c r="F119" s="726">
        <v>120.4</v>
      </c>
      <c r="G119" s="952" t="s">
        <v>2657</v>
      </c>
      <c r="H119" s="940">
        <v>44376</v>
      </c>
      <c r="I119" s="697" t="s">
        <v>9092</v>
      </c>
      <c r="J119" s="898" t="s">
        <v>9093</v>
      </c>
      <c r="K119" s="938" t="s">
        <v>496</v>
      </c>
      <c r="L119" s="610"/>
      <c r="M119" s="609" t="s">
        <v>496</v>
      </c>
      <c r="N119" s="610"/>
      <c r="O119" s="934" t="s">
        <v>496</v>
      </c>
      <c r="P119" s="934"/>
      <c r="Q119" s="934"/>
      <c r="R119" s="934"/>
      <c r="S119" s="627"/>
    </row>
    <row r="120" spans="1:19" s="601" customFormat="1" ht="43.5" customHeight="1" x14ac:dyDescent="0.2">
      <c r="A120" s="943">
        <v>75</v>
      </c>
      <c r="B120" s="934" t="s">
        <v>9052</v>
      </c>
      <c r="C120" s="925" t="s">
        <v>9053</v>
      </c>
      <c r="D120" s="925" t="s">
        <v>1479</v>
      </c>
      <c r="E120" s="925" t="s">
        <v>9054</v>
      </c>
      <c r="F120" s="726">
        <v>180.8</v>
      </c>
      <c r="G120" s="952" t="s">
        <v>2657</v>
      </c>
      <c r="H120" s="931">
        <v>44363</v>
      </c>
      <c r="I120" s="932" t="s">
        <v>9064</v>
      </c>
      <c r="J120" s="898" t="s">
        <v>9148</v>
      </c>
      <c r="K120" s="938" t="s">
        <v>496</v>
      </c>
      <c r="L120" s="610"/>
      <c r="M120" s="609" t="s">
        <v>496</v>
      </c>
      <c r="N120" s="610"/>
      <c r="O120" s="934" t="s">
        <v>496</v>
      </c>
      <c r="P120" s="934" t="s">
        <v>496</v>
      </c>
      <c r="Q120" s="934"/>
      <c r="R120" s="934"/>
      <c r="S120" s="627" t="s">
        <v>7386</v>
      </c>
    </row>
    <row r="121" spans="1:19" s="601" customFormat="1" ht="43.5" customHeight="1" x14ac:dyDescent="0.2">
      <c r="A121" s="943">
        <v>76</v>
      </c>
      <c r="B121" s="934" t="s">
        <v>9055</v>
      </c>
      <c r="C121" s="941" t="s">
        <v>9056</v>
      </c>
      <c r="D121" s="925" t="s">
        <v>8187</v>
      </c>
      <c r="E121" s="925" t="s">
        <v>9057</v>
      </c>
      <c r="F121" s="726">
        <v>1293.25</v>
      </c>
      <c r="G121" s="952" t="s">
        <v>2657</v>
      </c>
      <c r="H121" s="931">
        <v>44372</v>
      </c>
      <c r="I121" s="932" t="s">
        <v>9496</v>
      </c>
      <c r="J121" s="898" t="s">
        <v>9086</v>
      </c>
      <c r="K121" s="938" t="s">
        <v>496</v>
      </c>
      <c r="L121" s="610"/>
      <c r="M121" s="609" t="s">
        <v>496</v>
      </c>
      <c r="N121" s="610"/>
      <c r="O121" s="934" t="s">
        <v>496</v>
      </c>
      <c r="P121" s="934"/>
      <c r="Q121" s="934"/>
      <c r="R121" s="934"/>
      <c r="S121" s="627"/>
    </row>
    <row r="122" spans="1:19" s="601" customFormat="1" ht="36" x14ac:dyDescent="0.2">
      <c r="A122" s="943">
        <v>77</v>
      </c>
      <c r="B122" s="926" t="s">
        <v>9058</v>
      </c>
      <c r="C122" s="925" t="s">
        <v>9065</v>
      </c>
      <c r="D122" s="925" t="s">
        <v>8741</v>
      </c>
      <c r="E122" s="925" t="s">
        <v>9066</v>
      </c>
      <c r="F122" s="726">
        <v>69.66</v>
      </c>
      <c r="G122" s="952" t="s">
        <v>2657</v>
      </c>
      <c r="H122" s="931">
        <v>44354</v>
      </c>
      <c r="I122" s="932" t="s">
        <v>9067</v>
      </c>
      <c r="J122" s="898" t="s">
        <v>9068</v>
      </c>
      <c r="K122" s="938" t="s">
        <v>496</v>
      </c>
      <c r="L122" s="610"/>
      <c r="M122" s="609" t="s">
        <v>496</v>
      </c>
      <c r="N122" s="610"/>
      <c r="O122" s="934" t="s">
        <v>496</v>
      </c>
      <c r="P122" s="934"/>
      <c r="Q122" s="934"/>
      <c r="R122" s="934"/>
      <c r="S122" s="627"/>
    </row>
    <row r="123" spans="1:19" s="601" customFormat="1" ht="24" x14ac:dyDescent="0.2">
      <c r="A123" s="1387">
        <v>78</v>
      </c>
      <c r="B123" s="1299" t="s">
        <v>9069</v>
      </c>
      <c r="C123" s="1385" t="s">
        <v>9087</v>
      </c>
      <c r="D123" s="941" t="s">
        <v>5893</v>
      </c>
      <c r="E123" s="1385" t="s">
        <v>9088</v>
      </c>
      <c r="F123" s="744">
        <v>242</v>
      </c>
      <c r="G123" s="695" t="s">
        <v>2612</v>
      </c>
      <c r="H123" s="940">
        <v>44398</v>
      </c>
      <c r="I123" s="697" t="s">
        <v>9111</v>
      </c>
      <c r="J123" s="898" t="s">
        <v>9112</v>
      </c>
      <c r="K123" s="938" t="s">
        <v>496</v>
      </c>
      <c r="L123" s="610"/>
      <c r="M123" s="609" t="s">
        <v>496</v>
      </c>
      <c r="N123" s="610"/>
      <c r="O123" s="934" t="s">
        <v>496</v>
      </c>
      <c r="P123" s="934"/>
      <c r="Q123" s="934"/>
      <c r="R123" s="934"/>
      <c r="S123" s="627"/>
    </row>
    <row r="124" spans="1:19" s="601" customFormat="1" ht="36" x14ac:dyDescent="0.2">
      <c r="A124" s="1387"/>
      <c r="B124" s="1299"/>
      <c r="C124" s="1385"/>
      <c r="D124" s="941" t="s">
        <v>9113</v>
      </c>
      <c r="E124" s="1385"/>
      <c r="F124" s="744">
        <v>208</v>
      </c>
      <c r="G124" s="695" t="s">
        <v>2612</v>
      </c>
      <c r="H124" s="940">
        <v>44398</v>
      </c>
      <c r="I124" s="697" t="s">
        <v>9114</v>
      </c>
      <c r="J124" s="898" t="s">
        <v>9115</v>
      </c>
      <c r="K124" s="938" t="s">
        <v>496</v>
      </c>
      <c r="L124" s="610"/>
      <c r="M124" s="609" t="s">
        <v>496</v>
      </c>
      <c r="N124" s="610"/>
      <c r="O124" s="934" t="s">
        <v>496</v>
      </c>
      <c r="P124" s="934"/>
      <c r="Q124" s="934"/>
      <c r="R124" s="934"/>
      <c r="S124" s="627"/>
    </row>
    <row r="125" spans="1:19" s="601" customFormat="1" ht="24" x14ac:dyDescent="0.2">
      <c r="A125" s="1387"/>
      <c r="B125" s="1299"/>
      <c r="C125" s="1385"/>
      <c r="D125" s="941" t="s">
        <v>9116</v>
      </c>
      <c r="E125" s="1385"/>
      <c r="F125" s="744">
        <v>257</v>
      </c>
      <c r="G125" s="695" t="s">
        <v>9117</v>
      </c>
      <c r="H125" s="940">
        <v>44398</v>
      </c>
      <c r="I125" s="697" t="s">
        <v>9118</v>
      </c>
      <c r="J125" s="898" t="s">
        <v>9119</v>
      </c>
      <c r="K125" s="938" t="s">
        <v>496</v>
      </c>
      <c r="L125" s="610"/>
      <c r="M125" s="609" t="s">
        <v>496</v>
      </c>
      <c r="N125" s="610"/>
      <c r="O125" s="934" t="s">
        <v>496</v>
      </c>
      <c r="P125" s="934"/>
      <c r="Q125" s="934"/>
      <c r="R125" s="934"/>
      <c r="S125" s="627"/>
    </row>
    <row r="126" spans="1:19" s="601" customFormat="1" ht="24" x14ac:dyDescent="0.2">
      <c r="A126" s="1387"/>
      <c r="B126" s="1299"/>
      <c r="C126" s="1385"/>
      <c r="D126" s="941" t="s">
        <v>4180</v>
      </c>
      <c r="E126" s="1385"/>
      <c r="F126" s="744">
        <v>278.39999999999998</v>
      </c>
      <c r="G126" s="695" t="s">
        <v>2612</v>
      </c>
      <c r="H126" s="940">
        <v>44398</v>
      </c>
      <c r="I126" s="697" t="s">
        <v>9120</v>
      </c>
      <c r="J126" s="898" t="s">
        <v>9121</v>
      </c>
      <c r="K126" s="938" t="s">
        <v>496</v>
      </c>
      <c r="L126" s="610"/>
      <c r="M126" s="609" t="s">
        <v>496</v>
      </c>
      <c r="N126" s="610"/>
      <c r="O126" s="934" t="s">
        <v>496</v>
      </c>
      <c r="P126" s="934"/>
      <c r="Q126" s="934"/>
      <c r="R126" s="934"/>
      <c r="S126" s="627"/>
    </row>
    <row r="127" spans="1:19" s="601" customFormat="1" ht="24" x14ac:dyDescent="0.2">
      <c r="A127" s="1387"/>
      <c r="B127" s="1299"/>
      <c r="C127" s="1385"/>
      <c r="D127" s="941" t="s">
        <v>7925</v>
      </c>
      <c r="E127" s="1385"/>
      <c r="F127" s="744">
        <v>328.16</v>
      </c>
      <c r="G127" s="695" t="s">
        <v>2612</v>
      </c>
      <c r="H127" s="940">
        <v>44398</v>
      </c>
      <c r="I127" s="697" t="s">
        <v>9122</v>
      </c>
      <c r="J127" s="898" t="s">
        <v>9123</v>
      </c>
      <c r="K127" s="938" t="s">
        <v>496</v>
      </c>
      <c r="L127" s="610"/>
      <c r="M127" s="609" t="s">
        <v>496</v>
      </c>
      <c r="N127" s="610"/>
      <c r="O127" s="934" t="s">
        <v>496</v>
      </c>
      <c r="P127" s="934"/>
      <c r="Q127" s="934"/>
      <c r="R127" s="934"/>
      <c r="S127" s="627"/>
    </row>
    <row r="128" spans="1:19" s="601" customFormat="1" ht="24" x14ac:dyDescent="0.2">
      <c r="A128" s="1387"/>
      <c r="B128" s="1299"/>
      <c r="C128" s="1385"/>
      <c r="D128" s="941" t="s">
        <v>9124</v>
      </c>
      <c r="E128" s="1385"/>
      <c r="F128" s="744">
        <v>401</v>
      </c>
      <c r="G128" s="695" t="s">
        <v>2612</v>
      </c>
      <c r="H128" s="940">
        <v>44398</v>
      </c>
      <c r="I128" s="697" t="s">
        <v>9125</v>
      </c>
      <c r="J128" s="898" t="s">
        <v>9126</v>
      </c>
      <c r="K128" s="938" t="s">
        <v>496</v>
      </c>
      <c r="L128" s="610"/>
      <c r="M128" s="609" t="s">
        <v>496</v>
      </c>
      <c r="N128" s="610"/>
      <c r="O128" s="934" t="s">
        <v>496</v>
      </c>
      <c r="P128" s="934"/>
      <c r="Q128" s="934"/>
      <c r="R128" s="934"/>
      <c r="S128" s="627"/>
    </row>
    <row r="129" spans="1:19" s="601" customFormat="1" ht="48" x14ac:dyDescent="0.2">
      <c r="A129" s="933">
        <v>79</v>
      </c>
      <c r="B129" s="926" t="s">
        <v>9070</v>
      </c>
      <c r="C129" s="925" t="s">
        <v>9071</v>
      </c>
      <c r="D129" s="925" t="s">
        <v>7896</v>
      </c>
      <c r="E129" s="925" t="s">
        <v>9072</v>
      </c>
      <c r="F129" s="726">
        <v>614.79999999999995</v>
      </c>
      <c r="G129" s="952" t="s">
        <v>2657</v>
      </c>
      <c r="H129" s="931">
        <v>44361</v>
      </c>
      <c r="I129" s="932" t="s">
        <v>9073</v>
      </c>
      <c r="J129" s="898" t="s">
        <v>9074</v>
      </c>
      <c r="K129" s="938" t="s">
        <v>496</v>
      </c>
      <c r="L129" s="610"/>
      <c r="M129" s="609" t="s">
        <v>496</v>
      </c>
      <c r="N129" s="610"/>
      <c r="O129" s="934" t="s">
        <v>496</v>
      </c>
      <c r="P129" s="934"/>
      <c r="Q129" s="934"/>
      <c r="R129" s="934"/>
      <c r="S129" s="627"/>
    </row>
    <row r="130" spans="1:19" s="601" customFormat="1" ht="43.5" customHeight="1" x14ac:dyDescent="0.2">
      <c r="A130" s="933">
        <v>80</v>
      </c>
      <c r="B130" s="926" t="s">
        <v>9075</v>
      </c>
      <c r="C130" s="941" t="s">
        <v>9094</v>
      </c>
      <c r="D130" s="941" t="s">
        <v>7670</v>
      </c>
      <c r="E130" s="935" t="s">
        <v>8977</v>
      </c>
      <c r="F130" s="744">
        <v>9000</v>
      </c>
      <c r="G130" s="695" t="s">
        <v>2612</v>
      </c>
      <c r="H130" s="940">
        <v>44384</v>
      </c>
      <c r="I130" s="942" t="s">
        <v>6046</v>
      </c>
      <c r="J130" s="898" t="s">
        <v>9095</v>
      </c>
      <c r="K130" s="938" t="s">
        <v>496</v>
      </c>
      <c r="L130" s="610"/>
      <c r="M130" s="609" t="s">
        <v>496</v>
      </c>
      <c r="N130" s="610"/>
      <c r="O130" s="934" t="s">
        <v>496</v>
      </c>
      <c r="P130" s="934"/>
      <c r="Q130" s="934"/>
      <c r="R130" s="934"/>
      <c r="S130" s="627"/>
    </row>
    <row r="131" spans="1:19" s="601" customFormat="1" ht="36" x14ac:dyDescent="0.2">
      <c r="A131" s="933">
        <v>81</v>
      </c>
      <c r="B131" s="926" t="s">
        <v>9076</v>
      </c>
      <c r="C131" s="925" t="s">
        <v>6814</v>
      </c>
      <c r="D131" s="925" t="s">
        <v>9077</v>
      </c>
      <c r="E131" s="925" t="s">
        <v>6815</v>
      </c>
      <c r="F131" s="726">
        <v>650</v>
      </c>
      <c r="G131" s="952" t="s">
        <v>2657</v>
      </c>
      <c r="H131" s="931">
        <v>44365</v>
      </c>
      <c r="I131" s="932" t="s">
        <v>9497</v>
      </c>
      <c r="J131" s="898" t="s">
        <v>9078</v>
      </c>
      <c r="K131" s="938" t="s">
        <v>496</v>
      </c>
      <c r="L131" s="610"/>
      <c r="M131" s="609" t="s">
        <v>496</v>
      </c>
      <c r="N131" s="610"/>
      <c r="O131" s="934" t="s">
        <v>496</v>
      </c>
      <c r="P131" s="934"/>
      <c r="Q131" s="934"/>
      <c r="R131" s="934"/>
      <c r="S131" s="627"/>
    </row>
    <row r="132" spans="1:19" s="601" customFormat="1" ht="42.75" customHeight="1" x14ac:dyDescent="0.2">
      <c r="A132" s="933">
        <v>82</v>
      </c>
      <c r="B132" s="926" t="s">
        <v>9127</v>
      </c>
      <c r="C132" s="925" t="s">
        <v>9128</v>
      </c>
      <c r="D132" s="925" t="s">
        <v>8109</v>
      </c>
      <c r="E132" s="925" t="s">
        <v>9129</v>
      </c>
      <c r="F132" s="726">
        <v>700.6</v>
      </c>
      <c r="G132" s="952" t="s">
        <v>2612</v>
      </c>
      <c r="H132" s="931">
        <v>44383</v>
      </c>
      <c r="I132" s="932" t="s">
        <v>9130</v>
      </c>
      <c r="J132" s="891" t="s">
        <v>9131</v>
      </c>
      <c r="K132" s="938"/>
      <c r="L132" s="609" t="s">
        <v>496</v>
      </c>
      <c r="M132" s="609" t="s">
        <v>496</v>
      </c>
      <c r="N132" s="609"/>
      <c r="O132" s="934"/>
      <c r="P132" s="934"/>
      <c r="Q132" s="934" t="s">
        <v>496</v>
      </c>
      <c r="R132" s="934"/>
      <c r="S132" s="837" t="s">
        <v>9149</v>
      </c>
    </row>
    <row r="133" spans="1:19" s="601" customFormat="1" ht="36" x14ac:dyDescent="0.2">
      <c r="A133" s="933">
        <v>83</v>
      </c>
      <c r="B133" s="926" t="s">
        <v>9132</v>
      </c>
      <c r="C133" s="925" t="s">
        <v>9133</v>
      </c>
      <c r="D133" s="925" t="s">
        <v>3676</v>
      </c>
      <c r="E133" s="925" t="s">
        <v>9134</v>
      </c>
      <c r="F133" s="726">
        <v>1251.5999999999999</v>
      </c>
      <c r="G133" s="952" t="s">
        <v>2612</v>
      </c>
      <c r="H133" s="931">
        <v>44398</v>
      </c>
      <c r="I133" s="932" t="s">
        <v>9135</v>
      </c>
      <c r="J133" s="891" t="s">
        <v>9136</v>
      </c>
      <c r="K133" s="938" t="s">
        <v>496</v>
      </c>
      <c r="L133" s="610"/>
      <c r="M133" s="609" t="s">
        <v>496</v>
      </c>
      <c r="N133" s="610"/>
      <c r="O133" s="934" t="s">
        <v>496</v>
      </c>
      <c r="P133" s="934"/>
      <c r="Q133" s="934"/>
      <c r="R133" s="934"/>
      <c r="S133" s="627"/>
    </row>
    <row r="134" spans="1:19" s="601" customFormat="1" ht="82.5" customHeight="1" x14ac:dyDescent="0.2">
      <c r="A134" s="933">
        <v>84</v>
      </c>
      <c r="B134" s="926" t="s">
        <v>9137</v>
      </c>
      <c r="C134" s="925" t="s">
        <v>9498</v>
      </c>
      <c r="D134" s="925" t="s">
        <v>8741</v>
      </c>
      <c r="E134" s="925" t="s">
        <v>9499</v>
      </c>
      <c r="F134" s="726">
        <v>301.88</v>
      </c>
      <c r="G134" s="952" t="s">
        <v>2657</v>
      </c>
      <c r="H134" s="931">
        <v>44377</v>
      </c>
      <c r="I134" s="932" t="s">
        <v>9138</v>
      </c>
      <c r="J134" s="891" t="s">
        <v>9139</v>
      </c>
      <c r="K134" s="938" t="s">
        <v>496</v>
      </c>
      <c r="L134" s="610"/>
      <c r="M134" s="609" t="s">
        <v>496</v>
      </c>
      <c r="N134" s="610"/>
      <c r="O134" s="934" t="s">
        <v>496</v>
      </c>
      <c r="P134" s="934"/>
      <c r="Q134" s="934"/>
      <c r="R134" s="934"/>
      <c r="S134" s="627"/>
    </row>
    <row r="135" spans="1:19" s="601" customFormat="1" ht="36" x14ac:dyDescent="0.2">
      <c r="A135" s="933">
        <v>85</v>
      </c>
      <c r="B135" s="926" t="s">
        <v>9140</v>
      </c>
      <c r="C135" s="941" t="s">
        <v>8249</v>
      </c>
      <c r="D135" s="941" t="s">
        <v>9500</v>
      </c>
      <c r="E135" s="935" t="s">
        <v>9255</v>
      </c>
      <c r="F135" s="744">
        <v>70500</v>
      </c>
      <c r="G135" s="695" t="s">
        <v>2944</v>
      </c>
      <c r="H135" s="940">
        <v>44420</v>
      </c>
      <c r="I135" s="697" t="s">
        <v>9256</v>
      </c>
      <c r="J135" s="898" t="s">
        <v>9257</v>
      </c>
      <c r="K135" s="938" t="s">
        <v>496</v>
      </c>
      <c r="L135" s="610"/>
      <c r="M135" s="609" t="s">
        <v>496</v>
      </c>
      <c r="N135" s="610"/>
      <c r="O135" s="934" t="s">
        <v>496</v>
      </c>
      <c r="P135" s="934"/>
      <c r="Q135" s="934"/>
      <c r="R135" s="934"/>
      <c r="S135" s="627"/>
    </row>
    <row r="136" spans="1:19" s="601" customFormat="1" ht="60" x14ac:dyDescent="0.2">
      <c r="A136" s="933">
        <v>86</v>
      </c>
      <c r="B136" s="926" t="s">
        <v>9141</v>
      </c>
      <c r="C136" s="925" t="s">
        <v>9142</v>
      </c>
      <c r="D136" s="925" t="s">
        <v>9143</v>
      </c>
      <c r="E136" s="925" t="s">
        <v>9144</v>
      </c>
      <c r="F136" s="726">
        <v>3220.5</v>
      </c>
      <c r="G136" s="952" t="s">
        <v>2612</v>
      </c>
      <c r="H136" s="931">
        <v>44398</v>
      </c>
      <c r="I136" s="932" t="s">
        <v>9501</v>
      </c>
      <c r="J136" s="898" t="s">
        <v>9145</v>
      </c>
      <c r="K136" s="938" t="s">
        <v>496</v>
      </c>
      <c r="L136" s="610"/>
      <c r="M136" s="609" t="s">
        <v>496</v>
      </c>
      <c r="N136" s="610"/>
      <c r="O136" s="934" t="s">
        <v>496</v>
      </c>
      <c r="P136" s="934"/>
      <c r="Q136" s="934"/>
      <c r="R136" s="934"/>
      <c r="S136" s="627"/>
    </row>
    <row r="137" spans="1:19" s="601" customFormat="1" ht="36" x14ac:dyDescent="0.2">
      <c r="A137" s="933">
        <v>87</v>
      </c>
      <c r="B137" s="934" t="s">
        <v>9150</v>
      </c>
      <c r="C137" s="941" t="s">
        <v>9151</v>
      </c>
      <c r="D137" s="941" t="s">
        <v>9152</v>
      </c>
      <c r="E137" s="935" t="s">
        <v>9153</v>
      </c>
      <c r="F137" s="744">
        <v>678</v>
      </c>
      <c r="G137" s="695" t="s">
        <v>2944</v>
      </c>
      <c r="H137" s="940">
        <v>44419</v>
      </c>
      <c r="I137" s="697" t="s">
        <v>9154</v>
      </c>
      <c r="J137" s="891" t="s">
        <v>9155</v>
      </c>
      <c r="K137" s="938" t="s">
        <v>496</v>
      </c>
      <c r="L137" s="610"/>
      <c r="M137" s="609" t="s">
        <v>496</v>
      </c>
      <c r="N137" s="610"/>
      <c r="O137" s="934" t="s">
        <v>496</v>
      </c>
      <c r="P137" s="934"/>
      <c r="Q137" s="934"/>
      <c r="R137" s="934"/>
      <c r="S137" s="627"/>
    </row>
    <row r="138" spans="1:19" s="601" customFormat="1" ht="36" x14ac:dyDescent="0.2">
      <c r="A138" s="933">
        <v>88</v>
      </c>
      <c r="B138" s="934" t="s">
        <v>9156</v>
      </c>
      <c r="C138" s="941" t="s">
        <v>9157</v>
      </c>
      <c r="D138" s="941" t="s">
        <v>9158</v>
      </c>
      <c r="E138" s="935" t="s">
        <v>9159</v>
      </c>
      <c r="F138" s="744">
        <v>759.76</v>
      </c>
      <c r="G138" s="695" t="s">
        <v>2944</v>
      </c>
      <c r="H138" s="940">
        <v>44431</v>
      </c>
      <c r="I138" s="697" t="s">
        <v>9502</v>
      </c>
      <c r="J138" s="891" t="s">
        <v>9160</v>
      </c>
      <c r="K138" s="938" t="s">
        <v>496</v>
      </c>
      <c r="L138" s="610"/>
      <c r="M138" s="609" t="s">
        <v>496</v>
      </c>
      <c r="N138" s="610"/>
      <c r="O138" s="934" t="s">
        <v>496</v>
      </c>
      <c r="P138" s="934"/>
      <c r="Q138" s="934"/>
      <c r="R138" s="934"/>
      <c r="S138" s="627"/>
    </row>
    <row r="139" spans="1:19" s="601" customFormat="1" ht="48" x14ac:dyDescent="0.2">
      <c r="A139" s="933">
        <v>89</v>
      </c>
      <c r="B139" s="934" t="s">
        <v>9161</v>
      </c>
      <c r="C139" s="941" t="s">
        <v>9162</v>
      </c>
      <c r="D139" s="941" t="s">
        <v>9163</v>
      </c>
      <c r="E139" s="935" t="s">
        <v>9164</v>
      </c>
      <c r="F139" s="744">
        <v>5424</v>
      </c>
      <c r="G139" s="695" t="s">
        <v>2625</v>
      </c>
      <c r="H139" s="940">
        <v>44455</v>
      </c>
      <c r="I139" s="697" t="s">
        <v>8781</v>
      </c>
      <c r="J139" s="891" t="s">
        <v>9258</v>
      </c>
      <c r="K139" s="938"/>
      <c r="L139" s="610"/>
      <c r="M139" s="609"/>
      <c r="N139" s="610"/>
      <c r="O139" s="934"/>
      <c r="P139" s="934"/>
      <c r="Q139" s="934"/>
      <c r="R139" s="934"/>
      <c r="S139" s="627" t="s">
        <v>6985</v>
      </c>
    </row>
    <row r="140" spans="1:19" s="601" customFormat="1" ht="36" x14ac:dyDescent="0.2">
      <c r="A140" s="933">
        <v>90</v>
      </c>
      <c r="B140" s="934" t="s">
        <v>9165</v>
      </c>
      <c r="C140" s="941" t="s">
        <v>9166</v>
      </c>
      <c r="D140" s="941" t="s">
        <v>7670</v>
      </c>
      <c r="E140" s="935" t="s">
        <v>9167</v>
      </c>
      <c r="F140" s="744">
        <v>7700</v>
      </c>
      <c r="G140" s="695" t="s">
        <v>2944</v>
      </c>
      <c r="H140" s="940">
        <v>44439</v>
      </c>
      <c r="I140" s="697" t="s">
        <v>6046</v>
      </c>
      <c r="J140" s="891" t="s">
        <v>9168</v>
      </c>
      <c r="K140" s="938" t="s">
        <v>496</v>
      </c>
      <c r="L140" s="610"/>
      <c r="M140" s="609" t="s">
        <v>496</v>
      </c>
      <c r="N140" s="610"/>
      <c r="O140" s="934" t="s">
        <v>496</v>
      </c>
      <c r="P140" s="934"/>
      <c r="Q140" s="934"/>
      <c r="R140" s="934"/>
      <c r="S140" s="627"/>
    </row>
    <row r="141" spans="1:19" s="601" customFormat="1" ht="48" x14ac:dyDescent="0.2">
      <c r="A141" s="933">
        <v>91</v>
      </c>
      <c r="B141" s="934" t="s">
        <v>9169</v>
      </c>
      <c r="C141" s="941" t="s">
        <v>7189</v>
      </c>
      <c r="D141" s="941" t="s">
        <v>1206</v>
      </c>
      <c r="E141" s="935" t="s">
        <v>9170</v>
      </c>
      <c r="F141" s="744">
        <v>1372.55</v>
      </c>
      <c r="G141" s="695" t="s">
        <v>2944</v>
      </c>
      <c r="H141" s="940">
        <v>44426</v>
      </c>
      <c r="I141" s="697" t="s">
        <v>8746</v>
      </c>
      <c r="J141" s="891" t="s">
        <v>9171</v>
      </c>
      <c r="K141" s="938" t="s">
        <v>496</v>
      </c>
      <c r="L141" s="610"/>
      <c r="M141" s="609" t="s">
        <v>496</v>
      </c>
      <c r="N141" s="610"/>
      <c r="O141" s="934" t="s">
        <v>496</v>
      </c>
      <c r="P141" s="934"/>
      <c r="Q141" s="934"/>
      <c r="R141" s="934"/>
      <c r="S141" s="627"/>
    </row>
    <row r="142" spans="1:19" s="601" customFormat="1" ht="24" x14ac:dyDescent="0.2">
      <c r="A142" s="933">
        <v>92</v>
      </c>
      <c r="B142" s="934" t="s">
        <v>9172</v>
      </c>
      <c r="C142" s="941" t="s">
        <v>9173</v>
      </c>
      <c r="D142" s="941" t="s">
        <v>9174</v>
      </c>
      <c r="E142" s="935" t="s">
        <v>9175</v>
      </c>
      <c r="F142" s="744">
        <v>576.29999999999995</v>
      </c>
      <c r="G142" s="695" t="s">
        <v>2944</v>
      </c>
      <c r="H142" s="940">
        <v>44425</v>
      </c>
      <c r="I142" s="697" t="s">
        <v>8706</v>
      </c>
      <c r="J142" s="891" t="s">
        <v>9176</v>
      </c>
      <c r="K142" s="938" t="s">
        <v>496</v>
      </c>
      <c r="L142" s="610"/>
      <c r="M142" s="609" t="s">
        <v>496</v>
      </c>
      <c r="N142" s="610"/>
      <c r="O142" s="934" t="s">
        <v>496</v>
      </c>
      <c r="P142" s="934"/>
      <c r="Q142" s="934"/>
      <c r="R142" s="934"/>
      <c r="S142" s="974"/>
    </row>
    <row r="143" spans="1:19" s="601" customFormat="1" ht="24" x14ac:dyDescent="0.2">
      <c r="A143" s="1298">
        <v>93</v>
      </c>
      <c r="B143" s="1299" t="s">
        <v>9177</v>
      </c>
      <c r="C143" s="1385" t="s">
        <v>9178</v>
      </c>
      <c r="D143" s="941" t="s">
        <v>9179</v>
      </c>
      <c r="E143" s="1385" t="s">
        <v>9180</v>
      </c>
      <c r="F143" s="744">
        <v>103.9</v>
      </c>
      <c r="G143" s="695" t="s">
        <v>2944</v>
      </c>
      <c r="H143" s="940">
        <v>44420</v>
      </c>
      <c r="I143" s="697" t="s">
        <v>9181</v>
      </c>
      <c r="J143" s="891" t="s">
        <v>9182</v>
      </c>
      <c r="K143" s="938" t="s">
        <v>496</v>
      </c>
      <c r="L143" s="610"/>
      <c r="M143" s="609" t="s">
        <v>496</v>
      </c>
      <c r="N143" s="610"/>
      <c r="O143" s="934" t="s">
        <v>496</v>
      </c>
      <c r="P143" s="934"/>
      <c r="Q143" s="934"/>
      <c r="R143" s="934"/>
      <c r="S143" s="627"/>
    </row>
    <row r="144" spans="1:19" s="601" customFormat="1" ht="24" x14ac:dyDescent="0.2">
      <c r="A144" s="1298"/>
      <c r="B144" s="1299"/>
      <c r="C144" s="1385"/>
      <c r="D144" s="941" t="s">
        <v>9183</v>
      </c>
      <c r="E144" s="1385"/>
      <c r="F144" s="744">
        <v>1522.24</v>
      </c>
      <c r="G144" s="695" t="s">
        <v>2944</v>
      </c>
      <c r="H144" s="940">
        <v>44420</v>
      </c>
      <c r="I144" s="697" t="s">
        <v>9184</v>
      </c>
      <c r="J144" s="891" t="s">
        <v>9185</v>
      </c>
      <c r="K144" s="938" t="s">
        <v>496</v>
      </c>
      <c r="L144" s="610"/>
      <c r="M144" s="609" t="s">
        <v>496</v>
      </c>
      <c r="N144" s="610"/>
      <c r="O144" s="934" t="s">
        <v>496</v>
      </c>
      <c r="P144" s="934"/>
      <c r="Q144" s="934"/>
      <c r="R144" s="934"/>
      <c r="S144" s="627"/>
    </row>
    <row r="145" spans="1:19" s="601" customFormat="1" ht="48" x14ac:dyDescent="0.2">
      <c r="A145" s="933">
        <v>94</v>
      </c>
      <c r="B145" s="934" t="s">
        <v>9186</v>
      </c>
      <c r="C145" s="941" t="s">
        <v>9187</v>
      </c>
      <c r="D145" s="941" t="s">
        <v>9188</v>
      </c>
      <c r="E145" s="935" t="s">
        <v>9189</v>
      </c>
      <c r="F145" s="744">
        <v>1617</v>
      </c>
      <c r="G145" s="695" t="s">
        <v>2944</v>
      </c>
      <c r="H145" s="940">
        <v>44435</v>
      </c>
      <c r="I145" s="697" t="s">
        <v>9190</v>
      </c>
      <c r="J145" s="891" t="s">
        <v>9191</v>
      </c>
      <c r="K145" s="938" t="s">
        <v>496</v>
      </c>
      <c r="L145" s="610"/>
      <c r="M145" s="609" t="s">
        <v>496</v>
      </c>
      <c r="N145" s="610"/>
      <c r="O145" s="934" t="s">
        <v>496</v>
      </c>
      <c r="P145" s="934"/>
      <c r="Q145" s="934"/>
      <c r="R145" s="934"/>
      <c r="S145" s="627"/>
    </row>
    <row r="146" spans="1:19" s="601" customFormat="1" ht="24" x14ac:dyDescent="0.2">
      <c r="A146" s="1298">
        <v>95</v>
      </c>
      <c r="B146" s="1299" t="s">
        <v>9192</v>
      </c>
      <c r="C146" s="1385" t="s">
        <v>7475</v>
      </c>
      <c r="D146" s="941" t="s">
        <v>9193</v>
      </c>
      <c r="E146" s="1385" t="s">
        <v>9194</v>
      </c>
      <c r="F146" s="744">
        <v>72.66</v>
      </c>
      <c r="G146" s="695" t="s">
        <v>2944</v>
      </c>
      <c r="H146" s="1384">
        <v>44439</v>
      </c>
      <c r="I146" s="697" t="s">
        <v>9195</v>
      </c>
      <c r="J146" s="891" t="s">
        <v>9196</v>
      </c>
      <c r="K146" s="938" t="s">
        <v>496</v>
      </c>
      <c r="L146" s="610"/>
      <c r="M146" s="609" t="s">
        <v>496</v>
      </c>
      <c r="N146" s="610"/>
      <c r="O146" s="934" t="s">
        <v>496</v>
      </c>
      <c r="P146" s="934"/>
      <c r="Q146" s="934"/>
      <c r="R146" s="934"/>
      <c r="S146" s="627"/>
    </row>
    <row r="147" spans="1:19" s="601" customFormat="1" ht="60" x14ac:dyDescent="0.2">
      <c r="A147" s="1298"/>
      <c r="B147" s="1299"/>
      <c r="C147" s="1385"/>
      <c r="D147" s="941" t="s">
        <v>8586</v>
      </c>
      <c r="E147" s="1385"/>
      <c r="F147" s="744">
        <v>258.74</v>
      </c>
      <c r="G147" s="695" t="s">
        <v>2944</v>
      </c>
      <c r="H147" s="1384"/>
      <c r="I147" s="697" t="s">
        <v>9503</v>
      </c>
      <c r="J147" s="891" t="s">
        <v>9197</v>
      </c>
      <c r="K147" s="938" t="s">
        <v>496</v>
      </c>
      <c r="L147" s="610"/>
      <c r="M147" s="609" t="s">
        <v>496</v>
      </c>
      <c r="N147" s="610"/>
      <c r="O147" s="934" t="s">
        <v>496</v>
      </c>
      <c r="P147" s="934"/>
      <c r="Q147" s="934"/>
      <c r="R147" s="934"/>
      <c r="S147" s="627"/>
    </row>
    <row r="148" spans="1:19" s="601" customFormat="1" ht="60" x14ac:dyDescent="0.2">
      <c r="A148" s="933">
        <v>96</v>
      </c>
      <c r="B148" s="934" t="s">
        <v>9198</v>
      </c>
      <c r="C148" s="941" t="s">
        <v>9199</v>
      </c>
      <c r="D148" s="941" t="s">
        <v>5513</v>
      </c>
      <c r="E148" s="935" t="s">
        <v>9200</v>
      </c>
      <c r="F148" s="744" t="s">
        <v>2534</v>
      </c>
      <c r="G148" s="695" t="s">
        <v>2944</v>
      </c>
      <c r="H148" s="940">
        <v>44439</v>
      </c>
      <c r="I148" s="697" t="s">
        <v>5513</v>
      </c>
      <c r="J148" s="891" t="s">
        <v>9201</v>
      </c>
      <c r="K148" s="886" t="s">
        <v>2534</v>
      </c>
      <c r="L148" s="624" t="s">
        <v>2534</v>
      </c>
      <c r="M148" s="624" t="s">
        <v>2534</v>
      </c>
      <c r="N148" s="624" t="s">
        <v>2534</v>
      </c>
      <c r="O148" s="624" t="s">
        <v>2534</v>
      </c>
      <c r="P148" s="624" t="s">
        <v>2534</v>
      </c>
      <c r="Q148" s="624" t="s">
        <v>2534</v>
      </c>
      <c r="R148" s="624" t="s">
        <v>2534</v>
      </c>
      <c r="S148" s="666" t="s">
        <v>8819</v>
      </c>
    </row>
    <row r="149" spans="1:19" s="601" customFormat="1" ht="48" x14ac:dyDescent="0.2">
      <c r="A149" s="933">
        <v>97</v>
      </c>
      <c r="B149" s="934" t="s">
        <v>9202</v>
      </c>
      <c r="C149" s="941" t="s">
        <v>9203</v>
      </c>
      <c r="D149" s="941" t="s">
        <v>5497</v>
      </c>
      <c r="E149" s="935" t="s">
        <v>9504</v>
      </c>
      <c r="F149" s="744">
        <v>1550</v>
      </c>
      <c r="G149" s="695" t="s">
        <v>2944</v>
      </c>
      <c r="H149" s="940">
        <v>44419</v>
      </c>
      <c r="I149" s="697" t="s">
        <v>9204</v>
      </c>
      <c r="J149" s="891" t="s">
        <v>9205</v>
      </c>
      <c r="K149" s="938" t="s">
        <v>496</v>
      </c>
      <c r="L149" s="610"/>
      <c r="M149" s="609" t="s">
        <v>496</v>
      </c>
      <c r="N149" s="610"/>
      <c r="O149" s="934" t="s">
        <v>496</v>
      </c>
      <c r="P149" s="934"/>
      <c r="Q149" s="934"/>
      <c r="R149" s="934"/>
      <c r="S149" s="627"/>
    </row>
    <row r="150" spans="1:19" s="601" customFormat="1" ht="60" x14ac:dyDescent="0.2">
      <c r="A150" s="933">
        <v>98</v>
      </c>
      <c r="B150" s="934" t="s">
        <v>9206</v>
      </c>
      <c r="C150" s="941" t="s">
        <v>9207</v>
      </c>
      <c r="D150" s="941" t="s">
        <v>5513</v>
      </c>
      <c r="E150" s="935" t="s">
        <v>9208</v>
      </c>
      <c r="F150" s="744" t="s">
        <v>2534</v>
      </c>
      <c r="G150" s="695" t="s">
        <v>2944</v>
      </c>
      <c r="H150" s="940">
        <v>44438</v>
      </c>
      <c r="I150" s="844" t="s">
        <v>5513</v>
      </c>
      <c r="J150" s="891" t="s">
        <v>9209</v>
      </c>
      <c r="K150" s="886" t="s">
        <v>2534</v>
      </c>
      <c r="L150" s="624" t="s">
        <v>2534</v>
      </c>
      <c r="M150" s="624" t="s">
        <v>2534</v>
      </c>
      <c r="N150" s="624" t="s">
        <v>2534</v>
      </c>
      <c r="O150" s="624" t="s">
        <v>2534</v>
      </c>
      <c r="P150" s="624" t="s">
        <v>2534</v>
      </c>
      <c r="Q150" s="624" t="s">
        <v>2534</v>
      </c>
      <c r="R150" s="624" t="s">
        <v>2534</v>
      </c>
      <c r="S150" s="666" t="s">
        <v>8819</v>
      </c>
    </row>
    <row r="151" spans="1:19" s="601" customFormat="1" ht="60" x14ac:dyDescent="0.2">
      <c r="A151" s="933">
        <v>99</v>
      </c>
      <c r="B151" s="934" t="s">
        <v>9210</v>
      </c>
      <c r="C151" s="941" t="s">
        <v>9211</v>
      </c>
      <c r="D151" s="941" t="s">
        <v>9212</v>
      </c>
      <c r="E151" s="935" t="s">
        <v>9213</v>
      </c>
      <c r="F151" s="744">
        <v>700</v>
      </c>
      <c r="G151" s="695" t="s">
        <v>2625</v>
      </c>
      <c r="H151" s="940">
        <v>44452</v>
      </c>
      <c r="I151" s="697" t="s">
        <v>9214</v>
      </c>
      <c r="J151" s="891" t="s">
        <v>9215</v>
      </c>
      <c r="K151" s="938" t="s">
        <v>496</v>
      </c>
      <c r="L151" s="610"/>
      <c r="M151" s="609" t="s">
        <v>496</v>
      </c>
      <c r="N151" s="610"/>
      <c r="O151" s="934" t="s">
        <v>496</v>
      </c>
      <c r="P151" s="934"/>
      <c r="Q151" s="934"/>
      <c r="R151" s="934"/>
      <c r="S151" s="627"/>
    </row>
    <row r="152" spans="1:19" s="601" customFormat="1" ht="28.5" customHeight="1" x14ac:dyDescent="0.2">
      <c r="A152" s="1298">
        <v>100</v>
      </c>
      <c r="B152" s="1299" t="s">
        <v>9216</v>
      </c>
      <c r="C152" s="1385" t="s">
        <v>7819</v>
      </c>
      <c r="D152" s="941" t="s">
        <v>8109</v>
      </c>
      <c r="E152" s="1385" t="s">
        <v>9320</v>
      </c>
      <c r="F152" s="744">
        <v>18724.099999999999</v>
      </c>
      <c r="G152" s="695" t="s">
        <v>3128</v>
      </c>
      <c r="H152" s="940">
        <v>44475</v>
      </c>
      <c r="I152" s="697" t="s">
        <v>6731</v>
      </c>
      <c r="J152" s="897" t="s">
        <v>9321</v>
      </c>
      <c r="K152" s="938" t="s">
        <v>496</v>
      </c>
      <c r="L152" s="610"/>
      <c r="M152" s="609" t="s">
        <v>496</v>
      </c>
      <c r="N152" s="610"/>
      <c r="O152" s="934" t="s">
        <v>496</v>
      </c>
      <c r="P152" s="934"/>
      <c r="Q152" s="934" t="s">
        <v>496</v>
      </c>
      <c r="R152" s="934"/>
      <c r="S152" s="627" t="s">
        <v>9532</v>
      </c>
    </row>
    <row r="153" spans="1:19" s="601" customFormat="1" ht="28.5" customHeight="1" x14ac:dyDescent="0.2">
      <c r="A153" s="1298"/>
      <c r="B153" s="1299"/>
      <c r="C153" s="1385"/>
      <c r="D153" s="941" t="s">
        <v>2796</v>
      </c>
      <c r="E153" s="1385"/>
      <c r="F153" s="744">
        <v>5500</v>
      </c>
      <c r="G153" s="695" t="s">
        <v>3128</v>
      </c>
      <c r="H153" s="940">
        <v>44475</v>
      </c>
      <c r="I153" s="697" t="s">
        <v>7624</v>
      </c>
      <c r="J153" s="897" t="s">
        <v>9322</v>
      </c>
      <c r="K153" s="938" t="s">
        <v>496</v>
      </c>
      <c r="L153" s="610"/>
      <c r="M153" s="609" t="s">
        <v>496</v>
      </c>
      <c r="N153" s="610"/>
      <c r="O153" s="934" t="s">
        <v>496</v>
      </c>
      <c r="P153" s="934"/>
      <c r="Q153" s="934"/>
      <c r="R153" s="934"/>
      <c r="S153" s="627"/>
    </row>
    <row r="154" spans="1:19" s="601" customFormat="1" ht="60" x14ac:dyDescent="0.2">
      <c r="A154" s="933">
        <v>101</v>
      </c>
      <c r="B154" s="934" t="s">
        <v>9217</v>
      </c>
      <c r="C154" s="941" t="s">
        <v>7989</v>
      </c>
      <c r="D154" s="941" t="s">
        <v>5667</v>
      </c>
      <c r="E154" s="935" t="s">
        <v>7990</v>
      </c>
      <c r="F154" s="744">
        <v>1088</v>
      </c>
      <c r="G154" s="695" t="s">
        <v>2625</v>
      </c>
      <c r="H154" s="940">
        <v>44452</v>
      </c>
      <c r="I154" s="697" t="s">
        <v>9214</v>
      </c>
      <c r="J154" s="891" t="s">
        <v>9259</v>
      </c>
      <c r="K154" s="938" t="s">
        <v>496</v>
      </c>
      <c r="L154" s="610"/>
      <c r="M154" s="609" t="s">
        <v>496</v>
      </c>
      <c r="N154" s="610"/>
      <c r="O154" s="934" t="s">
        <v>496</v>
      </c>
      <c r="P154" s="934" t="s">
        <v>496</v>
      </c>
      <c r="Q154" s="934"/>
      <c r="R154" s="934"/>
      <c r="S154" s="627" t="s">
        <v>9531</v>
      </c>
    </row>
    <row r="155" spans="1:19" s="601" customFormat="1" ht="48" x14ac:dyDescent="0.2">
      <c r="A155" s="933">
        <v>102</v>
      </c>
      <c r="B155" s="934" t="s">
        <v>9218</v>
      </c>
      <c r="C155" s="941" t="s">
        <v>9219</v>
      </c>
      <c r="D155" s="941" t="s">
        <v>7497</v>
      </c>
      <c r="E155" s="935" t="s">
        <v>9220</v>
      </c>
      <c r="F155" s="744">
        <v>1515</v>
      </c>
      <c r="G155" s="695" t="s">
        <v>2625</v>
      </c>
      <c r="H155" s="940">
        <v>44459</v>
      </c>
      <c r="I155" s="697" t="s">
        <v>9221</v>
      </c>
      <c r="J155" s="891" t="s">
        <v>9260</v>
      </c>
      <c r="K155" s="938" t="s">
        <v>496</v>
      </c>
      <c r="L155" s="610"/>
      <c r="M155" s="609" t="s">
        <v>496</v>
      </c>
      <c r="N155" s="610"/>
      <c r="O155" s="934" t="s">
        <v>496</v>
      </c>
      <c r="P155" s="934"/>
      <c r="Q155" s="934"/>
      <c r="R155" s="934"/>
      <c r="S155" s="627"/>
    </row>
    <row r="156" spans="1:19" s="601" customFormat="1" ht="60" x14ac:dyDescent="0.2">
      <c r="A156" s="933">
        <v>103</v>
      </c>
      <c r="B156" s="934" t="s">
        <v>9222</v>
      </c>
      <c r="C156" s="941" t="s">
        <v>9223</v>
      </c>
      <c r="D156" s="941" t="s">
        <v>4782</v>
      </c>
      <c r="E156" s="935" t="s">
        <v>9224</v>
      </c>
      <c r="F156" s="744">
        <v>600</v>
      </c>
      <c r="G156" s="695" t="s">
        <v>2625</v>
      </c>
      <c r="H156" s="940">
        <v>44445</v>
      </c>
      <c r="I156" s="697" t="s">
        <v>9214</v>
      </c>
      <c r="J156" s="891" t="s">
        <v>9225</v>
      </c>
      <c r="K156" s="938" t="s">
        <v>496</v>
      </c>
      <c r="L156" s="610"/>
      <c r="M156" s="609" t="s">
        <v>496</v>
      </c>
      <c r="N156" s="610"/>
      <c r="O156" s="934" t="s">
        <v>496</v>
      </c>
      <c r="P156" s="934"/>
      <c r="Q156" s="934"/>
      <c r="R156" s="934"/>
      <c r="S156" s="627"/>
    </row>
    <row r="157" spans="1:19" s="601" customFormat="1" ht="60" x14ac:dyDescent="0.2">
      <c r="A157" s="933">
        <v>104</v>
      </c>
      <c r="B157" s="934" t="s">
        <v>9226</v>
      </c>
      <c r="C157" s="941" t="s">
        <v>9505</v>
      </c>
      <c r="D157" s="941" t="s">
        <v>9227</v>
      </c>
      <c r="E157" s="935" t="s">
        <v>9506</v>
      </c>
      <c r="F157" s="744">
        <v>1700</v>
      </c>
      <c r="G157" s="695" t="s">
        <v>2625</v>
      </c>
      <c r="H157" s="940">
        <v>44459</v>
      </c>
      <c r="I157" s="697" t="s">
        <v>9214</v>
      </c>
      <c r="J157" s="891" t="s">
        <v>9261</v>
      </c>
      <c r="K157" s="938"/>
      <c r="L157" s="610"/>
      <c r="M157" s="609"/>
      <c r="N157" s="610"/>
      <c r="O157" s="934"/>
      <c r="P157" s="934"/>
      <c r="Q157" s="934"/>
      <c r="R157" s="934"/>
      <c r="S157" s="627" t="s">
        <v>6985</v>
      </c>
    </row>
    <row r="158" spans="1:19" s="601" customFormat="1" ht="36" x14ac:dyDescent="0.2">
      <c r="A158" s="933">
        <v>105</v>
      </c>
      <c r="B158" s="934" t="s">
        <v>9228</v>
      </c>
      <c r="C158" s="941" t="s">
        <v>9229</v>
      </c>
      <c r="D158" s="941" t="s">
        <v>8109</v>
      </c>
      <c r="E158" s="935" t="s">
        <v>9230</v>
      </c>
      <c r="F158" s="744">
        <v>2034</v>
      </c>
      <c r="G158" s="695" t="s">
        <v>2625</v>
      </c>
      <c r="H158" s="940">
        <v>44460</v>
      </c>
      <c r="I158" s="697" t="s">
        <v>9507</v>
      </c>
      <c r="J158" s="891" t="s">
        <v>9262</v>
      </c>
      <c r="K158" s="938" t="s">
        <v>496</v>
      </c>
      <c r="L158" s="610"/>
      <c r="M158" s="609" t="s">
        <v>496</v>
      </c>
      <c r="N158" s="610"/>
      <c r="O158" s="934" t="s">
        <v>496</v>
      </c>
      <c r="P158" s="934"/>
      <c r="Q158" s="934"/>
      <c r="R158" s="934"/>
      <c r="S158" s="627"/>
    </row>
    <row r="159" spans="1:19" s="601" customFormat="1" ht="48" x14ac:dyDescent="0.2">
      <c r="A159" s="933">
        <v>106</v>
      </c>
      <c r="B159" s="934" t="s">
        <v>9231</v>
      </c>
      <c r="C159" s="941" t="s">
        <v>7994</v>
      </c>
      <c r="D159" s="941" t="s">
        <v>5667</v>
      </c>
      <c r="E159" s="935" t="s">
        <v>9232</v>
      </c>
      <c r="F159" s="744">
        <v>800</v>
      </c>
      <c r="G159" s="695" t="s">
        <v>2625</v>
      </c>
      <c r="H159" s="940">
        <v>44462</v>
      </c>
      <c r="I159" s="697" t="s">
        <v>9263</v>
      </c>
      <c r="J159" s="891" t="s">
        <v>9264</v>
      </c>
      <c r="K159" s="938" t="s">
        <v>496</v>
      </c>
      <c r="L159" s="610"/>
      <c r="M159" s="609" t="s">
        <v>496</v>
      </c>
      <c r="N159" s="610"/>
      <c r="O159" s="934" t="s">
        <v>496</v>
      </c>
      <c r="P159" s="934"/>
      <c r="Q159" s="934"/>
      <c r="R159" s="934" t="s">
        <v>496</v>
      </c>
      <c r="S159" s="627" t="s">
        <v>7509</v>
      </c>
    </row>
    <row r="160" spans="1:19" s="601" customFormat="1" ht="60" x14ac:dyDescent="0.2">
      <c r="A160" s="933">
        <v>107</v>
      </c>
      <c r="B160" s="934" t="s">
        <v>9233</v>
      </c>
      <c r="C160" s="941" t="s">
        <v>9234</v>
      </c>
      <c r="D160" s="941" t="s">
        <v>6429</v>
      </c>
      <c r="E160" s="935" t="s">
        <v>9235</v>
      </c>
      <c r="F160" s="744">
        <v>730</v>
      </c>
      <c r="G160" s="695" t="s">
        <v>2944</v>
      </c>
      <c r="H160" s="940">
        <v>44439</v>
      </c>
      <c r="I160" s="697" t="s">
        <v>9236</v>
      </c>
      <c r="J160" s="891" t="s">
        <v>9237</v>
      </c>
      <c r="K160" s="938" t="s">
        <v>496</v>
      </c>
      <c r="L160" s="610"/>
      <c r="M160" s="609" t="s">
        <v>496</v>
      </c>
      <c r="N160" s="610"/>
      <c r="O160" s="934" t="s">
        <v>496</v>
      </c>
      <c r="P160" s="934"/>
      <c r="Q160" s="934"/>
      <c r="R160" s="934"/>
      <c r="S160" s="627"/>
    </row>
    <row r="161" spans="1:19" s="601" customFormat="1" ht="49.5" customHeight="1" x14ac:dyDescent="0.2">
      <c r="A161" s="1298">
        <v>108</v>
      </c>
      <c r="B161" s="1299" t="s">
        <v>9238</v>
      </c>
      <c r="C161" s="1386" t="s">
        <v>6300</v>
      </c>
      <c r="D161" s="941" t="s">
        <v>7957</v>
      </c>
      <c r="E161" s="1301" t="s">
        <v>9239</v>
      </c>
      <c r="F161" s="744">
        <v>2100</v>
      </c>
      <c r="G161" s="695" t="s">
        <v>2625</v>
      </c>
      <c r="H161" s="940">
        <v>44469</v>
      </c>
      <c r="I161" s="697" t="s">
        <v>6731</v>
      </c>
      <c r="J161" s="891" t="s">
        <v>9265</v>
      </c>
      <c r="K161" s="938" t="s">
        <v>496</v>
      </c>
      <c r="L161" s="610"/>
      <c r="M161" s="609" t="s">
        <v>496</v>
      </c>
      <c r="N161" s="610"/>
      <c r="O161" s="934" t="s">
        <v>496</v>
      </c>
      <c r="P161" s="934"/>
      <c r="Q161" s="934"/>
      <c r="R161" s="934"/>
      <c r="S161" s="627"/>
    </row>
    <row r="162" spans="1:19" s="601" customFormat="1" ht="44.25" customHeight="1" x14ac:dyDescent="0.2">
      <c r="A162" s="1298"/>
      <c r="B162" s="1299"/>
      <c r="C162" s="1386"/>
      <c r="D162" s="941" t="s">
        <v>8723</v>
      </c>
      <c r="E162" s="1301"/>
      <c r="F162" s="744">
        <v>540</v>
      </c>
      <c r="G162" s="695" t="s">
        <v>2625</v>
      </c>
      <c r="H162" s="940">
        <v>44462</v>
      </c>
      <c r="I162" s="697" t="s">
        <v>9266</v>
      </c>
      <c r="J162" s="891" t="s">
        <v>9267</v>
      </c>
      <c r="K162" s="938" t="s">
        <v>496</v>
      </c>
      <c r="L162" s="610"/>
      <c r="M162" s="609" t="s">
        <v>496</v>
      </c>
      <c r="N162" s="610"/>
      <c r="O162" s="934" t="s">
        <v>496</v>
      </c>
      <c r="P162" s="934"/>
      <c r="Q162" s="934"/>
      <c r="R162" s="934"/>
      <c r="S162" s="627"/>
    </row>
    <row r="163" spans="1:19" s="601" customFormat="1" ht="24" x14ac:dyDescent="0.2">
      <c r="A163" s="1298">
        <v>109</v>
      </c>
      <c r="B163" s="1299" t="s">
        <v>9240</v>
      </c>
      <c r="C163" s="1386" t="s">
        <v>8196</v>
      </c>
      <c r="D163" s="941" t="s">
        <v>9268</v>
      </c>
      <c r="E163" s="1301" t="s">
        <v>8197</v>
      </c>
      <c r="F163" s="744">
        <v>160</v>
      </c>
      <c r="G163" s="695" t="s">
        <v>2625</v>
      </c>
      <c r="H163" s="940">
        <v>44462</v>
      </c>
      <c r="I163" s="697" t="s">
        <v>9269</v>
      </c>
      <c r="J163" s="891" t="s">
        <v>9270</v>
      </c>
      <c r="K163" s="938" t="s">
        <v>496</v>
      </c>
      <c r="L163" s="610"/>
      <c r="M163" s="609" t="s">
        <v>496</v>
      </c>
      <c r="N163" s="610"/>
      <c r="O163" s="934" t="s">
        <v>496</v>
      </c>
      <c r="P163" s="934"/>
      <c r="Q163" s="934"/>
      <c r="R163" s="934"/>
      <c r="S163" s="627"/>
    </row>
    <row r="164" spans="1:19" s="601" customFormat="1" ht="24" x14ac:dyDescent="0.2">
      <c r="A164" s="1298"/>
      <c r="B164" s="1299"/>
      <c r="C164" s="1386"/>
      <c r="D164" s="941" t="s">
        <v>8187</v>
      </c>
      <c r="E164" s="1301"/>
      <c r="F164" s="744">
        <v>145.77000000000001</v>
      </c>
      <c r="G164" s="695" t="s">
        <v>2625</v>
      </c>
      <c r="H164" s="940">
        <v>44462</v>
      </c>
      <c r="I164" s="697" t="s">
        <v>9271</v>
      </c>
      <c r="J164" s="891" t="s">
        <v>9272</v>
      </c>
      <c r="K164" s="938" t="s">
        <v>496</v>
      </c>
      <c r="L164" s="610"/>
      <c r="M164" s="609" t="s">
        <v>496</v>
      </c>
      <c r="N164" s="610"/>
      <c r="O164" s="934" t="s">
        <v>496</v>
      </c>
      <c r="P164" s="934"/>
      <c r="Q164" s="934"/>
      <c r="R164" s="934"/>
      <c r="S164" s="627"/>
    </row>
    <row r="165" spans="1:19" s="601" customFormat="1" ht="24" x14ac:dyDescent="0.2">
      <c r="A165" s="1298"/>
      <c r="B165" s="1299"/>
      <c r="C165" s="1386"/>
      <c r="D165" s="941" t="s">
        <v>7497</v>
      </c>
      <c r="E165" s="1301"/>
      <c r="F165" s="744">
        <v>356</v>
      </c>
      <c r="G165" s="695" t="s">
        <v>2625</v>
      </c>
      <c r="H165" s="940">
        <v>44462</v>
      </c>
      <c r="I165" s="697" t="s">
        <v>9273</v>
      </c>
      <c r="J165" s="891" t="s">
        <v>9274</v>
      </c>
      <c r="K165" s="938" t="s">
        <v>496</v>
      </c>
      <c r="L165" s="610"/>
      <c r="M165" s="609" t="s">
        <v>496</v>
      </c>
      <c r="N165" s="610"/>
      <c r="O165" s="934" t="s">
        <v>496</v>
      </c>
      <c r="P165" s="934"/>
      <c r="Q165" s="934"/>
      <c r="R165" s="934"/>
      <c r="S165" s="627"/>
    </row>
    <row r="166" spans="1:19" s="601" customFormat="1" ht="24" x14ac:dyDescent="0.2">
      <c r="A166" s="1298"/>
      <c r="B166" s="1299"/>
      <c r="C166" s="1386"/>
      <c r="D166" s="941" t="s">
        <v>8999</v>
      </c>
      <c r="E166" s="1301"/>
      <c r="F166" s="744">
        <v>57</v>
      </c>
      <c r="G166" s="695" t="s">
        <v>2625</v>
      </c>
      <c r="H166" s="940">
        <v>44462</v>
      </c>
      <c r="I166" s="697" t="s">
        <v>9130</v>
      </c>
      <c r="J166" s="891" t="s">
        <v>9275</v>
      </c>
      <c r="K166" s="938" t="s">
        <v>496</v>
      </c>
      <c r="L166" s="610"/>
      <c r="M166" s="609" t="s">
        <v>496</v>
      </c>
      <c r="N166" s="610"/>
      <c r="O166" s="934" t="s">
        <v>496</v>
      </c>
      <c r="P166" s="934"/>
      <c r="Q166" s="934"/>
      <c r="R166" s="934"/>
      <c r="S166" s="627"/>
    </row>
    <row r="167" spans="1:19" s="601" customFormat="1" ht="24" x14ac:dyDescent="0.2">
      <c r="A167" s="1298"/>
      <c r="B167" s="1299"/>
      <c r="C167" s="1386"/>
      <c r="D167" s="941" t="s">
        <v>8996</v>
      </c>
      <c r="E167" s="1301"/>
      <c r="F167" s="744">
        <v>548.75</v>
      </c>
      <c r="G167" s="695" t="s">
        <v>2625</v>
      </c>
      <c r="H167" s="940">
        <v>44462</v>
      </c>
      <c r="I167" s="697" t="s">
        <v>9276</v>
      </c>
      <c r="J167" s="891" t="s">
        <v>9277</v>
      </c>
      <c r="K167" s="938" t="s">
        <v>496</v>
      </c>
      <c r="L167" s="610"/>
      <c r="M167" s="609" t="s">
        <v>496</v>
      </c>
      <c r="N167" s="610"/>
      <c r="O167" s="934" t="s">
        <v>496</v>
      </c>
      <c r="P167" s="934"/>
      <c r="Q167" s="934"/>
      <c r="R167" s="934"/>
      <c r="S167" s="627"/>
    </row>
    <row r="168" spans="1:19" s="601" customFormat="1" ht="31.5" customHeight="1" x14ac:dyDescent="0.2">
      <c r="A168" s="1298"/>
      <c r="B168" s="1299"/>
      <c r="C168" s="1386"/>
      <c r="D168" s="941" t="s">
        <v>9278</v>
      </c>
      <c r="E168" s="1301"/>
      <c r="F168" s="744">
        <v>449.71</v>
      </c>
      <c r="G168" s="695" t="s">
        <v>2625</v>
      </c>
      <c r="H168" s="940">
        <v>44462</v>
      </c>
      <c r="I168" s="697" t="s">
        <v>5377</v>
      </c>
      <c r="J168" s="891" t="s">
        <v>9279</v>
      </c>
      <c r="K168" s="938" t="s">
        <v>496</v>
      </c>
      <c r="L168" s="610"/>
      <c r="M168" s="609" t="s">
        <v>496</v>
      </c>
      <c r="N168" s="610"/>
      <c r="O168" s="934" t="s">
        <v>496</v>
      </c>
      <c r="P168" s="934"/>
      <c r="Q168" s="934"/>
      <c r="R168" s="934"/>
      <c r="S168" s="627"/>
    </row>
    <row r="169" spans="1:19" s="601" customFormat="1" ht="60" x14ac:dyDescent="0.2">
      <c r="A169" s="933">
        <v>110</v>
      </c>
      <c r="B169" s="934" t="s">
        <v>9241</v>
      </c>
      <c r="C169" s="941" t="s">
        <v>9207</v>
      </c>
      <c r="D169" s="839" t="s">
        <v>5513</v>
      </c>
      <c r="E169" s="935" t="s">
        <v>9208</v>
      </c>
      <c r="F169" s="744" t="s">
        <v>2534</v>
      </c>
      <c r="G169" s="695" t="s">
        <v>2625</v>
      </c>
      <c r="H169" s="940">
        <v>44459</v>
      </c>
      <c r="I169" s="840" t="s">
        <v>5513</v>
      </c>
      <c r="J169" s="891" t="s">
        <v>9280</v>
      </c>
      <c r="K169" s="886" t="s">
        <v>2534</v>
      </c>
      <c r="L169" s="624" t="s">
        <v>2534</v>
      </c>
      <c r="M169" s="624" t="s">
        <v>2534</v>
      </c>
      <c r="N169" s="624" t="s">
        <v>2534</v>
      </c>
      <c r="O169" s="624" t="s">
        <v>2534</v>
      </c>
      <c r="P169" s="624" t="s">
        <v>2534</v>
      </c>
      <c r="Q169" s="624" t="s">
        <v>2534</v>
      </c>
      <c r="R169" s="624" t="s">
        <v>2534</v>
      </c>
      <c r="S169" s="627" t="s">
        <v>8819</v>
      </c>
    </row>
    <row r="170" spans="1:19" s="601" customFormat="1" ht="48" x14ac:dyDescent="0.2">
      <c r="A170" s="933">
        <v>111</v>
      </c>
      <c r="B170" s="934" t="s">
        <v>9242</v>
      </c>
      <c r="C170" s="941" t="s">
        <v>7475</v>
      </c>
      <c r="D170" s="839" t="s">
        <v>5800</v>
      </c>
      <c r="E170" s="941" t="s">
        <v>7576</v>
      </c>
      <c r="F170" s="744">
        <v>121.72</v>
      </c>
      <c r="G170" s="695" t="s">
        <v>2625</v>
      </c>
      <c r="H170" s="940">
        <v>44462</v>
      </c>
      <c r="I170" s="697" t="s">
        <v>9508</v>
      </c>
      <c r="J170" s="891" t="s">
        <v>9281</v>
      </c>
      <c r="K170" s="938" t="s">
        <v>496</v>
      </c>
      <c r="L170" s="610"/>
      <c r="M170" s="609" t="s">
        <v>496</v>
      </c>
      <c r="N170" s="610"/>
      <c r="O170" s="934" t="s">
        <v>496</v>
      </c>
      <c r="P170" s="934"/>
      <c r="Q170" s="934"/>
      <c r="R170" s="934"/>
      <c r="S170" s="627"/>
    </row>
    <row r="171" spans="1:19" s="601" customFormat="1" ht="72" x14ac:dyDescent="0.2">
      <c r="A171" s="933">
        <v>112</v>
      </c>
      <c r="B171" s="934" t="s">
        <v>9243</v>
      </c>
      <c r="C171" s="941" t="s">
        <v>9244</v>
      </c>
      <c r="D171" s="839" t="s">
        <v>9282</v>
      </c>
      <c r="E171" s="935" t="s">
        <v>9245</v>
      </c>
      <c r="F171" s="744">
        <v>1940</v>
      </c>
      <c r="G171" s="695" t="s">
        <v>2625</v>
      </c>
      <c r="H171" s="940">
        <v>44467</v>
      </c>
      <c r="I171" s="697" t="s">
        <v>9283</v>
      </c>
      <c r="J171" s="891" t="s">
        <v>9284</v>
      </c>
      <c r="K171" s="938"/>
      <c r="L171" s="610"/>
      <c r="M171" s="609"/>
      <c r="N171" s="610"/>
      <c r="O171" s="934"/>
      <c r="P171" s="934"/>
      <c r="Q171" s="934"/>
      <c r="R171" s="934"/>
      <c r="S171" s="627" t="s">
        <v>6985</v>
      </c>
    </row>
    <row r="172" spans="1:19" s="601" customFormat="1" ht="72" customHeight="1" x14ac:dyDescent="0.2">
      <c r="A172" s="933">
        <v>113</v>
      </c>
      <c r="B172" s="934" t="s">
        <v>9246</v>
      </c>
      <c r="C172" s="941" t="s">
        <v>9247</v>
      </c>
      <c r="D172" s="839" t="s">
        <v>2796</v>
      </c>
      <c r="E172" s="935" t="s">
        <v>9200</v>
      </c>
      <c r="F172" s="744">
        <v>13875</v>
      </c>
      <c r="G172" s="695" t="s">
        <v>3128</v>
      </c>
      <c r="H172" s="940">
        <v>44476</v>
      </c>
      <c r="I172" s="697" t="s">
        <v>9323</v>
      </c>
      <c r="J172" s="898" t="s">
        <v>9324</v>
      </c>
      <c r="K172" s="938"/>
      <c r="L172" s="610"/>
      <c r="M172" s="609"/>
      <c r="N172" s="610"/>
      <c r="O172" s="934"/>
      <c r="P172" s="934"/>
      <c r="Q172" s="934"/>
      <c r="R172" s="934"/>
      <c r="S172" s="627" t="s">
        <v>6985</v>
      </c>
    </row>
    <row r="173" spans="1:19" s="601" customFormat="1" ht="60" x14ac:dyDescent="0.2">
      <c r="A173" s="933">
        <v>114</v>
      </c>
      <c r="B173" s="934" t="s">
        <v>9248</v>
      </c>
      <c r="C173" s="941" t="s">
        <v>9249</v>
      </c>
      <c r="D173" s="839" t="s">
        <v>4240</v>
      </c>
      <c r="E173" s="935" t="s">
        <v>9250</v>
      </c>
      <c r="F173" s="744">
        <v>65.400000000000006</v>
      </c>
      <c r="G173" s="695" t="s">
        <v>2625</v>
      </c>
      <c r="H173" s="940">
        <v>44462</v>
      </c>
      <c r="I173" s="697" t="s">
        <v>9285</v>
      </c>
      <c r="J173" s="898" t="s">
        <v>9286</v>
      </c>
      <c r="K173" s="938" t="s">
        <v>496</v>
      </c>
      <c r="L173" s="610"/>
      <c r="M173" s="609" t="s">
        <v>496</v>
      </c>
      <c r="N173" s="610"/>
      <c r="O173" s="934" t="s">
        <v>496</v>
      </c>
      <c r="P173" s="934"/>
      <c r="Q173" s="934"/>
      <c r="R173" s="934"/>
      <c r="S173" s="627"/>
    </row>
    <row r="174" spans="1:19" s="601" customFormat="1" ht="60" x14ac:dyDescent="0.2">
      <c r="A174" s="933">
        <v>115</v>
      </c>
      <c r="B174" s="934" t="s">
        <v>9251</v>
      </c>
      <c r="C174" s="941" t="s">
        <v>9252</v>
      </c>
      <c r="D174" s="839" t="s">
        <v>9287</v>
      </c>
      <c r="E174" s="935" t="s">
        <v>9253</v>
      </c>
      <c r="F174" s="744">
        <v>575</v>
      </c>
      <c r="G174" s="695" t="s">
        <v>2625</v>
      </c>
      <c r="H174" s="940">
        <v>44469</v>
      </c>
      <c r="I174" s="697" t="s">
        <v>9288</v>
      </c>
      <c r="J174" s="898" t="s">
        <v>9289</v>
      </c>
      <c r="K174" s="938" t="s">
        <v>496</v>
      </c>
      <c r="L174" s="610"/>
      <c r="M174" s="609" t="s">
        <v>496</v>
      </c>
      <c r="N174" s="610"/>
      <c r="O174" s="934" t="s">
        <v>496</v>
      </c>
      <c r="P174" s="934"/>
      <c r="Q174" s="934"/>
      <c r="R174" s="934"/>
      <c r="S174" s="627"/>
    </row>
    <row r="175" spans="1:19" s="601" customFormat="1" ht="48" x14ac:dyDescent="0.2">
      <c r="A175" s="1298">
        <v>116</v>
      </c>
      <c r="B175" s="1299" t="s">
        <v>9325</v>
      </c>
      <c r="C175" s="1385" t="s">
        <v>9326</v>
      </c>
      <c r="D175" s="839" t="s">
        <v>9327</v>
      </c>
      <c r="E175" s="1301" t="s">
        <v>9328</v>
      </c>
      <c r="F175" s="744">
        <v>553</v>
      </c>
      <c r="G175" s="695" t="s">
        <v>3128</v>
      </c>
      <c r="H175" s="940">
        <v>44481</v>
      </c>
      <c r="I175" s="697" t="s">
        <v>9329</v>
      </c>
      <c r="J175" s="897" t="s">
        <v>9330</v>
      </c>
      <c r="K175" s="938" t="s">
        <v>496</v>
      </c>
      <c r="L175" s="610"/>
      <c r="M175" s="609" t="s">
        <v>496</v>
      </c>
      <c r="N175" s="610"/>
      <c r="O175" s="934" t="s">
        <v>496</v>
      </c>
      <c r="P175" s="934"/>
      <c r="Q175" s="934"/>
      <c r="R175" s="934"/>
      <c r="S175" s="627"/>
    </row>
    <row r="176" spans="1:19" s="601" customFormat="1" ht="48" x14ac:dyDescent="0.2">
      <c r="A176" s="1298"/>
      <c r="B176" s="1299"/>
      <c r="C176" s="1385"/>
      <c r="D176" s="839" t="s">
        <v>9331</v>
      </c>
      <c r="E176" s="1301"/>
      <c r="F176" s="744">
        <v>958</v>
      </c>
      <c r="G176" s="695" t="s">
        <v>3128</v>
      </c>
      <c r="H176" s="940">
        <v>44481</v>
      </c>
      <c r="I176" s="697" t="s">
        <v>9329</v>
      </c>
      <c r="J176" s="898" t="s">
        <v>9332</v>
      </c>
      <c r="K176" s="938" t="s">
        <v>496</v>
      </c>
      <c r="L176" s="610"/>
      <c r="M176" s="609" t="s">
        <v>496</v>
      </c>
      <c r="N176" s="610"/>
      <c r="O176" s="934" t="s">
        <v>496</v>
      </c>
      <c r="P176" s="934"/>
      <c r="Q176" s="934"/>
      <c r="R176" s="934"/>
      <c r="S176" s="627"/>
    </row>
    <row r="177" spans="1:19" s="601" customFormat="1" ht="24" x14ac:dyDescent="0.2">
      <c r="A177" s="1298">
        <v>117</v>
      </c>
      <c r="B177" s="1299" t="s">
        <v>9333</v>
      </c>
      <c r="C177" s="1385" t="s">
        <v>9334</v>
      </c>
      <c r="D177" s="839" t="s">
        <v>9335</v>
      </c>
      <c r="E177" s="1301" t="s">
        <v>9336</v>
      </c>
      <c r="F177" s="744">
        <v>1586</v>
      </c>
      <c r="G177" s="695" t="s">
        <v>3128</v>
      </c>
      <c r="H177" s="1384">
        <v>44490</v>
      </c>
      <c r="I177" s="697" t="s">
        <v>9337</v>
      </c>
      <c r="J177" s="898" t="s">
        <v>9338</v>
      </c>
      <c r="K177" s="938" t="s">
        <v>496</v>
      </c>
      <c r="L177" s="610"/>
      <c r="M177" s="609" t="s">
        <v>496</v>
      </c>
      <c r="N177" s="610"/>
      <c r="O177" s="934" t="s">
        <v>496</v>
      </c>
      <c r="P177" s="934"/>
      <c r="Q177" s="934"/>
      <c r="R177" s="934"/>
      <c r="S177" s="627"/>
    </row>
    <row r="178" spans="1:19" s="601" customFormat="1" ht="24" x14ac:dyDescent="0.2">
      <c r="A178" s="1298"/>
      <c r="B178" s="1299"/>
      <c r="C178" s="1385"/>
      <c r="D178" s="839" t="s">
        <v>9339</v>
      </c>
      <c r="E178" s="1301"/>
      <c r="F178" s="744">
        <v>10036</v>
      </c>
      <c r="G178" s="695" t="s">
        <v>3128</v>
      </c>
      <c r="H178" s="1384"/>
      <c r="I178" s="697" t="s">
        <v>9340</v>
      </c>
      <c r="J178" s="898" t="s">
        <v>9341</v>
      </c>
      <c r="K178" s="938" t="s">
        <v>496</v>
      </c>
      <c r="L178" s="610"/>
      <c r="M178" s="609" t="s">
        <v>496</v>
      </c>
      <c r="N178" s="610"/>
      <c r="O178" s="934" t="s">
        <v>496</v>
      </c>
      <c r="P178" s="934"/>
      <c r="Q178" s="934"/>
      <c r="R178" s="934"/>
      <c r="S178" s="627"/>
    </row>
    <row r="179" spans="1:19" s="601" customFormat="1" ht="24" x14ac:dyDescent="0.2">
      <c r="A179" s="1298"/>
      <c r="B179" s="1299"/>
      <c r="C179" s="1385"/>
      <c r="D179" s="839" t="s">
        <v>9342</v>
      </c>
      <c r="E179" s="1301"/>
      <c r="F179" s="744">
        <v>340</v>
      </c>
      <c r="G179" s="695" t="s">
        <v>3128</v>
      </c>
      <c r="H179" s="1384"/>
      <c r="I179" s="697" t="s">
        <v>9343</v>
      </c>
      <c r="J179" s="898" t="s">
        <v>9344</v>
      </c>
      <c r="K179" s="938" t="s">
        <v>496</v>
      </c>
      <c r="L179" s="610"/>
      <c r="M179" s="609" t="s">
        <v>496</v>
      </c>
      <c r="N179" s="610"/>
      <c r="O179" s="934" t="s">
        <v>496</v>
      </c>
      <c r="P179" s="934"/>
      <c r="Q179" s="934"/>
      <c r="R179" s="934"/>
      <c r="S179" s="627"/>
    </row>
    <row r="180" spans="1:19" s="601" customFormat="1" ht="36" x14ac:dyDescent="0.2">
      <c r="A180" s="1298"/>
      <c r="B180" s="1299"/>
      <c r="C180" s="1385"/>
      <c r="D180" s="839" t="s">
        <v>9345</v>
      </c>
      <c r="E180" s="1301"/>
      <c r="F180" s="744">
        <v>284</v>
      </c>
      <c r="G180" s="695" t="s">
        <v>3128</v>
      </c>
      <c r="H180" s="1384"/>
      <c r="I180" s="697" t="s">
        <v>9346</v>
      </c>
      <c r="J180" s="898" t="s">
        <v>9347</v>
      </c>
      <c r="K180" s="938" t="s">
        <v>496</v>
      </c>
      <c r="L180" s="610"/>
      <c r="M180" s="609" t="s">
        <v>496</v>
      </c>
      <c r="N180" s="610"/>
      <c r="O180" s="934" t="s">
        <v>496</v>
      </c>
      <c r="P180" s="934"/>
      <c r="Q180" s="934"/>
      <c r="R180" s="934"/>
      <c r="S180" s="627"/>
    </row>
    <row r="181" spans="1:19" s="601" customFormat="1" ht="84" x14ac:dyDescent="0.2">
      <c r="A181" s="1298">
        <v>118</v>
      </c>
      <c r="B181" s="1299" t="s">
        <v>9348</v>
      </c>
      <c r="C181" s="1385" t="s">
        <v>9349</v>
      </c>
      <c r="D181" s="839" t="s">
        <v>7957</v>
      </c>
      <c r="E181" s="1300" t="s">
        <v>9350</v>
      </c>
      <c r="F181" s="744">
        <v>1875</v>
      </c>
      <c r="G181" s="695" t="s">
        <v>3128</v>
      </c>
      <c r="H181" s="940">
        <v>44475</v>
      </c>
      <c r="I181" s="697" t="s">
        <v>9509</v>
      </c>
      <c r="J181" s="897" t="s">
        <v>9351</v>
      </c>
      <c r="K181" s="938" t="s">
        <v>496</v>
      </c>
      <c r="L181" s="610"/>
      <c r="M181" s="609" t="s">
        <v>496</v>
      </c>
      <c r="N181" s="610"/>
      <c r="O181" s="934" t="s">
        <v>496</v>
      </c>
      <c r="P181" s="934"/>
      <c r="Q181" s="934"/>
      <c r="R181" s="934" t="s">
        <v>496</v>
      </c>
      <c r="S181" s="627" t="s">
        <v>9527</v>
      </c>
    </row>
    <row r="182" spans="1:19" s="601" customFormat="1" ht="48" x14ac:dyDescent="0.2">
      <c r="A182" s="1298"/>
      <c r="B182" s="1299"/>
      <c r="C182" s="1385"/>
      <c r="D182" s="839" t="s">
        <v>3998</v>
      </c>
      <c r="E182" s="1300"/>
      <c r="F182" s="744">
        <v>778</v>
      </c>
      <c r="G182" s="695" t="s">
        <v>3128</v>
      </c>
      <c r="H182" s="940">
        <v>44475</v>
      </c>
      <c r="I182" s="697" t="s">
        <v>9352</v>
      </c>
      <c r="J182" s="897" t="s">
        <v>9353</v>
      </c>
      <c r="K182" s="938" t="s">
        <v>496</v>
      </c>
      <c r="L182" s="610"/>
      <c r="M182" s="609" t="s">
        <v>496</v>
      </c>
      <c r="N182" s="610"/>
      <c r="O182" s="934" t="s">
        <v>496</v>
      </c>
      <c r="P182" s="934"/>
      <c r="Q182" s="934"/>
      <c r="R182" s="934"/>
      <c r="S182" s="627"/>
    </row>
    <row r="183" spans="1:19" s="601" customFormat="1" ht="60" x14ac:dyDescent="0.2">
      <c r="A183" s="875">
        <v>119</v>
      </c>
      <c r="B183" s="934" t="s">
        <v>9354</v>
      </c>
      <c r="C183" s="941" t="s">
        <v>9355</v>
      </c>
      <c r="D183" s="839" t="s">
        <v>5667</v>
      </c>
      <c r="E183" s="935" t="s">
        <v>9208</v>
      </c>
      <c r="F183" s="744">
        <v>1200</v>
      </c>
      <c r="G183" s="695" t="s">
        <v>3128</v>
      </c>
      <c r="H183" s="940">
        <v>44481</v>
      </c>
      <c r="I183" s="697" t="s">
        <v>9356</v>
      </c>
      <c r="J183" s="897" t="s">
        <v>9357</v>
      </c>
      <c r="K183" s="938" t="s">
        <v>496</v>
      </c>
      <c r="L183" s="610"/>
      <c r="M183" s="609" t="s">
        <v>496</v>
      </c>
      <c r="N183" s="610"/>
      <c r="O183" s="934" t="s">
        <v>496</v>
      </c>
      <c r="P183" s="934"/>
      <c r="Q183" s="934"/>
      <c r="R183" s="934"/>
      <c r="S183" s="627"/>
    </row>
    <row r="184" spans="1:19" s="601" customFormat="1" ht="36" x14ac:dyDescent="0.2">
      <c r="A184" s="875">
        <v>120</v>
      </c>
      <c r="B184" s="934" t="s">
        <v>9358</v>
      </c>
      <c r="C184" s="941" t="s">
        <v>9359</v>
      </c>
      <c r="D184" s="839" t="s">
        <v>5513</v>
      </c>
      <c r="E184" s="935" t="s">
        <v>9360</v>
      </c>
      <c r="F184" s="744" t="s">
        <v>2534</v>
      </c>
      <c r="G184" s="695" t="s">
        <v>3128</v>
      </c>
      <c r="H184" s="940">
        <v>44475</v>
      </c>
      <c r="I184" s="840" t="s">
        <v>5513</v>
      </c>
      <c r="J184" s="889" t="s">
        <v>9361</v>
      </c>
      <c r="K184" s="886" t="s">
        <v>9485</v>
      </c>
      <c r="L184" s="886" t="s">
        <v>9485</v>
      </c>
      <c r="M184" s="886" t="s">
        <v>9485</v>
      </c>
      <c r="N184" s="886" t="s">
        <v>9485</v>
      </c>
      <c r="O184" s="886" t="s">
        <v>9485</v>
      </c>
      <c r="P184" s="886" t="s">
        <v>9485</v>
      </c>
      <c r="Q184" s="886" t="s">
        <v>9485</v>
      </c>
      <c r="R184" s="886" t="s">
        <v>9485</v>
      </c>
      <c r="S184" s="627" t="s">
        <v>8819</v>
      </c>
    </row>
    <row r="185" spans="1:19" s="601" customFormat="1" ht="36" x14ac:dyDescent="0.2">
      <c r="A185" s="875">
        <v>121</v>
      </c>
      <c r="B185" s="934" t="s">
        <v>9362</v>
      </c>
      <c r="C185" s="941" t="s">
        <v>9363</v>
      </c>
      <c r="D185" s="839" t="s">
        <v>9364</v>
      </c>
      <c r="E185" s="935" t="s">
        <v>9365</v>
      </c>
      <c r="F185" s="744">
        <v>360</v>
      </c>
      <c r="G185" s="695" t="s">
        <v>3128</v>
      </c>
      <c r="H185" s="940">
        <v>44475</v>
      </c>
      <c r="I185" s="697" t="s">
        <v>6046</v>
      </c>
      <c r="J185" s="897" t="s">
        <v>9366</v>
      </c>
      <c r="K185" s="938" t="s">
        <v>496</v>
      </c>
      <c r="L185" s="610"/>
      <c r="M185" s="609" t="s">
        <v>496</v>
      </c>
      <c r="N185" s="610"/>
      <c r="O185" s="934" t="s">
        <v>496</v>
      </c>
      <c r="P185" s="934"/>
      <c r="Q185" s="934"/>
      <c r="R185" s="934"/>
      <c r="S185" s="627"/>
    </row>
    <row r="186" spans="1:19" s="601" customFormat="1" ht="36" x14ac:dyDescent="0.2">
      <c r="A186" s="933">
        <v>122</v>
      </c>
      <c r="B186" s="934" t="s">
        <v>9367</v>
      </c>
      <c r="C186" s="941" t="s">
        <v>9368</v>
      </c>
      <c r="D186" s="839" t="s">
        <v>7957</v>
      </c>
      <c r="E186" s="935" t="s">
        <v>9369</v>
      </c>
      <c r="F186" s="744">
        <v>400</v>
      </c>
      <c r="G186" s="695" t="s">
        <v>3128</v>
      </c>
      <c r="H186" s="940">
        <v>44490</v>
      </c>
      <c r="I186" s="697" t="s">
        <v>9510</v>
      </c>
      <c r="J186" s="897" t="s">
        <v>9370</v>
      </c>
      <c r="K186" s="938" t="s">
        <v>496</v>
      </c>
      <c r="L186" s="610"/>
      <c r="M186" s="609" t="s">
        <v>496</v>
      </c>
      <c r="N186" s="610"/>
      <c r="O186" s="934" t="s">
        <v>496</v>
      </c>
      <c r="P186" s="934"/>
      <c r="Q186" s="934"/>
      <c r="R186" s="934"/>
      <c r="S186" s="627"/>
    </row>
    <row r="187" spans="1:19" s="601" customFormat="1" ht="33" customHeight="1" x14ac:dyDescent="0.2">
      <c r="A187" s="1228">
        <v>123</v>
      </c>
      <c r="B187" s="1292" t="s">
        <v>9373</v>
      </c>
      <c r="C187" s="1378" t="s">
        <v>6829</v>
      </c>
      <c r="D187" s="884" t="s">
        <v>9382</v>
      </c>
      <c r="E187" s="1321" t="s">
        <v>6976</v>
      </c>
      <c r="F187" s="747">
        <v>22140</v>
      </c>
      <c r="G187" s="748" t="s">
        <v>3009</v>
      </c>
      <c r="H187" s="749">
        <v>44510</v>
      </c>
      <c r="I187" s="750" t="s">
        <v>7624</v>
      </c>
      <c r="J187" s="899" t="s">
        <v>9383</v>
      </c>
      <c r="K187" s="938"/>
      <c r="L187" s="610"/>
      <c r="M187" s="609"/>
      <c r="N187" s="610"/>
      <c r="O187" s="934"/>
      <c r="P187" s="934"/>
      <c r="Q187" s="934"/>
      <c r="R187" s="934"/>
      <c r="S187" s="627" t="s">
        <v>6985</v>
      </c>
    </row>
    <row r="188" spans="1:19" s="601" customFormat="1" ht="24" x14ac:dyDescent="0.2">
      <c r="A188" s="1243"/>
      <c r="B188" s="1320"/>
      <c r="C188" s="1380"/>
      <c r="D188" s="884" t="s">
        <v>8384</v>
      </c>
      <c r="E188" s="1322"/>
      <c r="F188" s="747">
        <v>3600</v>
      </c>
      <c r="G188" s="748" t="s">
        <v>3009</v>
      </c>
      <c r="H188" s="749">
        <v>44510</v>
      </c>
      <c r="I188" s="750" t="s">
        <v>5362</v>
      </c>
      <c r="J188" s="899" t="s">
        <v>9384</v>
      </c>
      <c r="K188" s="938" t="s">
        <v>496</v>
      </c>
      <c r="L188" s="610"/>
      <c r="M188" s="609" t="s">
        <v>496</v>
      </c>
      <c r="N188" s="610"/>
      <c r="O188" s="934" t="s">
        <v>496</v>
      </c>
      <c r="P188" s="934"/>
      <c r="Q188" s="934"/>
      <c r="R188" s="934"/>
      <c r="S188" s="627"/>
    </row>
    <row r="189" spans="1:19" s="601" customFormat="1" ht="24" x14ac:dyDescent="0.2">
      <c r="A189" s="1243"/>
      <c r="B189" s="1320"/>
      <c r="C189" s="1380"/>
      <c r="D189" s="884" t="s">
        <v>9385</v>
      </c>
      <c r="E189" s="1322"/>
      <c r="F189" s="747">
        <v>2250</v>
      </c>
      <c r="G189" s="748" t="s">
        <v>3009</v>
      </c>
      <c r="H189" s="749">
        <v>44510</v>
      </c>
      <c r="I189" s="750" t="s">
        <v>6046</v>
      </c>
      <c r="J189" s="899" t="s">
        <v>9386</v>
      </c>
      <c r="K189" s="938"/>
      <c r="L189" s="610"/>
      <c r="M189" s="609"/>
      <c r="N189" s="610"/>
      <c r="O189" s="934"/>
      <c r="P189" s="934"/>
      <c r="Q189" s="934"/>
      <c r="R189" s="934"/>
      <c r="S189" s="627" t="s">
        <v>6985</v>
      </c>
    </row>
    <row r="190" spans="1:19" s="601" customFormat="1" ht="24" x14ac:dyDescent="0.2">
      <c r="A190" s="1243"/>
      <c r="B190" s="1320"/>
      <c r="C190" s="1380"/>
      <c r="D190" s="884" t="s">
        <v>9387</v>
      </c>
      <c r="E190" s="1322"/>
      <c r="F190" s="747">
        <v>1119.5</v>
      </c>
      <c r="G190" s="748" t="s">
        <v>3009</v>
      </c>
      <c r="H190" s="749">
        <v>44510</v>
      </c>
      <c r="I190" s="750" t="s">
        <v>5377</v>
      </c>
      <c r="J190" s="899" t="s">
        <v>9388</v>
      </c>
      <c r="K190" s="938" t="s">
        <v>496</v>
      </c>
      <c r="L190" s="610"/>
      <c r="M190" s="609" t="s">
        <v>496</v>
      </c>
      <c r="N190" s="610"/>
      <c r="O190" s="934" t="s">
        <v>496</v>
      </c>
      <c r="P190" s="934"/>
      <c r="Q190" s="934"/>
      <c r="R190" s="934"/>
      <c r="S190" s="627"/>
    </row>
    <row r="191" spans="1:19" s="601" customFormat="1" ht="24" x14ac:dyDescent="0.2">
      <c r="A191" s="1243"/>
      <c r="B191" s="1320"/>
      <c r="C191" s="1380"/>
      <c r="D191" s="884" t="s">
        <v>7533</v>
      </c>
      <c r="E191" s="1322"/>
      <c r="F191" s="747">
        <v>3150</v>
      </c>
      <c r="G191" s="748" t="s">
        <v>3009</v>
      </c>
      <c r="H191" s="749">
        <v>44510</v>
      </c>
      <c r="I191" s="750" t="s">
        <v>7624</v>
      </c>
      <c r="J191" s="899" t="s">
        <v>9389</v>
      </c>
      <c r="K191" s="938" t="s">
        <v>496</v>
      </c>
      <c r="L191" s="610"/>
      <c r="M191" s="609" t="s">
        <v>496</v>
      </c>
      <c r="N191" s="610"/>
      <c r="O191" s="934" t="s">
        <v>496</v>
      </c>
      <c r="P191" s="934"/>
      <c r="Q191" s="934"/>
      <c r="R191" s="934"/>
      <c r="S191" s="627"/>
    </row>
    <row r="192" spans="1:19" s="601" customFormat="1" ht="24" x14ac:dyDescent="0.2">
      <c r="A192" s="1229"/>
      <c r="B192" s="1293"/>
      <c r="C192" s="1379"/>
      <c r="D192" s="884" t="s">
        <v>9390</v>
      </c>
      <c r="E192" s="1323"/>
      <c r="F192" s="747">
        <v>19095</v>
      </c>
      <c r="G192" s="748" t="s">
        <v>3009</v>
      </c>
      <c r="H192" s="749">
        <v>44510</v>
      </c>
      <c r="I192" s="750" t="s">
        <v>9391</v>
      </c>
      <c r="J192" s="899" t="s">
        <v>9392</v>
      </c>
      <c r="K192" s="938"/>
      <c r="L192" s="610"/>
      <c r="M192" s="609"/>
      <c r="N192" s="610"/>
      <c r="O192" s="934"/>
      <c r="P192" s="934"/>
      <c r="Q192" s="934"/>
      <c r="R192" s="934"/>
      <c r="S192" s="627" t="s">
        <v>6985</v>
      </c>
    </row>
    <row r="193" spans="1:19" s="601" customFormat="1" ht="60" x14ac:dyDescent="0.2">
      <c r="A193" s="1228">
        <v>124</v>
      </c>
      <c r="B193" s="1292" t="s">
        <v>9374</v>
      </c>
      <c r="C193" s="1378" t="s">
        <v>8388</v>
      </c>
      <c r="D193" s="884" t="s">
        <v>3681</v>
      </c>
      <c r="E193" s="1321" t="s">
        <v>9393</v>
      </c>
      <c r="F193" s="747">
        <v>11326.5</v>
      </c>
      <c r="G193" s="748" t="s">
        <v>3009</v>
      </c>
      <c r="H193" s="749">
        <v>44516</v>
      </c>
      <c r="I193" s="750" t="s">
        <v>9394</v>
      </c>
      <c r="J193" s="899" t="s">
        <v>9395</v>
      </c>
      <c r="K193" s="938"/>
      <c r="L193" s="610"/>
      <c r="M193" s="609"/>
      <c r="N193" s="610"/>
      <c r="O193" s="934"/>
      <c r="P193" s="934"/>
      <c r="Q193" s="934"/>
      <c r="R193" s="934"/>
      <c r="S193" s="627" t="s">
        <v>6985</v>
      </c>
    </row>
    <row r="194" spans="1:19" s="601" customFormat="1" ht="33.75" customHeight="1" x14ac:dyDescent="0.2">
      <c r="A194" s="1243"/>
      <c r="B194" s="1320"/>
      <c r="C194" s="1380"/>
      <c r="D194" s="884" t="s">
        <v>9396</v>
      </c>
      <c r="E194" s="1322"/>
      <c r="F194" s="747">
        <v>14959</v>
      </c>
      <c r="G194" s="748" t="s">
        <v>3009</v>
      </c>
      <c r="H194" s="749">
        <v>44516</v>
      </c>
      <c r="I194" s="750" t="s">
        <v>9511</v>
      </c>
      <c r="J194" s="899" t="s">
        <v>9397</v>
      </c>
      <c r="K194" s="908"/>
      <c r="L194" s="610"/>
      <c r="M194" s="609"/>
      <c r="N194" s="610"/>
      <c r="O194" s="934"/>
      <c r="P194" s="934"/>
      <c r="Q194" s="934"/>
      <c r="R194" s="934"/>
      <c r="S194" s="627" t="s">
        <v>6985</v>
      </c>
    </row>
    <row r="195" spans="1:19" s="601" customFormat="1" ht="41.25" customHeight="1" x14ac:dyDescent="0.2">
      <c r="A195" s="1243"/>
      <c r="B195" s="1320"/>
      <c r="C195" s="1380"/>
      <c r="D195" s="884" t="s">
        <v>2955</v>
      </c>
      <c r="E195" s="1322"/>
      <c r="F195" s="747">
        <v>1360</v>
      </c>
      <c r="G195" s="748" t="s">
        <v>3009</v>
      </c>
      <c r="H195" s="749">
        <v>44516</v>
      </c>
      <c r="I195" s="750" t="s">
        <v>9398</v>
      </c>
      <c r="J195" s="899" t="s">
        <v>9399</v>
      </c>
      <c r="K195" s="908" t="s">
        <v>496</v>
      </c>
      <c r="L195" s="610"/>
      <c r="M195" s="609" t="s">
        <v>496</v>
      </c>
      <c r="N195" s="610"/>
      <c r="O195" s="934" t="s">
        <v>496</v>
      </c>
      <c r="P195" s="934"/>
      <c r="Q195" s="934"/>
      <c r="R195" s="934"/>
      <c r="S195" s="627"/>
    </row>
    <row r="196" spans="1:19" s="601" customFormat="1" ht="40.5" customHeight="1" x14ac:dyDescent="0.2">
      <c r="A196" s="1229"/>
      <c r="B196" s="1293"/>
      <c r="C196" s="1379"/>
      <c r="D196" s="884" t="s">
        <v>3676</v>
      </c>
      <c r="E196" s="1323"/>
      <c r="F196" s="747">
        <v>13616</v>
      </c>
      <c r="G196" s="748" t="s">
        <v>3009</v>
      </c>
      <c r="H196" s="749">
        <v>44516</v>
      </c>
      <c r="I196" s="750" t="s">
        <v>9400</v>
      </c>
      <c r="J196" s="899" t="s">
        <v>9401</v>
      </c>
      <c r="K196" s="905"/>
      <c r="L196" s="906"/>
      <c r="M196" s="907"/>
      <c r="N196" s="906"/>
      <c r="O196" s="929"/>
      <c r="P196" s="929"/>
      <c r="Q196" s="929"/>
      <c r="R196" s="929"/>
      <c r="S196" s="627" t="s">
        <v>6985</v>
      </c>
    </row>
    <row r="197" spans="1:19" s="601" customFormat="1" ht="60" x14ac:dyDescent="0.2">
      <c r="A197" s="923">
        <v>125</v>
      </c>
      <c r="B197" s="928" t="s">
        <v>9375</v>
      </c>
      <c r="C197" s="939" t="s">
        <v>9376</v>
      </c>
      <c r="D197" s="884" t="s">
        <v>9474</v>
      </c>
      <c r="E197" s="927" t="s">
        <v>9402</v>
      </c>
      <c r="F197" s="747">
        <v>21515.9</v>
      </c>
      <c r="G197" s="748" t="s">
        <v>5202</v>
      </c>
      <c r="H197" s="749" t="s">
        <v>9486</v>
      </c>
      <c r="I197" s="750" t="s">
        <v>9487</v>
      </c>
      <c r="J197" s="899" t="s">
        <v>9488</v>
      </c>
      <c r="K197" s="938"/>
      <c r="L197" s="610"/>
      <c r="M197" s="609"/>
      <c r="N197" s="610"/>
      <c r="O197" s="934"/>
      <c r="P197" s="934"/>
      <c r="Q197" s="934"/>
      <c r="R197" s="934"/>
      <c r="S197" s="627" t="s">
        <v>6985</v>
      </c>
    </row>
    <row r="198" spans="1:19" s="601" customFormat="1" ht="60" x14ac:dyDescent="0.2">
      <c r="A198" s="923">
        <v>126</v>
      </c>
      <c r="B198" s="928" t="s">
        <v>9371</v>
      </c>
      <c r="C198" s="939" t="s">
        <v>9372</v>
      </c>
      <c r="D198" s="884" t="s">
        <v>7497</v>
      </c>
      <c r="E198" s="927" t="s">
        <v>8143</v>
      </c>
      <c r="F198" s="747">
        <v>1211</v>
      </c>
      <c r="G198" s="748" t="s">
        <v>3128</v>
      </c>
      <c r="H198" s="749">
        <v>44497</v>
      </c>
      <c r="I198" s="750" t="s">
        <v>9378</v>
      </c>
      <c r="J198" s="899" t="s">
        <v>9377</v>
      </c>
      <c r="K198" s="938"/>
      <c r="L198" s="610"/>
      <c r="M198" s="609"/>
      <c r="N198" s="610"/>
      <c r="O198" s="934"/>
      <c r="P198" s="934"/>
      <c r="Q198" s="934"/>
      <c r="R198" s="934"/>
      <c r="S198" s="627" t="s">
        <v>6985</v>
      </c>
    </row>
    <row r="199" spans="1:19" s="601" customFormat="1" ht="48" x14ac:dyDescent="0.2">
      <c r="A199" s="923">
        <v>127</v>
      </c>
      <c r="B199" s="928" t="s">
        <v>9403</v>
      </c>
      <c r="C199" s="939" t="s">
        <v>9404</v>
      </c>
      <c r="D199" s="884" t="s">
        <v>9405</v>
      </c>
      <c r="E199" s="927" t="s">
        <v>9406</v>
      </c>
      <c r="F199" s="747">
        <v>5522</v>
      </c>
      <c r="G199" s="748" t="s">
        <v>3009</v>
      </c>
      <c r="H199" s="749">
        <v>44516</v>
      </c>
      <c r="I199" s="750" t="s">
        <v>9512</v>
      </c>
      <c r="J199" s="899" t="s">
        <v>9407</v>
      </c>
      <c r="K199" s="938" t="s">
        <v>496</v>
      </c>
      <c r="L199" s="610"/>
      <c r="M199" s="609" t="s">
        <v>496</v>
      </c>
      <c r="N199" s="610"/>
      <c r="O199" s="934" t="s">
        <v>496</v>
      </c>
      <c r="P199" s="934"/>
      <c r="Q199" s="934"/>
      <c r="R199" s="934"/>
      <c r="S199" s="627"/>
    </row>
    <row r="200" spans="1:19" s="601" customFormat="1" ht="60" x14ac:dyDescent="0.2">
      <c r="A200" s="1228">
        <v>128</v>
      </c>
      <c r="B200" s="1292" t="s">
        <v>9408</v>
      </c>
      <c r="C200" s="1381" t="s">
        <v>5559</v>
      </c>
      <c r="D200" s="884" t="s">
        <v>7772</v>
      </c>
      <c r="E200" s="1321" t="s">
        <v>9409</v>
      </c>
      <c r="F200" s="747">
        <v>71.8</v>
      </c>
      <c r="G200" s="748" t="s">
        <v>3009</v>
      </c>
      <c r="H200" s="749">
        <v>44512</v>
      </c>
      <c r="I200" s="750" t="s">
        <v>9285</v>
      </c>
      <c r="J200" s="899" t="s">
        <v>9410</v>
      </c>
      <c r="K200" s="938" t="s">
        <v>496</v>
      </c>
      <c r="L200" s="610"/>
      <c r="M200" s="609" t="s">
        <v>496</v>
      </c>
      <c r="N200" s="610"/>
      <c r="O200" s="934" t="s">
        <v>496</v>
      </c>
      <c r="P200" s="934"/>
      <c r="Q200" s="934"/>
      <c r="R200" s="934"/>
      <c r="S200" s="627"/>
    </row>
    <row r="201" spans="1:19" s="601" customFormat="1" ht="48" x14ac:dyDescent="0.2">
      <c r="A201" s="1243"/>
      <c r="B201" s="1320"/>
      <c r="C201" s="1382"/>
      <c r="D201" s="884" t="s">
        <v>9411</v>
      </c>
      <c r="E201" s="1322"/>
      <c r="F201" s="747">
        <v>68.3</v>
      </c>
      <c r="G201" s="748" t="s">
        <v>3009</v>
      </c>
      <c r="H201" s="749">
        <v>44512</v>
      </c>
      <c r="I201" s="750" t="s">
        <v>9513</v>
      </c>
      <c r="J201" s="899" t="s">
        <v>9412</v>
      </c>
      <c r="K201" s="938" t="s">
        <v>496</v>
      </c>
      <c r="L201" s="610"/>
      <c r="M201" s="609" t="s">
        <v>496</v>
      </c>
      <c r="N201" s="610"/>
      <c r="O201" s="934" t="s">
        <v>496</v>
      </c>
      <c r="P201" s="934"/>
      <c r="Q201" s="934"/>
      <c r="R201" s="934"/>
      <c r="S201" s="627"/>
    </row>
    <row r="202" spans="1:19" s="601" customFormat="1" ht="60" x14ac:dyDescent="0.2">
      <c r="A202" s="1229"/>
      <c r="B202" s="1293"/>
      <c r="C202" s="1383"/>
      <c r="D202" s="884" t="s">
        <v>9413</v>
      </c>
      <c r="E202" s="1323"/>
      <c r="F202" s="747">
        <v>205.4</v>
      </c>
      <c r="G202" s="748" t="s">
        <v>3009</v>
      </c>
      <c r="H202" s="749">
        <v>44512</v>
      </c>
      <c r="I202" s="750" t="s">
        <v>9514</v>
      </c>
      <c r="J202" s="899" t="s">
        <v>9414</v>
      </c>
      <c r="K202" s="938" t="s">
        <v>496</v>
      </c>
      <c r="L202" s="610"/>
      <c r="M202" s="609" t="s">
        <v>496</v>
      </c>
      <c r="N202" s="610"/>
      <c r="O202" s="934" t="s">
        <v>496</v>
      </c>
      <c r="P202" s="934"/>
      <c r="Q202" s="934"/>
      <c r="R202" s="934"/>
      <c r="S202" s="627"/>
    </row>
    <row r="203" spans="1:19" s="601" customFormat="1" ht="24" x14ac:dyDescent="0.2">
      <c r="A203" s="1228">
        <v>129</v>
      </c>
      <c r="B203" s="1292" t="s">
        <v>9415</v>
      </c>
      <c r="C203" s="1381" t="s">
        <v>9416</v>
      </c>
      <c r="D203" s="884" t="s">
        <v>2709</v>
      </c>
      <c r="E203" s="1321" t="s">
        <v>9417</v>
      </c>
      <c r="F203" s="747">
        <v>351</v>
      </c>
      <c r="G203" s="748" t="s">
        <v>3009</v>
      </c>
      <c r="H203" s="749">
        <v>44501</v>
      </c>
      <c r="I203" s="750" t="s">
        <v>9418</v>
      </c>
      <c r="J203" s="899" t="s">
        <v>9419</v>
      </c>
      <c r="K203" s="938" t="s">
        <v>496</v>
      </c>
      <c r="L203" s="610"/>
      <c r="M203" s="609" t="s">
        <v>496</v>
      </c>
      <c r="N203" s="610"/>
      <c r="O203" s="934" t="s">
        <v>496</v>
      </c>
      <c r="P203" s="934"/>
      <c r="Q203" s="934"/>
      <c r="R203" s="934"/>
      <c r="S203" s="627"/>
    </row>
    <row r="204" spans="1:19" s="601" customFormat="1" ht="24" x14ac:dyDescent="0.2">
      <c r="A204" s="1243"/>
      <c r="B204" s="1320"/>
      <c r="C204" s="1382"/>
      <c r="D204" s="884" t="s">
        <v>8211</v>
      </c>
      <c r="E204" s="1322"/>
      <c r="F204" s="747">
        <v>123.25</v>
      </c>
      <c r="G204" s="748" t="s">
        <v>3009</v>
      </c>
      <c r="H204" s="749">
        <v>44501</v>
      </c>
      <c r="I204" s="750" t="s">
        <v>9420</v>
      </c>
      <c r="J204" s="899" t="s">
        <v>9421</v>
      </c>
      <c r="K204" s="938" t="s">
        <v>496</v>
      </c>
      <c r="L204" s="610"/>
      <c r="M204" s="609" t="s">
        <v>496</v>
      </c>
      <c r="N204" s="610"/>
      <c r="O204" s="934" t="s">
        <v>496</v>
      </c>
      <c r="P204" s="934"/>
      <c r="Q204" s="934"/>
      <c r="R204" s="934"/>
      <c r="S204" s="627"/>
    </row>
    <row r="205" spans="1:19" s="601" customFormat="1" ht="60" x14ac:dyDescent="0.2">
      <c r="A205" s="1243"/>
      <c r="B205" s="1320"/>
      <c r="C205" s="1382"/>
      <c r="D205" s="884" t="s">
        <v>9422</v>
      </c>
      <c r="E205" s="1322"/>
      <c r="F205" s="747">
        <v>198</v>
      </c>
      <c r="G205" s="748" t="s">
        <v>3009</v>
      </c>
      <c r="H205" s="749">
        <v>44501</v>
      </c>
      <c r="I205" s="750" t="s">
        <v>9423</v>
      </c>
      <c r="J205" s="899" t="s">
        <v>9424</v>
      </c>
      <c r="K205" s="938" t="s">
        <v>496</v>
      </c>
      <c r="L205" s="610"/>
      <c r="M205" s="609" t="s">
        <v>496</v>
      </c>
      <c r="N205" s="610"/>
      <c r="O205" s="934" t="s">
        <v>496</v>
      </c>
      <c r="P205" s="934"/>
      <c r="Q205" s="934"/>
      <c r="R205" s="934"/>
      <c r="S205" s="627"/>
    </row>
    <row r="206" spans="1:19" s="601" customFormat="1" ht="24" x14ac:dyDescent="0.2">
      <c r="A206" s="1243"/>
      <c r="B206" s="1320"/>
      <c r="C206" s="1382"/>
      <c r="D206" s="884" t="s">
        <v>9425</v>
      </c>
      <c r="E206" s="1322"/>
      <c r="F206" s="747">
        <v>78</v>
      </c>
      <c r="G206" s="748" t="s">
        <v>3009</v>
      </c>
      <c r="H206" s="749">
        <v>44501</v>
      </c>
      <c r="I206" s="750" t="s">
        <v>9426</v>
      </c>
      <c r="J206" s="899" t="s">
        <v>9427</v>
      </c>
      <c r="K206" s="938" t="s">
        <v>496</v>
      </c>
      <c r="L206" s="610"/>
      <c r="M206" s="609" t="s">
        <v>496</v>
      </c>
      <c r="N206" s="610"/>
      <c r="O206" s="934" t="s">
        <v>496</v>
      </c>
      <c r="P206" s="934"/>
      <c r="Q206" s="934"/>
      <c r="R206" s="934"/>
      <c r="S206" s="627"/>
    </row>
    <row r="207" spans="1:19" s="601" customFormat="1" ht="24" x14ac:dyDescent="0.2">
      <c r="A207" s="1229"/>
      <c r="B207" s="1293"/>
      <c r="C207" s="1383"/>
      <c r="D207" s="884" t="s">
        <v>7896</v>
      </c>
      <c r="E207" s="1323"/>
      <c r="F207" s="747">
        <v>550</v>
      </c>
      <c r="G207" s="748" t="s">
        <v>3009</v>
      </c>
      <c r="H207" s="749">
        <v>44501</v>
      </c>
      <c r="I207" s="750" t="s">
        <v>9420</v>
      </c>
      <c r="J207" s="899" t="s">
        <v>9428</v>
      </c>
      <c r="K207" s="938" t="s">
        <v>496</v>
      </c>
      <c r="L207" s="610"/>
      <c r="M207" s="609" t="s">
        <v>496</v>
      </c>
      <c r="N207" s="610"/>
      <c r="O207" s="934" t="s">
        <v>496</v>
      </c>
      <c r="P207" s="934"/>
      <c r="Q207" s="934"/>
      <c r="R207" s="934"/>
      <c r="S207" s="627"/>
    </row>
    <row r="208" spans="1:19" s="601" customFormat="1" ht="24" x14ac:dyDescent="0.2">
      <c r="A208" s="923">
        <v>130</v>
      </c>
      <c r="B208" s="928" t="s">
        <v>9429</v>
      </c>
      <c r="C208" s="939" t="s">
        <v>9430</v>
      </c>
      <c r="D208" s="884" t="s">
        <v>2709</v>
      </c>
      <c r="E208" s="927" t="s">
        <v>9431</v>
      </c>
      <c r="F208" s="747">
        <v>2613</v>
      </c>
      <c r="G208" s="748" t="s">
        <v>3009</v>
      </c>
      <c r="H208" s="749">
        <v>44501</v>
      </c>
      <c r="I208" s="750" t="s">
        <v>9418</v>
      </c>
      <c r="J208" s="899" t="s">
        <v>9432</v>
      </c>
      <c r="K208" s="938" t="s">
        <v>496</v>
      </c>
      <c r="L208" s="610"/>
      <c r="M208" s="609" t="s">
        <v>496</v>
      </c>
      <c r="N208" s="610"/>
      <c r="O208" s="934" t="s">
        <v>496</v>
      </c>
      <c r="P208" s="934"/>
      <c r="Q208" s="934"/>
      <c r="R208" s="934"/>
      <c r="S208" s="627"/>
    </row>
    <row r="209" spans="1:19" s="601" customFormat="1" ht="36" x14ac:dyDescent="0.2">
      <c r="A209" s="923">
        <v>131</v>
      </c>
      <c r="B209" s="928" t="s">
        <v>9433</v>
      </c>
      <c r="C209" s="939" t="s">
        <v>9359</v>
      </c>
      <c r="D209" s="884" t="s">
        <v>7772</v>
      </c>
      <c r="E209" s="927" t="s">
        <v>9360</v>
      </c>
      <c r="F209" s="747">
        <v>488.5</v>
      </c>
      <c r="G209" s="748" t="s">
        <v>3009</v>
      </c>
      <c r="H209" s="749">
        <v>44504</v>
      </c>
      <c r="I209" s="750" t="s">
        <v>9434</v>
      </c>
      <c r="J209" s="899" t="s">
        <v>9435</v>
      </c>
      <c r="K209" s="938" t="s">
        <v>496</v>
      </c>
      <c r="L209" s="610"/>
      <c r="M209" s="609" t="s">
        <v>496</v>
      </c>
      <c r="N209" s="610"/>
      <c r="O209" s="934" t="s">
        <v>496</v>
      </c>
      <c r="P209" s="934"/>
      <c r="Q209" s="934"/>
      <c r="R209" s="934"/>
      <c r="S209" s="627"/>
    </row>
    <row r="210" spans="1:19" s="601" customFormat="1" ht="24" x14ac:dyDescent="0.2">
      <c r="A210" s="923">
        <v>132</v>
      </c>
      <c r="B210" s="928" t="s">
        <v>9436</v>
      </c>
      <c r="C210" s="939" t="s">
        <v>9437</v>
      </c>
      <c r="D210" s="884" t="s">
        <v>8109</v>
      </c>
      <c r="E210" s="927" t="s">
        <v>9438</v>
      </c>
      <c r="F210" s="747">
        <v>757.1</v>
      </c>
      <c r="G210" s="748" t="s">
        <v>3009</v>
      </c>
      <c r="H210" s="749">
        <v>44504</v>
      </c>
      <c r="I210" s="750" t="s">
        <v>7624</v>
      </c>
      <c r="J210" s="899" t="s">
        <v>9439</v>
      </c>
      <c r="K210" s="938" t="s">
        <v>496</v>
      </c>
      <c r="L210" s="610"/>
      <c r="M210" s="609" t="s">
        <v>496</v>
      </c>
      <c r="N210" s="610"/>
      <c r="O210" s="934" t="s">
        <v>496</v>
      </c>
      <c r="P210" s="934"/>
      <c r="Q210" s="934"/>
      <c r="R210" s="934"/>
      <c r="S210" s="627"/>
    </row>
    <row r="211" spans="1:19" s="601" customFormat="1" ht="72" x14ac:dyDescent="0.2">
      <c r="A211" s="923">
        <v>133</v>
      </c>
      <c r="B211" s="928" t="s">
        <v>9440</v>
      </c>
      <c r="C211" s="939" t="s">
        <v>9441</v>
      </c>
      <c r="D211" s="884" t="s">
        <v>9113</v>
      </c>
      <c r="E211" s="927" t="s">
        <v>9442</v>
      </c>
      <c r="F211" s="747">
        <v>542.5</v>
      </c>
      <c r="G211" s="748" t="s">
        <v>3009</v>
      </c>
      <c r="H211" s="749">
        <v>44509</v>
      </c>
      <c r="I211" s="750" t="s">
        <v>9443</v>
      </c>
      <c r="J211" s="900" t="s">
        <v>9444</v>
      </c>
      <c r="K211" s="938" t="s">
        <v>496</v>
      </c>
      <c r="L211" s="610"/>
      <c r="M211" s="609" t="s">
        <v>496</v>
      </c>
      <c r="N211" s="610"/>
      <c r="O211" s="934" t="s">
        <v>496</v>
      </c>
      <c r="P211" s="934" t="s">
        <v>496</v>
      </c>
      <c r="Q211" s="934"/>
      <c r="R211" s="934"/>
      <c r="S211" s="627" t="s">
        <v>9531</v>
      </c>
    </row>
    <row r="212" spans="1:19" s="601" customFormat="1" ht="60" x14ac:dyDescent="0.2">
      <c r="A212" s="1228">
        <v>134</v>
      </c>
      <c r="B212" s="1292" t="s">
        <v>9445</v>
      </c>
      <c r="C212" s="1378" t="s">
        <v>9446</v>
      </c>
      <c r="D212" s="884" t="s">
        <v>7957</v>
      </c>
      <c r="E212" s="1321" t="s">
        <v>9447</v>
      </c>
      <c r="F212" s="747">
        <v>6050</v>
      </c>
      <c r="G212" s="748" t="s">
        <v>3009</v>
      </c>
      <c r="H212" s="749">
        <v>44511</v>
      </c>
      <c r="I212" s="750" t="s">
        <v>9448</v>
      </c>
      <c r="J212" s="899" t="s">
        <v>9449</v>
      </c>
      <c r="K212" s="938" t="s">
        <v>496</v>
      </c>
      <c r="L212" s="610"/>
      <c r="M212" s="609" t="s">
        <v>496</v>
      </c>
      <c r="N212" s="610"/>
      <c r="O212" s="934" t="s">
        <v>496</v>
      </c>
      <c r="P212" s="934"/>
      <c r="Q212" s="934"/>
      <c r="R212" s="934"/>
      <c r="S212" s="627"/>
    </row>
    <row r="213" spans="1:19" s="601" customFormat="1" ht="72" x14ac:dyDescent="0.2">
      <c r="A213" s="1229"/>
      <c r="B213" s="1293"/>
      <c r="C213" s="1379"/>
      <c r="D213" s="884" t="s">
        <v>8723</v>
      </c>
      <c r="E213" s="1323"/>
      <c r="F213" s="747">
        <v>540</v>
      </c>
      <c r="G213" s="748" t="s">
        <v>3009</v>
      </c>
      <c r="H213" s="749">
        <v>44511</v>
      </c>
      <c r="I213" s="750" t="s">
        <v>9515</v>
      </c>
      <c r="J213" s="899" t="s">
        <v>9450</v>
      </c>
      <c r="K213" s="938" t="s">
        <v>496</v>
      </c>
      <c r="L213" s="610"/>
      <c r="M213" s="609" t="s">
        <v>496</v>
      </c>
      <c r="N213" s="610"/>
      <c r="O213" s="934" t="s">
        <v>496</v>
      </c>
      <c r="P213" s="934"/>
      <c r="Q213" s="934"/>
      <c r="R213" s="934"/>
      <c r="S213" s="627"/>
    </row>
    <row r="214" spans="1:19" s="601" customFormat="1" ht="23.25" customHeight="1" x14ac:dyDescent="0.2">
      <c r="A214" s="1228">
        <v>135</v>
      </c>
      <c r="B214" s="1292" t="s">
        <v>9451</v>
      </c>
      <c r="C214" s="1378" t="s">
        <v>9452</v>
      </c>
      <c r="D214" s="884" t="s">
        <v>9453</v>
      </c>
      <c r="E214" s="1321" t="s">
        <v>9454</v>
      </c>
      <c r="F214" s="747">
        <v>1200</v>
      </c>
      <c r="G214" s="748" t="s">
        <v>3009</v>
      </c>
      <c r="H214" s="749">
        <v>44525</v>
      </c>
      <c r="I214" s="750" t="s">
        <v>8803</v>
      </c>
      <c r="J214" s="899" t="s">
        <v>9476</v>
      </c>
      <c r="K214" s="938" t="s">
        <v>496</v>
      </c>
      <c r="L214" s="610"/>
      <c r="M214" s="609" t="s">
        <v>496</v>
      </c>
      <c r="N214" s="610"/>
      <c r="O214" s="934" t="s">
        <v>496</v>
      </c>
      <c r="P214" s="934"/>
      <c r="Q214" s="934"/>
      <c r="R214" s="934"/>
      <c r="S214" s="627"/>
    </row>
    <row r="215" spans="1:19" s="601" customFormat="1" ht="21.75" customHeight="1" x14ac:dyDescent="0.2">
      <c r="A215" s="1229"/>
      <c r="B215" s="1293"/>
      <c r="C215" s="1379"/>
      <c r="D215" s="884" t="s">
        <v>3110</v>
      </c>
      <c r="E215" s="1323"/>
      <c r="F215" s="747">
        <v>1300</v>
      </c>
      <c r="G215" s="748" t="s">
        <v>3009</v>
      </c>
      <c r="H215" s="749">
        <v>44525</v>
      </c>
      <c r="I215" s="750" t="s">
        <v>9516</v>
      </c>
      <c r="J215" s="899" t="s">
        <v>9475</v>
      </c>
      <c r="K215" s="938" t="s">
        <v>496</v>
      </c>
      <c r="L215" s="610"/>
      <c r="M215" s="609" t="s">
        <v>496</v>
      </c>
      <c r="N215" s="610"/>
      <c r="O215" s="934" t="s">
        <v>496</v>
      </c>
      <c r="P215" s="934"/>
      <c r="Q215" s="934"/>
      <c r="R215" s="934"/>
      <c r="S215" s="627"/>
    </row>
    <row r="216" spans="1:19" s="601" customFormat="1" ht="24" x14ac:dyDescent="0.2">
      <c r="A216" s="1228">
        <v>136</v>
      </c>
      <c r="B216" s="1292" t="s">
        <v>9455</v>
      </c>
      <c r="C216" s="1378" t="s">
        <v>9456</v>
      </c>
      <c r="D216" s="884" t="s">
        <v>9422</v>
      </c>
      <c r="E216" s="1321" t="s">
        <v>9457</v>
      </c>
      <c r="F216" s="747">
        <v>654.9</v>
      </c>
      <c r="G216" s="748" t="s">
        <v>3009</v>
      </c>
      <c r="H216" s="749">
        <v>44516</v>
      </c>
      <c r="I216" s="750" t="s">
        <v>9458</v>
      </c>
      <c r="J216" s="899" t="s">
        <v>9459</v>
      </c>
      <c r="K216" s="938" t="s">
        <v>496</v>
      </c>
      <c r="L216" s="610"/>
      <c r="M216" s="609" t="s">
        <v>496</v>
      </c>
      <c r="N216" s="610"/>
      <c r="O216" s="934" t="s">
        <v>496</v>
      </c>
      <c r="P216" s="934"/>
      <c r="Q216" s="934"/>
      <c r="R216" s="934"/>
      <c r="S216" s="627"/>
    </row>
    <row r="217" spans="1:19" s="601" customFormat="1" ht="24" x14ac:dyDescent="0.2">
      <c r="A217" s="1229"/>
      <c r="B217" s="1293"/>
      <c r="C217" s="1379"/>
      <c r="D217" s="884" t="s">
        <v>9143</v>
      </c>
      <c r="E217" s="1323"/>
      <c r="F217" s="747">
        <v>1085.0999999999999</v>
      </c>
      <c r="G217" s="748" t="s">
        <v>3009</v>
      </c>
      <c r="H217" s="749">
        <v>44516</v>
      </c>
      <c r="I217" s="750" t="s">
        <v>9460</v>
      </c>
      <c r="J217" s="899" t="s">
        <v>9461</v>
      </c>
      <c r="K217" s="938" t="s">
        <v>496</v>
      </c>
      <c r="L217" s="610"/>
      <c r="M217" s="609" t="s">
        <v>496</v>
      </c>
      <c r="N217" s="610"/>
      <c r="O217" s="934" t="s">
        <v>496</v>
      </c>
      <c r="P217" s="934"/>
      <c r="Q217" s="934"/>
      <c r="R217" s="934"/>
      <c r="S217" s="627"/>
    </row>
    <row r="218" spans="1:19" s="601" customFormat="1" ht="33.75" customHeight="1" x14ac:dyDescent="0.2">
      <c r="A218" s="923">
        <v>137</v>
      </c>
      <c r="B218" s="928" t="s">
        <v>9462</v>
      </c>
      <c r="C218" s="939" t="s">
        <v>9517</v>
      </c>
      <c r="D218" s="884" t="s">
        <v>4240</v>
      </c>
      <c r="E218" s="927" t="s">
        <v>9518</v>
      </c>
      <c r="F218" s="747">
        <v>125.9</v>
      </c>
      <c r="G218" s="748" t="s">
        <v>3009</v>
      </c>
      <c r="H218" s="749">
        <v>44510</v>
      </c>
      <c r="I218" s="750" t="s">
        <v>5377</v>
      </c>
      <c r="J218" s="899" t="s">
        <v>9463</v>
      </c>
      <c r="K218" s="938" t="s">
        <v>496</v>
      </c>
      <c r="L218" s="610"/>
      <c r="M218" s="609" t="s">
        <v>496</v>
      </c>
      <c r="N218" s="610"/>
      <c r="O218" s="934" t="s">
        <v>496</v>
      </c>
      <c r="P218" s="934"/>
      <c r="Q218" s="934"/>
      <c r="R218" s="934"/>
      <c r="S218" s="627"/>
    </row>
    <row r="219" spans="1:19" s="601" customFormat="1" ht="36" x14ac:dyDescent="0.2">
      <c r="A219" s="1228">
        <v>138</v>
      </c>
      <c r="B219" s="1292" t="s">
        <v>9464</v>
      </c>
      <c r="C219" s="1378" t="s">
        <v>9465</v>
      </c>
      <c r="D219" s="884" t="s">
        <v>9466</v>
      </c>
      <c r="E219" s="1321" t="s">
        <v>9467</v>
      </c>
      <c r="F219" s="747">
        <v>2692.4</v>
      </c>
      <c r="G219" s="748" t="s">
        <v>5202</v>
      </c>
      <c r="H219" s="749">
        <v>44532</v>
      </c>
      <c r="I219" s="750" t="s">
        <v>9468</v>
      </c>
      <c r="J219" s="899" t="s">
        <v>9449</v>
      </c>
      <c r="K219" s="938"/>
      <c r="L219" s="610"/>
      <c r="M219" s="609"/>
      <c r="N219" s="610"/>
      <c r="O219" s="934"/>
      <c r="P219" s="934"/>
      <c r="Q219" s="934"/>
      <c r="R219" s="934"/>
      <c r="S219" s="627" t="s">
        <v>6985</v>
      </c>
    </row>
    <row r="220" spans="1:19" s="601" customFormat="1" ht="36" x14ac:dyDescent="0.2">
      <c r="A220" s="1229"/>
      <c r="B220" s="1293"/>
      <c r="C220" s="1379"/>
      <c r="D220" s="884" t="s">
        <v>9469</v>
      </c>
      <c r="E220" s="1323"/>
      <c r="F220" s="747">
        <v>2587.5</v>
      </c>
      <c r="G220" s="748" t="s">
        <v>5202</v>
      </c>
      <c r="H220" s="749">
        <v>44532</v>
      </c>
      <c r="I220" s="750" t="s">
        <v>9468</v>
      </c>
      <c r="J220" s="899" t="s">
        <v>9450</v>
      </c>
      <c r="K220" s="938"/>
      <c r="L220" s="610"/>
      <c r="M220" s="609"/>
      <c r="N220" s="610"/>
      <c r="O220" s="934"/>
      <c r="P220" s="934"/>
      <c r="Q220" s="934"/>
      <c r="R220" s="934"/>
      <c r="S220" s="627" t="s">
        <v>6985</v>
      </c>
    </row>
    <row r="221" spans="1:19" s="601" customFormat="1" ht="60" x14ac:dyDescent="0.2">
      <c r="A221" s="923">
        <v>139</v>
      </c>
      <c r="B221" s="928" t="s">
        <v>9470</v>
      </c>
      <c r="C221" s="939" t="s">
        <v>8917</v>
      </c>
      <c r="D221" s="884" t="s">
        <v>9471</v>
      </c>
      <c r="E221" s="927" t="s">
        <v>9499</v>
      </c>
      <c r="F221" s="747">
        <v>216.96</v>
      </c>
      <c r="G221" s="748" t="s">
        <v>3009</v>
      </c>
      <c r="H221" s="749">
        <v>44518</v>
      </c>
      <c r="I221" s="750" t="s">
        <v>9472</v>
      </c>
      <c r="J221" s="900" t="s">
        <v>9473</v>
      </c>
      <c r="K221" s="938" t="s">
        <v>496</v>
      </c>
      <c r="L221" s="610"/>
      <c r="M221" s="609" t="s">
        <v>496</v>
      </c>
      <c r="N221" s="610"/>
      <c r="O221" s="934" t="s">
        <v>496</v>
      </c>
      <c r="P221" s="934"/>
      <c r="Q221" s="934"/>
      <c r="R221" s="934"/>
      <c r="S221" s="627"/>
    </row>
    <row r="222" spans="1:19" s="601" customFormat="1" ht="36.75" thickBot="1" x14ac:dyDescent="0.25">
      <c r="A222" s="963">
        <v>140</v>
      </c>
      <c r="B222" s="964" t="s">
        <v>9478</v>
      </c>
      <c r="C222" s="965" t="s">
        <v>9479</v>
      </c>
      <c r="D222" s="966" t="s">
        <v>9480</v>
      </c>
      <c r="E222" s="909" t="s">
        <v>9481</v>
      </c>
      <c r="F222" s="910">
        <v>5275</v>
      </c>
      <c r="G222" s="911" t="s">
        <v>5202</v>
      </c>
      <c r="H222" s="967">
        <v>44533</v>
      </c>
      <c r="I222" s="968" t="s">
        <v>9482</v>
      </c>
      <c r="J222" s="969" t="s">
        <v>9483</v>
      </c>
      <c r="K222" s="970" t="s">
        <v>496</v>
      </c>
      <c r="L222" s="971"/>
      <c r="M222" s="972" t="s">
        <v>496</v>
      </c>
      <c r="N222" s="971"/>
      <c r="O222" s="964" t="s">
        <v>496</v>
      </c>
      <c r="P222" s="964"/>
      <c r="Q222" s="964"/>
      <c r="R222" s="964"/>
      <c r="S222" s="973"/>
    </row>
    <row r="223" spans="1:19" s="601" customFormat="1" ht="18.75" customHeight="1" thickTop="1" thickBot="1" x14ac:dyDescent="0.25">
      <c r="A223" s="1372" t="s">
        <v>9522</v>
      </c>
      <c r="B223" s="1373"/>
      <c r="C223" s="1373"/>
      <c r="D223" s="1373"/>
      <c r="E223" s="1374"/>
      <c r="F223" s="962">
        <f>SUM(F11:F222)</f>
        <v>968921.63000000035</v>
      </c>
      <c r="G223" s="1375"/>
      <c r="H223" s="1376"/>
      <c r="I223" s="1376"/>
      <c r="J223" s="1376"/>
      <c r="K223" s="1376"/>
      <c r="L223" s="1376"/>
      <c r="M223" s="1376"/>
      <c r="N223" s="1376"/>
      <c r="O223" s="1376"/>
      <c r="P223" s="1376"/>
      <c r="Q223" s="1376"/>
      <c r="R223" s="1376"/>
      <c r="S223" s="1377"/>
    </row>
    <row r="224" spans="1:19" s="601" customFormat="1" ht="12.75" thickTop="1" x14ac:dyDescent="0.2">
      <c r="A224" s="852"/>
      <c r="B224" s="845"/>
      <c r="C224" s="853"/>
      <c r="D224" s="854"/>
      <c r="E224" s="853"/>
      <c r="F224" s="855"/>
      <c r="G224" s="856"/>
      <c r="H224" s="859"/>
      <c r="I224" s="859"/>
      <c r="J224" s="864"/>
      <c r="K224" s="860"/>
      <c r="L224" s="861"/>
      <c r="M224" s="860"/>
      <c r="N224" s="861"/>
      <c r="O224" s="843"/>
      <c r="P224" s="843"/>
      <c r="Q224" s="843"/>
      <c r="R224" s="843"/>
      <c r="S224" s="865"/>
    </row>
    <row r="225" spans="1:19" s="601" customFormat="1" ht="24" customHeight="1" thickBot="1" x14ac:dyDescent="0.4">
      <c r="A225" s="1419" t="s">
        <v>9315</v>
      </c>
      <c r="B225" s="1419"/>
      <c r="C225" s="1419"/>
      <c r="D225" s="1419"/>
      <c r="E225" s="1419"/>
      <c r="F225" s="1419"/>
      <c r="G225" s="1419"/>
      <c r="H225" s="1419"/>
      <c r="I225" s="1419"/>
      <c r="J225" s="1419"/>
      <c r="K225" s="1419"/>
      <c r="L225" s="1419"/>
      <c r="M225" s="1419"/>
      <c r="N225" s="1419"/>
      <c r="O225" s="1419"/>
      <c r="P225" s="1419"/>
      <c r="Q225" s="1419"/>
      <c r="R225" s="1419"/>
      <c r="S225" s="1419"/>
    </row>
    <row r="226" spans="1:19" s="601" customFormat="1" ht="12.75" customHeight="1" thickTop="1" x14ac:dyDescent="0.2">
      <c r="A226" s="1402" t="s">
        <v>7237</v>
      </c>
      <c r="B226" s="1404" t="s">
        <v>4857</v>
      </c>
      <c r="C226" s="1405" t="s">
        <v>5514</v>
      </c>
      <c r="D226" s="1404" t="s">
        <v>2520</v>
      </c>
      <c r="E226" s="1404" t="s">
        <v>2521</v>
      </c>
      <c r="F226" s="1407" t="s">
        <v>2522</v>
      </c>
      <c r="G226" s="1407" t="s">
        <v>2523</v>
      </c>
      <c r="H226" s="1420" t="s">
        <v>2524</v>
      </c>
      <c r="I226" s="1404" t="s">
        <v>2525</v>
      </c>
      <c r="J226" s="1421" t="s">
        <v>2526</v>
      </c>
      <c r="K226" s="1422" t="s">
        <v>1079</v>
      </c>
      <c r="L226" s="1404"/>
      <c r="M226" s="1404" t="s">
        <v>1080</v>
      </c>
      <c r="N226" s="1404"/>
      <c r="O226" s="1404" t="s">
        <v>1081</v>
      </c>
      <c r="P226" s="1404"/>
      <c r="Q226" s="1404"/>
      <c r="R226" s="1404"/>
      <c r="S226" s="957" t="s">
        <v>1082</v>
      </c>
    </row>
    <row r="227" spans="1:19" s="601" customFormat="1" x14ac:dyDescent="0.2">
      <c r="A227" s="1403"/>
      <c r="B227" s="1316"/>
      <c r="C227" s="1406"/>
      <c r="D227" s="1316"/>
      <c r="E227" s="1316"/>
      <c r="F227" s="1339"/>
      <c r="G227" s="1339"/>
      <c r="H227" s="1341"/>
      <c r="I227" s="1316"/>
      <c r="J227" s="1371"/>
      <c r="K227" s="912" t="s">
        <v>1085</v>
      </c>
      <c r="L227" s="937" t="s">
        <v>2527</v>
      </c>
      <c r="M227" s="937" t="s">
        <v>1085</v>
      </c>
      <c r="N227" s="937" t="s">
        <v>1084</v>
      </c>
      <c r="O227" s="937" t="s">
        <v>492</v>
      </c>
      <c r="P227" s="937" t="s">
        <v>493</v>
      </c>
      <c r="Q227" s="937" t="s">
        <v>494</v>
      </c>
      <c r="R227" s="937" t="s">
        <v>495</v>
      </c>
      <c r="S227" s="958"/>
    </row>
    <row r="228" spans="1:19" s="601" customFormat="1" ht="58.5" customHeight="1" x14ac:dyDescent="0.2">
      <c r="A228" s="953">
        <v>1</v>
      </c>
      <c r="B228" s="955" t="s">
        <v>8877</v>
      </c>
      <c r="C228" s="956" t="s">
        <v>9104</v>
      </c>
      <c r="D228" s="763" t="s">
        <v>8878</v>
      </c>
      <c r="E228" s="956" t="s">
        <v>9106</v>
      </c>
      <c r="F228" s="562" t="s">
        <v>2534</v>
      </c>
      <c r="G228" s="528" t="s">
        <v>2827</v>
      </c>
      <c r="H228" s="710">
        <v>44294</v>
      </c>
      <c r="I228" s="867" t="s">
        <v>6123</v>
      </c>
      <c r="J228" s="921" t="s">
        <v>8879</v>
      </c>
      <c r="K228" s="917" t="s">
        <v>2534</v>
      </c>
      <c r="L228" s="521" t="s">
        <v>2534</v>
      </c>
      <c r="M228" s="520" t="s">
        <v>2534</v>
      </c>
      <c r="N228" s="521" t="s">
        <v>2534</v>
      </c>
      <c r="O228" s="930" t="s">
        <v>2534</v>
      </c>
      <c r="P228" s="930" t="s">
        <v>2534</v>
      </c>
      <c r="Q228" s="930" t="s">
        <v>2534</v>
      </c>
      <c r="R228" s="930" t="s">
        <v>2534</v>
      </c>
      <c r="S228" s="870" t="s">
        <v>9316</v>
      </c>
    </row>
    <row r="229" spans="1:19" s="601" customFormat="1" ht="58.5" customHeight="1" thickBot="1" x14ac:dyDescent="0.25">
      <c r="A229" s="959">
        <v>2</v>
      </c>
      <c r="B229" s="960" t="s">
        <v>9059</v>
      </c>
      <c r="C229" s="961" t="s">
        <v>9317</v>
      </c>
      <c r="D229" s="848" t="s">
        <v>9318</v>
      </c>
      <c r="E229" s="961" t="s">
        <v>9106</v>
      </c>
      <c r="F229" s="530" t="s">
        <v>2534</v>
      </c>
      <c r="G229" s="849" t="s">
        <v>2657</v>
      </c>
      <c r="H229" s="847">
        <v>44350</v>
      </c>
      <c r="I229" s="850" t="s">
        <v>6123</v>
      </c>
      <c r="J229" s="922" t="s">
        <v>9079</v>
      </c>
      <c r="K229" s="918" t="s">
        <v>2534</v>
      </c>
      <c r="L229" s="553" t="s">
        <v>2534</v>
      </c>
      <c r="M229" s="552" t="s">
        <v>2534</v>
      </c>
      <c r="N229" s="553" t="s">
        <v>2534</v>
      </c>
      <c r="O229" s="554" t="s">
        <v>2534</v>
      </c>
      <c r="P229" s="554" t="s">
        <v>2534</v>
      </c>
      <c r="Q229" s="554" t="s">
        <v>2534</v>
      </c>
      <c r="R229" s="554" t="s">
        <v>2534</v>
      </c>
      <c r="S229" s="851" t="s">
        <v>9316</v>
      </c>
    </row>
    <row r="230" spans="1:19" s="601" customFormat="1" ht="12.75" thickTop="1" x14ac:dyDescent="0.2">
      <c r="A230" s="852"/>
      <c r="B230" s="845"/>
      <c r="C230" s="853"/>
      <c r="D230" s="854"/>
      <c r="E230" s="853"/>
      <c r="F230" s="855"/>
      <c r="G230" s="856"/>
      <c r="H230" s="857"/>
      <c r="I230" s="858"/>
      <c r="J230" s="859"/>
      <c r="K230" s="860"/>
      <c r="L230" s="861"/>
      <c r="M230" s="860"/>
      <c r="N230" s="861"/>
      <c r="O230" s="843"/>
      <c r="P230" s="843"/>
      <c r="Q230" s="843"/>
      <c r="R230" s="843"/>
      <c r="S230" s="862"/>
    </row>
    <row r="231" spans="1:19" s="601" customFormat="1" ht="24" thickBot="1" x14ac:dyDescent="0.4">
      <c r="A231" s="1419" t="s">
        <v>9290</v>
      </c>
      <c r="B231" s="1419"/>
      <c r="C231" s="1419"/>
      <c r="D231" s="1419"/>
      <c r="E231" s="1419"/>
      <c r="F231" s="1419"/>
      <c r="G231" s="1419"/>
      <c r="H231" s="1419"/>
      <c r="I231" s="1419"/>
      <c r="J231" s="1419"/>
      <c r="K231" s="1419"/>
      <c r="L231" s="1419"/>
      <c r="M231" s="1419"/>
      <c r="N231" s="1419"/>
      <c r="O231" s="1419"/>
      <c r="P231" s="1419"/>
      <c r="Q231" s="1419"/>
      <c r="R231" s="1419"/>
      <c r="S231" s="1419"/>
    </row>
    <row r="232" spans="1:19" s="601" customFormat="1" ht="58.5" customHeight="1" thickTop="1" x14ac:dyDescent="0.2">
      <c r="A232" s="1402" t="s">
        <v>7237</v>
      </c>
      <c r="B232" s="1404" t="s">
        <v>4857</v>
      </c>
      <c r="C232" s="1405" t="s">
        <v>5514</v>
      </c>
      <c r="D232" s="1404" t="s">
        <v>2520</v>
      </c>
      <c r="E232" s="1404" t="s">
        <v>2521</v>
      </c>
      <c r="F232" s="1407" t="s">
        <v>2522</v>
      </c>
      <c r="G232" s="1407" t="s">
        <v>2523</v>
      </c>
      <c r="H232" s="1420" t="s">
        <v>2524</v>
      </c>
      <c r="I232" s="1404" t="s">
        <v>2525</v>
      </c>
      <c r="J232" s="1421" t="s">
        <v>2526</v>
      </c>
      <c r="K232" s="1422" t="s">
        <v>1079</v>
      </c>
      <c r="L232" s="1404"/>
      <c r="M232" s="1404" t="s">
        <v>1080</v>
      </c>
      <c r="N232" s="1404"/>
      <c r="O232" s="1404" t="s">
        <v>1081</v>
      </c>
      <c r="P232" s="1404"/>
      <c r="Q232" s="1404"/>
      <c r="R232" s="1404"/>
      <c r="S232" s="1426" t="s">
        <v>1082</v>
      </c>
    </row>
    <row r="233" spans="1:19" s="601" customFormat="1" ht="58.5" customHeight="1" x14ac:dyDescent="0.2">
      <c r="A233" s="1403"/>
      <c r="B233" s="1316"/>
      <c r="C233" s="1406"/>
      <c r="D233" s="1316"/>
      <c r="E233" s="1316"/>
      <c r="F233" s="1339"/>
      <c r="G233" s="1339"/>
      <c r="H233" s="1341"/>
      <c r="I233" s="1316"/>
      <c r="J233" s="1371"/>
      <c r="K233" s="912" t="s">
        <v>1085</v>
      </c>
      <c r="L233" s="937" t="s">
        <v>2527</v>
      </c>
      <c r="M233" s="937" t="s">
        <v>1085</v>
      </c>
      <c r="N233" s="937" t="s">
        <v>1084</v>
      </c>
      <c r="O233" s="937" t="s">
        <v>492</v>
      </c>
      <c r="P233" s="937" t="s">
        <v>494</v>
      </c>
      <c r="Q233" s="937" t="s">
        <v>495</v>
      </c>
      <c r="R233" s="937" t="s">
        <v>7875</v>
      </c>
      <c r="S233" s="1427"/>
    </row>
    <row r="234" spans="1:19" s="601" customFormat="1" ht="58.5" customHeight="1" x14ac:dyDescent="0.2">
      <c r="A234" s="953">
        <v>1</v>
      </c>
      <c r="B234" s="955" t="s">
        <v>9103</v>
      </c>
      <c r="C234" s="956" t="s">
        <v>9104</v>
      </c>
      <c r="D234" s="956" t="s">
        <v>9105</v>
      </c>
      <c r="E234" s="956" t="s">
        <v>9106</v>
      </c>
      <c r="F234" s="562">
        <v>110000</v>
      </c>
      <c r="G234" s="528" t="s">
        <v>2612</v>
      </c>
      <c r="H234" s="710">
        <v>44386</v>
      </c>
      <c r="I234" s="867" t="s">
        <v>9107</v>
      </c>
      <c r="J234" s="915" t="s">
        <v>9108</v>
      </c>
      <c r="K234" s="913"/>
      <c r="L234" s="721"/>
      <c r="M234" s="721"/>
      <c r="N234" s="721"/>
      <c r="O234" s="721"/>
      <c r="P234" s="721"/>
      <c r="Q234" s="721"/>
      <c r="R234" s="721"/>
      <c r="S234" s="846"/>
    </row>
    <row r="235" spans="1:19" s="601" customFormat="1" ht="58.5" customHeight="1" thickBot="1" x14ac:dyDescent="0.25">
      <c r="A235" s="959">
        <v>1</v>
      </c>
      <c r="B235" s="960" t="s">
        <v>9484</v>
      </c>
      <c r="C235" s="961" t="s">
        <v>9489</v>
      </c>
      <c r="D235" s="961" t="s">
        <v>8566</v>
      </c>
      <c r="E235" s="961" t="s">
        <v>9490</v>
      </c>
      <c r="F235" s="530">
        <v>17276.13</v>
      </c>
      <c r="G235" s="849" t="s">
        <v>3075</v>
      </c>
      <c r="H235" s="847">
        <v>44540</v>
      </c>
      <c r="I235" s="850" t="s">
        <v>9520</v>
      </c>
      <c r="J235" s="916" t="s">
        <v>9521</v>
      </c>
      <c r="K235" s="914"/>
      <c r="L235" s="805"/>
      <c r="M235" s="805"/>
      <c r="N235" s="805"/>
      <c r="O235" s="805"/>
      <c r="P235" s="805"/>
      <c r="Q235" s="805"/>
      <c r="R235" s="805"/>
      <c r="S235" s="863"/>
    </row>
    <row r="236" spans="1:19" s="601" customFormat="1" ht="12.75" thickTop="1" x14ac:dyDescent="0.2">
      <c r="A236" s="852"/>
      <c r="B236" s="845"/>
      <c r="C236" s="853"/>
      <c r="D236" s="854"/>
      <c r="E236" s="853"/>
      <c r="F236" s="855"/>
      <c r="G236" s="856"/>
      <c r="H236" s="859"/>
      <c r="I236" s="859"/>
      <c r="J236" s="864"/>
      <c r="K236" s="860"/>
      <c r="L236" s="861"/>
      <c r="M236" s="860"/>
      <c r="N236" s="861"/>
      <c r="O236" s="843"/>
      <c r="P236" s="843"/>
      <c r="Q236" s="843"/>
      <c r="R236" s="843"/>
      <c r="S236" s="865"/>
    </row>
    <row r="237" spans="1:19" s="601" customFormat="1" ht="24" thickBot="1" x14ac:dyDescent="0.25">
      <c r="A237" s="1401" t="s">
        <v>8876</v>
      </c>
      <c r="B237" s="1401"/>
      <c r="C237" s="1401"/>
      <c r="D237" s="1401"/>
      <c r="E237" s="1401"/>
      <c r="F237" s="1401"/>
      <c r="G237" s="1401"/>
      <c r="H237" s="1401"/>
      <c r="I237" s="1401"/>
      <c r="J237" s="1401"/>
      <c r="K237" s="1401"/>
      <c r="L237" s="1401"/>
      <c r="M237" s="1401"/>
      <c r="N237" s="1401"/>
      <c r="O237" s="1401"/>
      <c r="P237" s="1401"/>
      <c r="Q237" s="1401"/>
      <c r="R237" s="1401"/>
      <c r="S237" s="1401"/>
    </row>
    <row r="238" spans="1:19" s="601" customFormat="1" ht="58.5" customHeight="1" thickTop="1" x14ac:dyDescent="0.2">
      <c r="A238" s="1402" t="s">
        <v>7237</v>
      </c>
      <c r="B238" s="1404" t="s">
        <v>4857</v>
      </c>
      <c r="C238" s="1405" t="s">
        <v>5514</v>
      </c>
      <c r="D238" s="1404" t="s">
        <v>2520</v>
      </c>
      <c r="E238" s="1404" t="s">
        <v>2521</v>
      </c>
      <c r="F238" s="1407" t="s">
        <v>2522</v>
      </c>
      <c r="G238" s="1407" t="s">
        <v>2523</v>
      </c>
      <c r="H238" s="1420" t="s">
        <v>2524</v>
      </c>
      <c r="I238" s="1404" t="s">
        <v>2525</v>
      </c>
      <c r="J238" s="1421" t="s">
        <v>2526</v>
      </c>
      <c r="K238" s="1422" t="s">
        <v>1079</v>
      </c>
      <c r="L238" s="1404"/>
      <c r="M238" s="1404" t="s">
        <v>1080</v>
      </c>
      <c r="N238" s="1404"/>
      <c r="O238" s="1404" t="s">
        <v>1081</v>
      </c>
      <c r="P238" s="1404"/>
      <c r="Q238" s="1404"/>
      <c r="R238" s="1404"/>
      <c r="S238" s="957" t="s">
        <v>1082</v>
      </c>
    </row>
    <row r="239" spans="1:19" s="601" customFormat="1" x14ac:dyDescent="0.2">
      <c r="A239" s="1403"/>
      <c r="B239" s="1316"/>
      <c r="C239" s="1406"/>
      <c r="D239" s="1316"/>
      <c r="E239" s="1316"/>
      <c r="F239" s="1339"/>
      <c r="G239" s="1339"/>
      <c r="H239" s="1341"/>
      <c r="I239" s="1316"/>
      <c r="J239" s="1371"/>
      <c r="K239" s="912" t="s">
        <v>1085</v>
      </c>
      <c r="L239" s="937" t="s">
        <v>2527</v>
      </c>
      <c r="M239" s="937" t="s">
        <v>1085</v>
      </c>
      <c r="N239" s="937" t="s">
        <v>1084</v>
      </c>
      <c r="O239" s="937" t="s">
        <v>492</v>
      </c>
      <c r="P239" s="937" t="s">
        <v>493</v>
      </c>
      <c r="Q239" s="937" t="s">
        <v>494</v>
      </c>
      <c r="R239" s="937" t="s">
        <v>495</v>
      </c>
      <c r="S239" s="958"/>
    </row>
    <row r="240" spans="1:19" s="601" customFormat="1" ht="58.5" customHeight="1" x14ac:dyDescent="0.2">
      <c r="A240" s="1403">
        <v>1</v>
      </c>
      <c r="B240" s="1423" t="s">
        <v>8602</v>
      </c>
      <c r="C240" s="1424" t="s">
        <v>8603</v>
      </c>
      <c r="D240" s="763" t="s">
        <v>8604</v>
      </c>
      <c r="E240" s="1424" t="s">
        <v>8605</v>
      </c>
      <c r="F240" s="562">
        <v>24086.87</v>
      </c>
      <c r="G240" s="866" t="s">
        <v>2531</v>
      </c>
      <c r="H240" s="720">
        <v>44215</v>
      </c>
      <c r="I240" s="867" t="s">
        <v>8606</v>
      </c>
      <c r="J240" s="919" t="s">
        <v>8805</v>
      </c>
      <c r="K240" s="913" t="s">
        <v>496</v>
      </c>
      <c r="L240" s="721"/>
      <c r="M240" s="721" t="s">
        <v>496</v>
      </c>
      <c r="N240" s="721"/>
      <c r="O240" s="721" t="s">
        <v>496</v>
      </c>
      <c r="P240" s="930"/>
      <c r="Q240" s="930"/>
      <c r="R240" s="930"/>
      <c r="S240" s="524"/>
    </row>
    <row r="241" spans="1:19" s="601" customFormat="1" ht="47.25" customHeight="1" x14ac:dyDescent="0.2">
      <c r="A241" s="1403"/>
      <c r="B241" s="1423"/>
      <c r="C241" s="1424"/>
      <c r="D241" s="763" t="s">
        <v>8607</v>
      </c>
      <c r="E241" s="1424"/>
      <c r="F241" s="562">
        <v>57037</v>
      </c>
      <c r="G241" s="866" t="s">
        <v>2531</v>
      </c>
      <c r="H241" s="720">
        <v>44211</v>
      </c>
      <c r="I241" s="867" t="s">
        <v>8606</v>
      </c>
      <c r="J241" s="919" t="s">
        <v>8806</v>
      </c>
      <c r="K241" s="913" t="s">
        <v>496</v>
      </c>
      <c r="L241" s="721"/>
      <c r="M241" s="721" t="s">
        <v>496</v>
      </c>
      <c r="N241" s="721"/>
      <c r="O241" s="721"/>
      <c r="P241" s="930"/>
      <c r="Q241" s="930" t="s">
        <v>496</v>
      </c>
      <c r="R241" s="930"/>
      <c r="S241" s="846" t="s">
        <v>9319</v>
      </c>
    </row>
    <row r="242" spans="1:19" s="601" customFormat="1" ht="45" customHeight="1" x14ac:dyDescent="0.2">
      <c r="A242" s="1403">
        <v>2</v>
      </c>
      <c r="B242" s="1423" t="s">
        <v>8608</v>
      </c>
      <c r="C242" s="1424" t="s">
        <v>6829</v>
      </c>
      <c r="D242" s="763" t="s">
        <v>8609</v>
      </c>
      <c r="E242" s="1424" t="s">
        <v>8610</v>
      </c>
      <c r="F242" s="562">
        <v>46406</v>
      </c>
      <c r="G242" s="866" t="s">
        <v>2531</v>
      </c>
      <c r="H242" s="720">
        <v>44211</v>
      </c>
      <c r="I242" s="867" t="s">
        <v>7663</v>
      </c>
      <c r="J242" s="919" t="s">
        <v>8807</v>
      </c>
      <c r="K242" s="913"/>
      <c r="L242" s="721" t="s">
        <v>496</v>
      </c>
      <c r="M242" s="721" t="s">
        <v>496</v>
      </c>
      <c r="N242" s="721"/>
      <c r="O242" s="721" t="s">
        <v>496</v>
      </c>
      <c r="P242" s="930"/>
      <c r="Q242" s="930" t="s">
        <v>496</v>
      </c>
      <c r="R242" s="930"/>
      <c r="S242" s="871"/>
    </row>
    <row r="243" spans="1:19" s="601" customFormat="1" ht="45" customHeight="1" x14ac:dyDescent="0.2">
      <c r="A243" s="1403"/>
      <c r="B243" s="1423"/>
      <c r="C243" s="1424"/>
      <c r="D243" s="763" t="s">
        <v>8611</v>
      </c>
      <c r="E243" s="1424"/>
      <c r="F243" s="562">
        <v>555.70000000000005</v>
      </c>
      <c r="G243" s="866" t="s">
        <v>2531</v>
      </c>
      <c r="H243" s="720">
        <v>44228</v>
      </c>
      <c r="I243" s="867" t="s">
        <v>7663</v>
      </c>
      <c r="J243" s="919" t="s">
        <v>8808</v>
      </c>
      <c r="K243" s="913" t="s">
        <v>496</v>
      </c>
      <c r="L243" s="721"/>
      <c r="M243" s="721" t="s">
        <v>496</v>
      </c>
      <c r="N243" s="721"/>
      <c r="O243" s="721" t="s">
        <v>496</v>
      </c>
      <c r="P243" s="930"/>
      <c r="Q243" s="930"/>
      <c r="R243" s="930"/>
      <c r="S243" s="524"/>
    </row>
    <row r="244" spans="1:19" s="601" customFormat="1" ht="45" customHeight="1" x14ac:dyDescent="0.2">
      <c r="A244" s="1403"/>
      <c r="B244" s="1423"/>
      <c r="C244" s="1424"/>
      <c r="D244" s="763" t="s">
        <v>8607</v>
      </c>
      <c r="E244" s="1424"/>
      <c r="F244" s="562">
        <v>55750</v>
      </c>
      <c r="G244" s="866" t="s">
        <v>2531</v>
      </c>
      <c r="H244" s="720">
        <v>44211</v>
      </c>
      <c r="I244" s="867" t="s">
        <v>7663</v>
      </c>
      <c r="J244" s="919" t="s">
        <v>8809</v>
      </c>
      <c r="K244" s="913" t="s">
        <v>496</v>
      </c>
      <c r="L244" s="721"/>
      <c r="M244" s="721" t="s">
        <v>496</v>
      </c>
      <c r="N244" s="721"/>
      <c r="O244" s="721" t="s">
        <v>496</v>
      </c>
      <c r="P244" s="930"/>
      <c r="Q244" s="930"/>
      <c r="R244" s="930"/>
      <c r="S244" s="846"/>
    </row>
    <row r="245" spans="1:19" s="601" customFormat="1" ht="45" customHeight="1" x14ac:dyDescent="0.2">
      <c r="A245" s="1403">
        <v>3</v>
      </c>
      <c r="B245" s="1423" t="s">
        <v>8612</v>
      </c>
      <c r="C245" s="1424" t="s">
        <v>8388</v>
      </c>
      <c r="D245" s="763" t="s">
        <v>8607</v>
      </c>
      <c r="E245" s="1425" t="s">
        <v>8613</v>
      </c>
      <c r="F245" s="562">
        <v>5940</v>
      </c>
      <c r="G245" s="528" t="s">
        <v>2531</v>
      </c>
      <c r="H245" s="720">
        <v>44214</v>
      </c>
      <c r="I245" s="867" t="s">
        <v>8614</v>
      </c>
      <c r="J245" s="919" t="s">
        <v>8810</v>
      </c>
      <c r="K245" s="913" t="s">
        <v>496</v>
      </c>
      <c r="L245" s="721"/>
      <c r="M245" s="721" t="s">
        <v>496</v>
      </c>
      <c r="N245" s="721"/>
      <c r="O245" s="721" t="s">
        <v>496</v>
      </c>
      <c r="P245" s="930"/>
      <c r="Q245" s="930"/>
      <c r="R245" s="930"/>
      <c r="S245" s="524"/>
    </row>
    <row r="246" spans="1:19" s="601" customFormat="1" ht="45" customHeight="1" x14ac:dyDescent="0.2">
      <c r="A246" s="1403"/>
      <c r="B246" s="1423"/>
      <c r="C246" s="1424"/>
      <c r="D246" s="763" t="s">
        <v>1166</v>
      </c>
      <c r="E246" s="1425"/>
      <c r="F246" s="562">
        <v>8838.48</v>
      </c>
      <c r="G246" s="528" t="s">
        <v>2531</v>
      </c>
      <c r="H246" s="720">
        <v>44210</v>
      </c>
      <c r="I246" s="867" t="s">
        <v>8614</v>
      </c>
      <c r="J246" s="919" t="s">
        <v>8811</v>
      </c>
      <c r="K246" s="913" t="s">
        <v>496</v>
      </c>
      <c r="L246" s="721"/>
      <c r="M246" s="721" t="s">
        <v>496</v>
      </c>
      <c r="N246" s="721"/>
      <c r="O246" s="721" t="s">
        <v>496</v>
      </c>
      <c r="P246" s="930"/>
      <c r="Q246" s="930"/>
      <c r="R246" s="930"/>
      <c r="S246" s="524"/>
    </row>
    <row r="247" spans="1:19" s="601" customFormat="1" ht="45" customHeight="1" x14ac:dyDescent="0.2">
      <c r="A247" s="1403"/>
      <c r="B247" s="1423"/>
      <c r="C247" s="1424"/>
      <c r="D247" s="763" t="s">
        <v>101</v>
      </c>
      <c r="E247" s="1425"/>
      <c r="F247" s="562">
        <v>11250</v>
      </c>
      <c r="G247" s="528" t="s">
        <v>2531</v>
      </c>
      <c r="H247" s="720">
        <v>44210</v>
      </c>
      <c r="I247" s="867" t="s">
        <v>8615</v>
      </c>
      <c r="J247" s="919" t="s">
        <v>8812</v>
      </c>
      <c r="K247" s="913" t="s">
        <v>496</v>
      </c>
      <c r="L247" s="721"/>
      <c r="M247" s="721" t="s">
        <v>496</v>
      </c>
      <c r="N247" s="721"/>
      <c r="O247" s="721" t="s">
        <v>496</v>
      </c>
      <c r="P247" s="930"/>
      <c r="Q247" s="930"/>
      <c r="R247" s="930"/>
      <c r="S247" s="524"/>
    </row>
    <row r="248" spans="1:19" s="601" customFormat="1" ht="45" customHeight="1" x14ac:dyDescent="0.2">
      <c r="A248" s="1403"/>
      <c r="B248" s="1423"/>
      <c r="C248" s="1424"/>
      <c r="D248" s="763" t="s">
        <v>8616</v>
      </c>
      <c r="E248" s="1425"/>
      <c r="F248" s="562">
        <v>2847.5</v>
      </c>
      <c r="G248" s="528" t="s">
        <v>2531</v>
      </c>
      <c r="H248" s="720">
        <v>44216</v>
      </c>
      <c r="I248" s="867" t="s">
        <v>8614</v>
      </c>
      <c r="J248" s="919" t="s">
        <v>8813</v>
      </c>
      <c r="K248" s="913" t="s">
        <v>496</v>
      </c>
      <c r="L248" s="721"/>
      <c r="M248" s="721" t="s">
        <v>496</v>
      </c>
      <c r="N248" s="721"/>
      <c r="O248" s="721" t="s">
        <v>496</v>
      </c>
      <c r="P248" s="930"/>
      <c r="Q248" s="930"/>
      <c r="R248" s="930"/>
      <c r="S248" s="524"/>
    </row>
    <row r="249" spans="1:19" s="601" customFormat="1" ht="45" customHeight="1" x14ac:dyDescent="0.2">
      <c r="A249" s="1403">
        <v>4</v>
      </c>
      <c r="B249" s="1423" t="s">
        <v>8621</v>
      </c>
      <c r="C249" s="1424" t="s">
        <v>8622</v>
      </c>
      <c r="D249" s="763" t="s">
        <v>1099</v>
      </c>
      <c r="E249" s="1424" t="s">
        <v>8605</v>
      </c>
      <c r="F249" s="562">
        <v>12839.45</v>
      </c>
      <c r="G249" s="528" t="s">
        <v>2531</v>
      </c>
      <c r="H249" s="720" t="s">
        <v>8814</v>
      </c>
      <c r="I249" s="867" t="s">
        <v>8614</v>
      </c>
      <c r="J249" s="919" t="s">
        <v>8815</v>
      </c>
      <c r="K249" s="917" t="s">
        <v>496</v>
      </c>
      <c r="L249" s="521"/>
      <c r="M249" s="520" t="s">
        <v>496</v>
      </c>
      <c r="N249" s="521"/>
      <c r="O249" s="930" t="s">
        <v>496</v>
      </c>
      <c r="P249" s="930"/>
      <c r="Q249" s="930"/>
      <c r="R249" s="930"/>
      <c r="S249" s="846"/>
    </row>
    <row r="250" spans="1:19" s="601" customFormat="1" ht="45" customHeight="1" x14ac:dyDescent="0.2">
      <c r="A250" s="1403"/>
      <c r="B250" s="1423"/>
      <c r="C250" s="1424"/>
      <c r="D250" s="763" t="s">
        <v>8623</v>
      </c>
      <c r="E250" s="1424"/>
      <c r="F250" s="562">
        <v>37405.269999999997</v>
      </c>
      <c r="G250" s="528" t="s">
        <v>2531</v>
      </c>
      <c r="H250" s="720">
        <v>44214</v>
      </c>
      <c r="I250" s="867" t="s">
        <v>8614</v>
      </c>
      <c r="J250" s="919" t="s">
        <v>8816</v>
      </c>
      <c r="K250" s="917" t="s">
        <v>496</v>
      </c>
      <c r="L250" s="521"/>
      <c r="M250" s="520" t="s">
        <v>496</v>
      </c>
      <c r="N250" s="521"/>
      <c r="O250" s="930" t="s">
        <v>496</v>
      </c>
      <c r="P250" s="930"/>
      <c r="Q250" s="930"/>
      <c r="R250" s="930"/>
      <c r="S250" s="846"/>
    </row>
    <row r="251" spans="1:19" s="601" customFormat="1" ht="45" customHeight="1" thickBot="1" x14ac:dyDescent="0.25">
      <c r="A251" s="1428"/>
      <c r="B251" s="1429"/>
      <c r="C251" s="1430"/>
      <c r="D251" s="848" t="s">
        <v>7533</v>
      </c>
      <c r="E251" s="1430"/>
      <c r="F251" s="530">
        <v>10625</v>
      </c>
      <c r="G251" s="849" t="s">
        <v>2531</v>
      </c>
      <c r="H251" s="868">
        <v>44211</v>
      </c>
      <c r="I251" s="850" t="s">
        <v>8614</v>
      </c>
      <c r="J251" s="920" t="s">
        <v>8817</v>
      </c>
      <c r="K251" s="918" t="s">
        <v>496</v>
      </c>
      <c r="L251" s="553"/>
      <c r="M251" s="552" t="s">
        <v>496</v>
      </c>
      <c r="N251" s="553"/>
      <c r="O251" s="554" t="s">
        <v>496</v>
      </c>
      <c r="P251" s="554"/>
      <c r="Q251" s="554"/>
      <c r="R251" s="554"/>
      <c r="S251" s="869"/>
    </row>
    <row r="252" spans="1:19" s="601" customFormat="1" ht="12.75" thickTop="1" x14ac:dyDescent="0.2">
      <c r="A252" s="611"/>
      <c r="B252" s="612"/>
      <c r="C252" s="605"/>
      <c r="D252" s="612"/>
      <c r="E252" s="605"/>
      <c r="F252" s="773"/>
      <c r="G252" s="617"/>
      <c r="H252" s="614"/>
      <c r="I252" s="612"/>
      <c r="J252" s="607"/>
      <c r="O252" s="600"/>
      <c r="P252" s="600"/>
      <c r="Q252" s="600"/>
      <c r="R252" s="600"/>
      <c r="S252" s="602"/>
    </row>
    <row r="253" spans="1:19" s="601" customFormat="1" x14ac:dyDescent="0.2">
      <c r="A253" s="611"/>
      <c r="B253" s="612"/>
      <c r="C253" s="605"/>
      <c r="D253" s="612"/>
      <c r="E253" s="605"/>
      <c r="F253" s="773"/>
      <c r="G253" s="617"/>
      <c r="H253" s="614"/>
      <c r="I253" s="612"/>
      <c r="J253" s="607"/>
      <c r="O253" s="600"/>
      <c r="P253" s="600"/>
      <c r="Q253" s="600"/>
      <c r="R253" s="600"/>
      <c r="S253" s="602"/>
    </row>
    <row r="254" spans="1:19" s="601" customFormat="1" x14ac:dyDescent="0.2">
      <c r="A254" s="611"/>
      <c r="B254" s="612"/>
      <c r="C254" s="605"/>
      <c r="D254" s="612"/>
      <c r="E254" s="605"/>
      <c r="F254" s="773"/>
      <c r="G254" s="617"/>
      <c r="H254" s="614"/>
      <c r="I254" s="612"/>
      <c r="J254" s="607"/>
      <c r="O254" s="600"/>
      <c r="P254" s="600"/>
      <c r="Q254" s="600"/>
      <c r="R254" s="600"/>
      <c r="S254" s="602"/>
    </row>
    <row r="255" spans="1:19" s="601" customFormat="1" x14ac:dyDescent="0.2">
      <c r="A255" s="611"/>
      <c r="B255" s="612"/>
      <c r="C255" s="605"/>
      <c r="D255" s="612"/>
      <c r="E255" s="605"/>
      <c r="F255" s="773"/>
      <c r="G255" s="617"/>
      <c r="H255" s="614"/>
      <c r="I255" s="612"/>
      <c r="J255" s="607"/>
      <c r="O255" s="600"/>
      <c r="P255" s="600"/>
      <c r="Q255" s="600"/>
      <c r="R255" s="600"/>
      <c r="S255" s="602"/>
    </row>
    <row r="256" spans="1:19" s="601" customFormat="1" x14ac:dyDescent="0.2">
      <c r="A256" s="611"/>
      <c r="B256" s="612"/>
      <c r="C256" s="605"/>
      <c r="D256" s="612"/>
      <c r="E256" s="605"/>
      <c r="F256" s="773"/>
      <c r="G256" s="617"/>
      <c r="H256" s="614"/>
      <c r="I256" s="612"/>
      <c r="J256" s="607"/>
      <c r="O256" s="600"/>
      <c r="P256" s="600"/>
      <c r="Q256" s="600"/>
      <c r="R256" s="600"/>
      <c r="S256" s="602"/>
    </row>
    <row r="257" spans="1:19" s="601" customFormat="1" x14ac:dyDescent="0.2">
      <c r="A257" s="611"/>
      <c r="B257" s="612"/>
      <c r="C257" s="605"/>
      <c r="D257" s="612"/>
      <c r="E257" s="605"/>
      <c r="F257" s="773"/>
      <c r="G257" s="617"/>
      <c r="H257" s="614"/>
      <c r="I257" s="612"/>
      <c r="J257" s="607"/>
      <c r="O257" s="600"/>
      <c r="P257" s="600"/>
      <c r="Q257" s="600"/>
      <c r="R257" s="600"/>
      <c r="S257" s="602"/>
    </row>
    <row r="258" spans="1:19" s="601" customFormat="1" x14ac:dyDescent="0.2">
      <c r="A258" s="611"/>
      <c r="B258" s="612"/>
      <c r="C258" s="605"/>
      <c r="D258" s="612"/>
      <c r="E258" s="605"/>
      <c r="F258" s="773"/>
      <c r="G258" s="617"/>
      <c r="H258" s="614"/>
      <c r="I258" s="612"/>
      <c r="J258" s="607"/>
      <c r="O258" s="600"/>
      <c r="P258" s="600"/>
      <c r="Q258" s="600"/>
      <c r="R258" s="600"/>
      <c r="S258" s="602"/>
    </row>
    <row r="259" spans="1:19" s="601" customFormat="1" x14ac:dyDescent="0.2">
      <c r="A259" s="611"/>
      <c r="B259" s="612"/>
      <c r="C259" s="605"/>
      <c r="D259" s="612"/>
      <c r="E259" s="605"/>
      <c r="F259" s="773"/>
      <c r="G259" s="617"/>
      <c r="H259" s="614"/>
      <c r="I259" s="612"/>
      <c r="J259" s="607"/>
      <c r="O259" s="600"/>
      <c r="P259" s="600"/>
      <c r="Q259" s="600"/>
      <c r="R259" s="600"/>
      <c r="S259" s="602"/>
    </row>
    <row r="260" spans="1:19" s="601" customFormat="1" x14ac:dyDescent="0.2">
      <c r="A260" s="611"/>
      <c r="B260" s="612"/>
      <c r="C260" s="605"/>
      <c r="D260" s="612"/>
      <c r="E260" s="605"/>
      <c r="F260" s="773"/>
      <c r="G260" s="617"/>
      <c r="H260" s="614"/>
      <c r="I260" s="612"/>
      <c r="J260" s="607"/>
      <c r="O260" s="600"/>
      <c r="P260" s="600"/>
      <c r="Q260" s="600"/>
      <c r="R260" s="600"/>
      <c r="S260" s="602"/>
    </row>
    <row r="261" spans="1:19" s="601" customFormat="1" x14ac:dyDescent="0.2">
      <c r="A261" s="611"/>
      <c r="B261" s="612"/>
      <c r="C261" s="605"/>
      <c r="D261" s="612"/>
      <c r="E261" s="605"/>
      <c r="F261" s="773"/>
      <c r="G261" s="617"/>
      <c r="H261" s="614"/>
      <c r="I261" s="612"/>
      <c r="J261" s="607"/>
      <c r="O261" s="600"/>
      <c r="P261" s="600"/>
      <c r="Q261" s="600"/>
      <c r="R261" s="600"/>
      <c r="S261" s="602"/>
    </row>
    <row r="262" spans="1:19" s="601" customFormat="1" x14ac:dyDescent="0.2">
      <c r="A262" s="611"/>
      <c r="B262" s="612"/>
      <c r="C262" s="605"/>
      <c r="D262" s="612"/>
      <c r="E262" s="605"/>
      <c r="F262" s="773"/>
      <c r="G262" s="617"/>
      <c r="H262" s="614"/>
      <c r="I262" s="612"/>
      <c r="J262" s="607"/>
      <c r="O262" s="600"/>
      <c r="P262" s="600"/>
      <c r="Q262" s="600"/>
      <c r="R262" s="600"/>
      <c r="S262" s="602"/>
    </row>
    <row r="263" spans="1:19" s="601" customFormat="1" x14ac:dyDescent="0.2">
      <c r="A263" s="611"/>
      <c r="B263" s="612"/>
      <c r="C263" s="605"/>
      <c r="D263" s="612"/>
      <c r="E263" s="605"/>
      <c r="F263" s="773"/>
      <c r="G263" s="617"/>
      <c r="H263" s="614"/>
      <c r="I263" s="612"/>
      <c r="J263" s="607"/>
      <c r="O263" s="600"/>
      <c r="P263" s="600"/>
      <c r="Q263" s="600"/>
      <c r="R263" s="600"/>
      <c r="S263" s="602"/>
    </row>
    <row r="264" spans="1:19" s="601" customFormat="1" x14ac:dyDescent="0.2">
      <c r="A264" s="611"/>
      <c r="B264" s="612"/>
      <c r="C264" s="605"/>
      <c r="D264" s="612"/>
      <c r="E264" s="605"/>
      <c r="F264" s="773"/>
      <c r="G264" s="617"/>
      <c r="H264" s="614"/>
      <c r="I264" s="612"/>
      <c r="J264" s="607"/>
      <c r="O264" s="600"/>
      <c r="P264" s="600"/>
      <c r="Q264" s="600"/>
      <c r="R264" s="600"/>
      <c r="S264" s="602"/>
    </row>
    <row r="265" spans="1:19" s="601" customFormat="1" x14ac:dyDescent="0.2">
      <c r="A265" s="611"/>
      <c r="B265" s="612"/>
      <c r="C265" s="605"/>
      <c r="D265" s="612"/>
      <c r="E265" s="605"/>
      <c r="F265" s="773"/>
      <c r="G265" s="617"/>
      <c r="H265" s="614"/>
      <c r="I265" s="612"/>
      <c r="J265" s="607"/>
      <c r="O265" s="600"/>
      <c r="P265" s="600"/>
      <c r="Q265" s="600"/>
      <c r="R265" s="600"/>
      <c r="S265" s="602"/>
    </row>
    <row r="266" spans="1:19" s="601" customFormat="1" x14ac:dyDescent="0.2">
      <c r="A266" s="611"/>
      <c r="B266" s="612"/>
      <c r="C266" s="605"/>
      <c r="D266" s="612"/>
      <c r="E266" s="605"/>
      <c r="F266" s="773"/>
      <c r="G266" s="617"/>
      <c r="H266" s="614"/>
      <c r="I266" s="612"/>
      <c r="J266" s="607"/>
      <c r="O266" s="600"/>
      <c r="P266" s="600"/>
      <c r="Q266" s="600"/>
      <c r="R266" s="600"/>
      <c r="S266" s="602"/>
    </row>
    <row r="267" spans="1:19" s="601" customFormat="1" x14ac:dyDescent="0.2">
      <c r="A267" s="611"/>
      <c r="B267" s="612"/>
      <c r="C267" s="605"/>
      <c r="D267" s="612"/>
      <c r="E267" s="605"/>
      <c r="F267" s="773"/>
      <c r="G267" s="617"/>
      <c r="H267" s="614"/>
      <c r="I267" s="612"/>
      <c r="J267" s="607"/>
      <c r="O267" s="600"/>
      <c r="P267" s="600"/>
      <c r="Q267" s="600"/>
      <c r="R267" s="600"/>
      <c r="S267" s="602"/>
    </row>
    <row r="268" spans="1:19" s="601" customFormat="1" x14ac:dyDescent="0.2">
      <c r="A268" s="611"/>
      <c r="B268" s="612"/>
      <c r="C268" s="605"/>
      <c r="D268" s="612"/>
      <c r="E268" s="605"/>
      <c r="F268" s="773"/>
      <c r="G268" s="617"/>
      <c r="H268" s="614"/>
      <c r="I268" s="612"/>
      <c r="J268" s="607"/>
      <c r="O268" s="600"/>
      <c r="P268" s="600"/>
      <c r="Q268" s="600"/>
      <c r="R268" s="600"/>
      <c r="S268" s="602"/>
    </row>
    <row r="269" spans="1:19" s="601" customFormat="1" x14ac:dyDescent="0.2">
      <c r="A269" s="611"/>
      <c r="B269" s="612"/>
      <c r="C269" s="605"/>
      <c r="D269" s="612"/>
      <c r="E269" s="605"/>
      <c r="F269" s="773"/>
      <c r="G269" s="617"/>
      <c r="H269" s="614"/>
      <c r="I269" s="612"/>
      <c r="J269" s="607"/>
      <c r="O269" s="600"/>
      <c r="P269" s="600"/>
      <c r="Q269" s="600"/>
      <c r="R269" s="600"/>
      <c r="S269" s="602"/>
    </row>
    <row r="270" spans="1:19" s="601" customFormat="1" x14ac:dyDescent="0.2">
      <c r="A270" s="611"/>
      <c r="B270" s="612"/>
      <c r="C270" s="605"/>
      <c r="D270" s="612"/>
      <c r="E270" s="605"/>
      <c r="F270" s="773"/>
      <c r="G270" s="617"/>
      <c r="H270" s="614"/>
      <c r="I270" s="612"/>
      <c r="J270" s="607"/>
      <c r="O270" s="600"/>
      <c r="P270" s="600"/>
      <c r="Q270" s="600"/>
      <c r="R270" s="600"/>
      <c r="S270" s="602"/>
    </row>
    <row r="271" spans="1:19" s="601" customFormat="1" x14ac:dyDescent="0.2">
      <c r="A271" s="611"/>
      <c r="B271" s="612"/>
      <c r="C271" s="605"/>
      <c r="D271" s="612"/>
      <c r="E271" s="605"/>
      <c r="F271" s="773"/>
      <c r="G271" s="617"/>
      <c r="H271" s="614"/>
      <c r="I271" s="612"/>
      <c r="J271" s="607"/>
      <c r="O271" s="600"/>
      <c r="P271" s="600"/>
      <c r="Q271" s="600"/>
      <c r="R271" s="600"/>
      <c r="S271" s="602"/>
    </row>
    <row r="272" spans="1:19" s="601" customFormat="1" x14ac:dyDescent="0.2">
      <c r="A272" s="611"/>
      <c r="B272" s="612"/>
      <c r="C272" s="605"/>
      <c r="D272" s="612"/>
      <c r="E272" s="605"/>
      <c r="F272" s="773"/>
      <c r="G272" s="617"/>
      <c r="H272" s="614"/>
      <c r="I272" s="612"/>
      <c r="J272" s="607"/>
      <c r="O272" s="600"/>
      <c r="P272" s="600"/>
      <c r="Q272" s="600"/>
      <c r="R272" s="600"/>
      <c r="S272" s="602"/>
    </row>
    <row r="273" spans="1:19" s="601" customFormat="1" x14ac:dyDescent="0.2">
      <c r="A273" s="611"/>
      <c r="B273" s="612"/>
      <c r="C273" s="605"/>
      <c r="D273" s="612"/>
      <c r="E273" s="605"/>
      <c r="F273" s="773"/>
      <c r="G273" s="617"/>
      <c r="H273" s="614"/>
      <c r="I273" s="612"/>
      <c r="J273" s="607"/>
      <c r="O273" s="600"/>
      <c r="P273" s="600"/>
      <c r="Q273" s="600"/>
      <c r="R273" s="600"/>
      <c r="S273" s="602"/>
    </row>
    <row r="274" spans="1:19" s="601" customFormat="1" x14ac:dyDescent="0.2">
      <c r="A274" s="611"/>
      <c r="B274" s="612"/>
      <c r="C274" s="605"/>
      <c r="D274" s="612"/>
      <c r="E274" s="605"/>
      <c r="F274" s="773"/>
      <c r="G274" s="617"/>
      <c r="H274" s="614"/>
      <c r="I274" s="612"/>
      <c r="J274" s="607"/>
      <c r="O274" s="600"/>
      <c r="P274" s="600"/>
      <c r="Q274" s="600"/>
      <c r="R274" s="600"/>
      <c r="S274" s="602"/>
    </row>
    <row r="275" spans="1:19" s="601" customFormat="1" x14ac:dyDescent="0.2">
      <c r="A275" s="611"/>
      <c r="B275" s="612"/>
      <c r="C275" s="605"/>
      <c r="D275" s="612"/>
      <c r="E275" s="605"/>
      <c r="F275" s="773"/>
      <c r="G275" s="617"/>
      <c r="H275" s="614"/>
      <c r="I275" s="612"/>
      <c r="J275" s="607"/>
      <c r="O275" s="600"/>
      <c r="P275" s="600"/>
      <c r="Q275" s="600"/>
      <c r="R275" s="600"/>
      <c r="S275" s="602"/>
    </row>
    <row r="276" spans="1:19" s="601" customFormat="1" x14ac:dyDescent="0.2">
      <c r="A276" s="611"/>
      <c r="B276" s="612"/>
      <c r="C276" s="605"/>
      <c r="D276" s="612"/>
      <c r="E276" s="605"/>
      <c r="F276" s="773"/>
      <c r="G276" s="617"/>
      <c r="H276" s="614"/>
      <c r="I276" s="612"/>
      <c r="J276" s="607"/>
      <c r="O276" s="600"/>
      <c r="P276" s="600"/>
      <c r="Q276" s="600"/>
      <c r="R276" s="600"/>
      <c r="S276" s="602"/>
    </row>
    <row r="277" spans="1:19" s="601" customFormat="1" x14ac:dyDescent="0.2">
      <c r="A277" s="611"/>
      <c r="B277" s="612"/>
      <c r="C277" s="605"/>
      <c r="D277" s="612"/>
      <c r="E277" s="605"/>
      <c r="F277" s="773"/>
      <c r="G277" s="617"/>
      <c r="H277" s="614"/>
      <c r="I277" s="612"/>
      <c r="J277" s="607"/>
      <c r="O277" s="600"/>
      <c r="P277" s="600"/>
      <c r="Q277" s="600"/>
      <c r="R277" s="600"/>
      <c r="S277" s="602"/>
    </row>
    <row r="278" spans="1:19" s="601" customFormat="1" x14ac:dyDescent="0.2">
      <c r="A278" s="611"/>
      <c r="B278" s="612"/>
      <c r="C278" s="605"/>
      <c r="D278" s="612"/>
      <c r="E278" s="605"/>
      <c r="F278" s="773"/>
      <c r="G278" s="617"/>
      <c r="H278" s="614"/>
      <c r="I278" s="612"/>
      <c r="J278" s="607"/>
      <c r="O278" s="600"/>
      <c r="P278" s="600"/>
      <c r="Q278" s="600"/>
      <c r="R278" s="600"/>
      <c r="S278" s="602"/>
    </row>
    <row r="279" spans="1:19" s="601" customFormat="1" x14ac:dyDescent="0.2">
      <c r="A279" s="611"/>
      <c r="B279" s="612"/>
      <c r="C279" s="605"/>
      <c r="D279" s="612"/>
      <c r="E279" s="605"/>
      <c r="F279" s="773"/>
      <c r="G279" s="617"/>
      <c r="H279" s="614"/>
      <c r="I279" s="612"/>
      <c r="J279" s="607"/>
      <c r="O279" s="600"/>
      <c r="P279" s="600"/>
      <c r="Q279" s="600"/>
      <c r="R279" s="600"/>
      <c r="S279" s="602"/>
    </row>
    <row r="280" spans="1:19" s="601" customFormat="1" x14ac:dyDescent="0.2">
      <c r="A280" s="611"/>
      <c r="B280" s="612"/>
      <c r="C280" s="605"/>
      <c r="D280" s="612"/>
      <c r="E280" s="605"/>
      <c r="F280" s="773"/>
      <c r="G280" s="617"/>
      <c r="H280" s="614"/>
      <c r="I280" s="612"/>
      <c r="J280" s="607"/>
      <c r="O280" s="600"/>
      <c r="P280" s="600"/>
      <c r="Q280" s="600"/>
      <c r="R280" s="600"/>
      <c r="S280" s="602"/>
    </row>
    <row r="281" spans="1:19" s="601" customFormat="1" x14ac:dyDescent="0.2">
      <c r="A281" s="611"/>
      <c r="B281" s="612"/>
      <c r="C281" s="605"/>
      <c r="D281" s="612"/>
      <c r="E281" s="605"/>
      <c r="F281" s="773"/>
      <c r="G281" s="617"/>
      <c r="H281" s="614"/>
      <c r="I281" s="612"/>
      <c r="J281" s="607"/>
      <c r="O281" s="600"/>
      <c r="P281" s="600"/>
      <c r="Q281" s="600"/>
      <c r="R281" s="600"/>
      <c r="S281" s="602"/>
    </row>
    <row r="282" spans="1:19" s="601" customFormat="1" x14ac:dyDescent="0.2">
      <c r="A282" s="611"/>
      <c r="B282" s="612"/>
      <c r="C282" s="605"/>
      <c r="D282" s="612"/>
      <c r="E282" s="605"/>
      <c r="F282" s="773"/>
      <c r="G282" s="617"/>
      <c r="H282" s="614"/>
      <c r="I282" s="612"/>
      <c r="J282" s="607"/>
      <c r="O282" s="600"/>
      <c r="P282" s="600"/>
      <c r="Q282" s="600"/>
      <c r="R282" s="600"/>
      <c r="S282" s="602"/>
    </row>
    <row r="283" spans="1:19" s="601" customFormat="1" x14ac:dyDescent="0.2">
      <c r="A283" s="611"/>
      <c r="B283" s="612"/>
      <c r="C283" s="605"/>
      <c r="D283" s="612"/>
      <c r="E283" s="605"/>
      <c r="F283" s="773"/>
      <c r="G283" s="617"/>
      <c r="H283" s="614"/>
      <c r="I283" s="612"/>
      <c r="J283" s="607"/>
      <c r="O283" s="600"/>
      <c r="P283" s="600"/>
      <c r="Q283" s="600"/>
      <c r="R283" s="600"/>
      <c r="S283" s="602"/>
    </row>
    <row r="284" spans="1:19" s="601" customFormat="1" x14ac:dyDescent="0.2">
      <c r="A284" s="611"/>
      <c r="B284" s="612"/>
      <c r="C284" s="605"/>
      <c r="D284" s="612"/>
      <c r="E284" s="605"/>
      <c r="F284" s="773"/>
      <c r="G284" s="617"/>
      <c r="H284" s="614"/>
      <c r="I284" s="612"/>
      <c r="J284" s="607"/>
      <c r="O284" s="600"/>
      <c r="P284" s="600"/>
      <c r="Q284" s="600"/>
      <c r="R284" s="600"/>
      <c r="S284" s="602"/>
    </row>
    <row r="285" spans="1:19" s="601" customFormat="1" x14ac:dyDescent="0.2">
      <c r="A285" s="611"/>
      <c r="B285" s="612"/>
      <c r="C285" s="605"/>
      <c r="D285" s="612"/>
      <c r="E285" s="605"/>
      <c r="F285" s="773"/>
      <c r="G285" s="617"/>
      <c r="H285" s="614"/>
      <c r="I285" s="612"/>
      <c r="J285" s="607"/>
      <c r="O285" s="600"/>
      <c r="P285" s="600"/>
      <c r="Q285" s="600"/>
      <c r="R285" s="600"/>
      <c r="S285" s="602"/>
    </row>
    <row r="286" spans="1:19" x14ac:dyDescent="0.2">
      <c r="C286" s="605"/>
      <c r="D286" s="612"/>
      <c r="E286" s="605"/>
      <c r="F286" s="773"/>
      <c r="G286" s="617"/>
      <c r="H286" s="614"/>
      <c r="I286" s="612"/>
      <c r="J286" s="607"/>
    </row>
    <row r="287" spans="1:19" x14ac:dyDescent="0.2">
      <c r="C287" s="605"/>
      <c r="D287" s="612"/>
      <c r="E287" s="605"/>
      <c r="F287" s="773"/>
      <c r="G287" s="617"/>
      <c r="H287" s="614"/>
      <c r="I287" s="612"/>
      <c r="J287" s="607"/>
    </row>
    <row r="288" spans="1:19" x14ac:dyDescent="0.2">
      <c r="C288" s="605"/>
      <c r="D288" s="612"/>
      <c r="E288" s="605"/>
      <c r="F288" s="773"/>
      <c r="G288" s="617"/>
      <c r="H288" s="614"/>
      <c r="I288" s="612"/>
      <c r="J288" s="607"/>
    </row>
    <row r="289" spans="3:10" x14ac:dyDescent="0.2">
      <c r="C289" s="605"/>
      <c r="D289" s="612"/>
      <c r="E289" s="605"/>
      <c r="F289" s="773"/>
      <c r="G289" s="617"/>
      <c r="H289" s="614"/>
      <c r="I289" s="612"/>
      <c r="J289" s="607"/>
    </row>
    <row r="290" spans="3:10" x14ac:dyDescent="0.2">
      <c r="C290" s="605"/>
      <c r="D290" s="612"/>
      <c r="E290" s="605"/>
      <c r="F290" s="773"/>
      <c r="G290" s="617"/>
      <c r="H290" s="614"/>
      <c r="I290" s="612"/>
      <c r="J290" s="607"/>
    </row>
    <row r="291" spans="3:10" x14ac:dyDescent="0.2">
      <c r="C291" s="605"/>
      <c r="D291" s="612"/>
      <c r="E291" s="605"/>
      <c r="F291" s="773"/>
      <c r="G291" s="617"/>
      <c r="H291" s="614"/>
      <c r="I291" s="612"/>
      <c r="J291" s="607"/>
    </row>
    <row r="292" spans="3:10" x14ac:dyDescent="0.2">
      <c r="C292" s="605"/>
      <c r="D292" s="612"/>
      <c r="E292" s="605"/>
      <c r="F292" s="773"/>
      <c r="G292" s="617"/>
      <c r="H292" s="614"/>
      <c r="I292" s="612"/>
      <c r="J292" s="607"/>
    </row>
    <row r="293" spans="3:10" x14ac:dyDescent="0.2">
      <c r="C293" s="605"/>
      <c r="D293" s="612"/>
      <c r="E293" s="605"/>
      <c r="F293" s="773"/>
      <c r="G293" s="617"/>
      <c r="H293" s="614"/>
      <c r="I293" s="612"/>
      <c r="J293" s="607"/>
    </row>
  </sheetData>
  <protectedRanges>
    <protectedRange sqref="A1:IB5 A8:J10 T9:IB10 K8:IB8 T224:IB251 K252:IB65544 A252:A65544 B252:J65552" name="Rango1"/>
    <protectedRange sqref="E22:H22 I25:I27 E51:G54 H53:J53 J51:J52 H54 J54 E55:H55 E21:J21 T18:IB24 A21:A24 E36:J37 B18:J19 J32:J35 J27:J30 E20:H20 E23:J24 F38:J40 E67:J67 E41:J43 E44:E50 G44:J50 E80:J80 F79:J79 F56:J57 G65:H66 G63:I64 G62:H62 F60:J61 G59:I59 G58:H58 A36:A67 F83:J85 J81 F92:J92 F95:J95 A79:A128 T36:IB223" name="Rango1_2"/>
    <protectedRange sqref="A18:A20" name="Rango1_2_8"/>
    <protectedRange sqref="T11:IB17" name="Rango1_2_7"/>
    <protectedRange sqref="B22:D24 B36:D36 B37:C37 E38:E40 B38:D43 B51:D55 B44:C50 E79 E56:E57 B65:B66 B56:C57 B60:C64 B58:B59 E60:E64 B83:E85 B67:D67 B79:D80 B70 B92:E92 B86:B87 B95:E95" name="Rango1_2_9"/>
    <protectedRange sqref="A25:A35 T25:IB35 C25:C26 D56:D61 D37 C27:H27 C32:I35 I51:I52 I54 C28:I30 C31:J31" name="Rango1_2_13"/>
    <protectedRange sqref="B25:B35" name="Rango1_2_9_2"/>
    <protectedRange sqref="F26:H26" name="Rango1_2_14"/>
    <protectedRange sqref="I20:J20 I22:J22 I55:J55" name="Rango1_2_9_1"/>
    <protectedRange sqref="J25:J26 D25:H25" name="Rango1_2_10"/>
    <protectedRange sqref="D26" name="Rango1_2_11"/>
    <protectedRange sqref="E26" name="Rango1_2_15"/>
    <protectedRange sqref="D44:D50" name="Rango1_2_9_3"/>
    <protectedRange sqref="F44:F50" name="Rango1_2_2"/>
    <protectedRange sqref="D62:D64" name="Rango1_2_9_4"/>
    <protectedRange sqref="F62:F64" name="Rango1_2_1"/>
    <protectedRange sqref="I62" name="Rango1_2_3"/>
    <protectedRange sqref="J62:J66" name="Rango1_2_4"/>
    <protectedRange sqref="D65:D66" name="Rango1_2_9_5"/>
    <protectedRange sqref="C65:C66 E65:E66" name="Rango1_2_9_6"/>
    <protectedRange sqref="F65:F66" name="Rango1_2_5"/>
    <protectedRange sqref="I65:I66" name="Rango1_2_6"/>
    <protectedRange sqref="C58:C59" name="Rango1_2_9_7"/>
    <protectedRange sqref="E58:E59" name="Rango1_2_9_8"/>
    <protectedRange sqref="F58:F59" name="Rango1_2_12"/>
    <protectedRange sqref="I58" name="Rango1_2_16"/>
    <protectedRange sqref="J58:J59" name="Rango1_2_17"/>
    <protectedRange sqref="A68:A74 E68:J69" name="Rango1_2_18"/>
    <protectedRange sqref="B68:D69" name="Rango1_2_9_9"/>
    <protectedRange sqref="F71:J71" name="Rango1_2_19"/>
    <protectedRange sqref="B71:E71" name="Rango1_2_9_10"/>
    <protectedRange sqref="F73:J73 E74:J74 E72:J72" name="Rango1_2_20"/>
    <protectedRange sqref="E73 B72:D74" name="Rango1_2_9_11"/>
    <protectedRange sqref="E81:I81" name="Rango1_2_22"/>
    <protectedRange sqref="B81:D81 B82" name="Rango1_2_9_13"/>
    <protectedRange sqref="A75:A78 E75:J76" name="Rango1_2_24"/>
    <protectedRange sqref="B75:D76 B77:B78" name="Rango1_2_9_15"/>
    <protectedRange sqref="F70:J70" name="Rango1_2_21"/>
    <protectedRange sqref="C70:E70" name="Rango1_2_9_12"/>
    <protectedRange sqref="E77:J78" name="Rango1_2_23"/>
    <protectedRange sqref="C77:D78" name="Rango1_2_9_14"/>
    <protectedRange sqref="E82:J82" name="Rango1_2_25"/>
    <protectedRange sqref="C82:D82" name="Rango1_2_9_16"/>
    <protectedRange sqref="E86:J87" name="Rango1_2_26"/>
    <protectedRange sqref="C86:D87" name="Rango1_2_9_17"/>
    <protectedRange sqref="F88:J91" name="Rango1_2_27"/>
    <protectedRange sqref="B88:E91" name="Rango1_2_9_18"/>
    <protectedRange sqref="E94:H94 F93:H93 J93:J94" name="Rango1_2_28"/>
    <protectedRange sqref="E93 B93:D94" name="Rango1_2_9_19"/>
    <protectedRange sqref="I93:I94" name="Rango1_2_9_1_1"/>
    <protectedRange sqref="E114:J114 E102:J102 F96:J101 E118:E119 E121:I121 F103:J104 G118:G119 F111:J111 J110 F109:J109" name="Rango1_2_29"/>
    <protectedRange sqref="E103:E104 E96:E101 B118:C119 B115:B117 B121:D121 B120 B122 B114:D114 B96:D104 B111:E111 B110 B112:B113 B109:E109" name="Rango1_2_9_20"/>
    <protectedRange sqref="E115:J115" name="Rango1_2_30"/>
    <protectedRange sqref="C115:D115" name="Rango1_2_9_21"/>
    <protectedRange sqref="E117:J117" name="Rango1_2_31"/>
    <protectedRange sqref="C117:D117" name="Rango1_2_9_22"/>
    <protectedRange sqref="E120:J120 J121" name="Rango1_2_32"/>
    <protectedRange sqref="C120:D120" name="Rango1_2_9_23"/>
    <protectedRange sqref="E122:J122" name="Rango1_2_33"/>
    <protectedRange sqref="C122:D122" name="Rango1_2_9_24"/>
    <protectedRange sqref="A129:A131 F131:J131 E129:J129" name="Rango1_2_37"/>
    <protectedRange sqref="B129:D129 B131:E131 B130" name="Rango1_2_9_28"/>
    <protectedRange sqref="F113:J113" name="Rango1_2_35"/>
    <protectedRange sqref="C113:E113" name="Rango1_2_9_26"/>
    <protectedRange sqref="D118:D119" name="Rango1_2_9_29"/>
    <protectedRange sqref="F118:F119" name="Rango1_2_36"/>
    <protectedRange sqref="H118:J119" name="Rango1_2_38"/>
    <protectedRange sqref="E130:H130 J130" name="Rango1_2_40"/>
    <protectedRange sqref="C130:D130" name="Rango1_2_9_31"/>
    <protectedRange sqref="I130" name="Rango1_2_9_1_3"/>
    <protectedRange sqref="F116:H116 J116" name="Rango1_2_41"/>
    <protectedRange sqref="C116:E116" name="Rango1_2_9_32"/>
    <protectedRange sqref="I116" name="Rango1_2_9_1_4"/>
    <protectedRange sqref="E110:I110" name="Rango1_2_42"/>
    <protectedRange sqref="C110:D110" name="Rango1_2_9_33"/>
    <protectedRange sqref="E112:J112" name="Rango1_2_43"/>
    <protectedRange sqref="C112:D112" name="Rango1_2_9_34"/>
    <protectedRange sqref="E123:J128" name="Rango1_2_39"/>
    <protectedRange sqref="B123:D128" name="Rango1_2_9_30"/>
    <protectedRange sqref="E132:J133 F134:J134 A132:A168 E136:J136" name="Rango1_2_45"/>
    <protectedRange sqref="B132:D133 B134:E134 B136:D136 B135" name="Rango1_2_9_36"/>
    <protectedRange sqref="E137:J138 E140:J150 E156:J156 E160:J160" name="Rango1_2_34"/>
    <protectedRange sqref="B137:D138 B140:D150 B156:D156 B160:D160" name="Rango1_2_9_25"/>
    <protectedRange sqref="E135:J135" name="Rango1_2_44"/>
    <protectedRange sqref="C135:D135" name="Rango1_2_9_27"/>
    <protectedRange sqref="E139:J139" name="Rango1_2_46"/>
    <protectedRange sqref="B139:D139" name="Rango1_2_9_35"/>
    <protectedRange sqref="E151:J151" name="Rango1_2_47"/>
    <protectedRange sqref="B151:D151" name="Rango1_2_9_37"/>
    <protectedRange sqref="E154:J154" name="Rango1_2_48"/>
    <protectedRange sqref="B154:D154" name="Rango1_2_9_38"/>
    <protectedRange sqref="E155:J155" name="Rango1_2_49"/>
    <protectedRange sqref="B155:D155" name="Rango1_2_9_39"/>
    <protectedRange sqref="E157:J157" name="Rango1_2_51"/>
    <protectedRange sqref="B157:D157" name="Rango1_2_9_41"/>
    <protectedRange sqref="E158:J159" name="Rango1_2_52"/>
    <protectedRange sqref="B158:D159" name="Rango1_2_9_42"/>
    <protectedRange sqref="E161:J162" name="Rango1_2_53"/>
    <protectedRange sqref="B161:D162" name="Rango1_2_9_43"/>
    <protectedRange sqref="E163:J168" name="Rango1_2_55"/>
    <protectedRange sqref="B163:D168" name="Rango1_2_9_45"/>
    <protectedRange sqref="E173:J174 E169:J171 A169:A186 A222:A223" name="Rango1_2_56"/>
    <protectedRange sqref="B169:D171 B173:D174 B172" name="Rango1_2_9_46"/>
    <protectedRange sqref="A238:J239 A232:J233 A226:J227" name="Rango1_5"/>
    <protectedRange sqref="A11:A17" name="Rango1_2_7_2"/>
    <protectedRange sqref="F13:H14 B11:D14 F11:J12 C17:D17 B15:B17 I13:J17" name="Rango1_2_7_3_1"/>
    <protectedRange sqref="C15:D16 F15:H17" name="Rango1_2_4_1_3_1"/>
    <protectedRange sqref="E11:E14 E17" name="Rango1_2_7_1_1"/>
    <protectedRange sqref="E15:E16" name="Rango1_2_4_1_1"/>
    <protectedRange sqref="F105:J108" name="Rango1_2_50"/>
    <protectedRange sqref="B105:E108" name="Rango1_2_9_40"/>
    <protectedRange sqref="B152:D153" name="Rango1_2_9_44"/>
    <protectedRange sqref="C172:D172" name="Rango1_2_9_47"/>
    <protectedRange sqref="B175:D186" name="Rango1_2_9_48"/>
    <protectedRange sqref="B223:D223" name="Rango1_2_9_50"/>
    <protectedRange sqref="B187:D221" name="Rango1_2_9_49"/>
    <protectedRange sqref="B222:D222" name="Rango1_2_9_51"/>
    <protectedRange sqref="D235:J235" name="Rango1_2_20_2"/>
  </protectedRanges>
  <autoFilter ref="A9:WWL222">
    <filterColumn colId="10" showButton="0"/>
    <filterColumn colId="12" showButton="0"/>
    <filterColumn colId="14" showButton="0"/>
    <filterColumn colId="15" showButton="0"/>
    <filterColumn colId="16" showButton="0"/>
  </autoFilter>
  <mergeCells count="252">
    <mergeCell ref="A249:A251"/>
    <mergeCell ref="B249:B251"/>
    <mergeCell ref="C249:C251"/>
    <mergeCell ref="E249:E251"/>
    <mergeCell ref="A11:A12"/>
    <mergeCell ref="B11:B12"/>
    <mergeCell ref="C11:C12"/>
    <mergeCell ref="D11:D12"/>
    <mergeCell ref="A13:A14"/>
    <mergeCell ref="B13:B14"/>
    <mergeCell ref="C13:C14"/>
    <mergeCell ref="D13:D14"/>
    <mergeCell ref="A15:A16"/>
    <mergeCell ref="B15:B16"/>
    <mergeCell ref="C15:C16"/>
    <mergeCell ref="D15:D16"/>
    <mergeCell ref="A240:A241"/>
    <mergeCell ref="B240:B241"/>
    <mergeCell ref="C240:C241"/>
    <mergeCell ref="E240:E241"/>
    <mergeCell ref="A242:A244"/>
    <mergeCell ref="B242:B244"/>
    <mergeCell ref="C242:C244"/>
    <mergeCell ref="E242:E244"/>
    <mergeCell ref="A245:A248"/>
    <mergeCell ref="B245:B248"/>
    <mergeCell ref="C245:C248"/>
    <mergeCell ref="E245:E248"/>
    <mergeCell ref="J232:J233"/>
    <mergeCell ref="K232:L232"/>
    <mergeCell ref="M232:N232"/>
    <mergeCell ref="O232:R232"/>
    <mergeCell ref="S232:S233"/>
    <mergeCell ref="G238:G239"/>
    <mergeCell ref="H238:H239"/>
    <mergeCell ref="I238:I239"/>
    <mergeCell ref="J238:J239"/>
    <mergeCell ref="K238:L238"/>
    <mergeCell ref="M238:N238"/>
    <mergeCell ref="O238:R238"/>
    <mergeCell ref="A232:A233"/>
    <mergeCell ref="B232:B233"/>
    <mergeCell ref="C232:C233"/>
    <mergeCell ref="D232:D233"/>
    <mergeCell ref="E232:E233"/>
    <mergeCell ref="F232:F233"/>
    <mergeCell ref="G232:G233"/>
    <mergeCell ref="H232:H233"/>
    <mergeCell ref="I232:I233"/>
    <mergeCell ref="B226:B227"/>
    <mergeCell ref="C226:C227"/>
    <mergeCell ref="D226:D227"/>
    <mergeCell ref="E226:E227"/>
    <mergeCell ref="F226:F227"/>
    <mergeCell ref="G226:G227"/>
    <mergeCell ref="H226:H227"/>
    <mergeCell ref="I226:I227"/>
    <mergeCell ref="A231:S231"/>
    <mergeCell ref="J226:J227"/>
    <mergeCell ref="K226:L226"/>
    <mergeCell ref="M226:N226"/>
    <mergeCell ref="O226:R226"/>
    <mergeCell ref="A226:A227"/>
    <mergeCell ref="A225:S225"/>
    <mergeCell ref="C163:C168"/>
    <mergeCell ref="E163:E168"/>
    <mergeCell ref="I65:I66"/>
    <mergeCell ref="A77:A78"/>
    <mergeCell ref="B86:B87"/>
    <mergeCell ref="A118:A119"/>
    <mergeCell ref="B118:B119"/>
    <mergeCell ref="C118:C119"/>
    <mergeCell ref="E118:E119"/>
    <mergeCell ref="B123:B128"/>
    <mergeCell ref="C123:C128"/>
    <mergeCell ref="E123:E128"/>
    <mergeCell ref="A123:A128"/>
    <mergeCell ref="B83:B84"/>
    <mergeCell ref="C83:C84"/>
    <mergeCell ref="E83:E84"/>
    <mergeCell ref="G83:G84"/>
    <mergeCell ref="B161:B162"/>
    <mergeCell ref="E161:E162"/>
    <mergeCell ref="A161:A162"/>
    <mergeCell ref="A163:A168"/>
    <mergeCell ref="B163:B168"/>
    <mergeCell ref="H83:H84"/>
    <mergeCell ref="A237:S237"/>
    <mergeCell ref="A238:A239"/>
    <mergeCell ref="B238:B239"/>
    <mergeCell ref="C238:C239"/>
    <mergeCell ref="D238:D239"/>
    <mergeCell ref="E238:E239"/>
    <mergeCell ref="F238:F239"/>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C161:C162"/>
    <mergeCell ref="A28:A30"/>
    <mergeCell ref="B28:B30"/>
    <mergeCell ref="C28:C30"/>
    <mergeCell ref="E28:E30"/>
    <mergeCell ref="A86:A87"/>
    <mergeCell ref="A88:A90"/>
    <mergeCell ref="A98:A101"/>
    <mergeCell ref="E75:E76"/>
    <mergeCell ref="G75:G76"/>
    <mergeCell ref="B62:B64"/>
    <mergeCell ref="C77:C78"/>
    <mergeCell ref="E77:E78"/>
    <mergeCell ref="B77:B78"/>
    <mergeCell ref="C62:C64"/>
    <mergeCell ref="E62:E64"/>
    <mergeCell ref="B75:B76"/>
    <mergeCell ref="C75:C76"/>
    <mergeCell ref="G44:G50"/>
    <mergeCell ref="A83:A84"/>
    <mergeCell ref="E44:E50"/>
    <mergeCell ref="G58:G59"/>
    <mergeCell ref="H44:H50"/>
    <mergeCell ref="C60:C61"/>
    <mergeCell ref="H75:H76"/>
    <mergeCell ref="H77:H78"/>
    <mergeCell ref="B60:B61"/>
    <mergeCell ref="E60:E61"/>
    <mergeCell ref="K9:L9"/>
    <mergeCell ref="A18:A19"/>
    <mergeCell ref="B18:B19"/>
    <mergeCell ref="C18:C19"/>
    <mergeCell ref="E18:E19"/>
    <mergeCell ref="G9:G10"/>
    <mergeCell ref="A75:A76"/>
    <mergeCell ref="A41:A43"/>
    <mergeCell ref="B41:B43"/>
    <mergeCell ref="C41:C43"/>
    <mergeCell ref="E41:E43"/>
    <mergeCell ref="A38:A40"/>
    <mergeCell ref="B38:B40"/>
    <mergeCell ref="C38:C40"/>
    <mergeCell ref="E38:E40"/>
    <mergeCell ref="A44:A50"/>
    <mergeCell ref="B44:B50"/>
    <mergeCell ref="C44:C50"/>
    <mergeCell ref="H58:H59"/>
    <mergeCell ref="I58:I59"/>
    <mergeCell ref="H68:H69"/>
    <mergeCell ref="I68:I69"/>
    <mergeCell ref="I62:I64"/>
    <mergeCell ref="H62:H64"/>
    <mergeCell ref="H65:H66"/>
    <mergeCell ref="A68:A69"/>
    <mergeCell ref="B68:B69"/>
    <mergeCell ref="C68:C69"/>
    <mergeCell ref="E68:E69"/>
    <mergeCell ref="G68:G69"/>
    <mergeCell ref="A58:A59"/>
    <mergeCell ref="A62:A64"/>
    <mergeCell ref="A65:A66"/>
    <mergeCell ref="B65:B66"/>
    <mergeCell ref="C65:C66"/>
    <mergeCell ref="E65:E66"/>
    <mergeCell ref="G65:G66"/>
    <mergeCell ref="G62:G64"/>
    <mergeCell ref="A60:A61"/>
    <mergeCell ref="B58:B59"/>
    <mergeCell ref="C58:C59"/>
    <mergeCell ref="E58:E59"/>
    <mergeCell ref="E105:E108"/>
    <mergeCell ref="A143:A144"/>
    <mergeCell ref="A146:A147"/>
    <mergeCell ref="A152:A153"/>
    <mergeCell ref="B152:B153"/>
    <mergeCell ref="C152:C153"/>
    <mergeCell ref="E152:E153"/>
    <mergeCell ref="C86:C87"/>
    <mergeCell ref="E86:E87"/>
    <mergeCell ref="B88:B90"/>
    <mergeCell ref="C88:C90"/>
    <mergeCell ref="E88:E90"/>
    <mergeCell ref="B98:B101"/>
    <mergeCell ref="C98:C101"/>
    <mergeCell ref="E98:E101"/>
    <mergeCell ref="A105:A108"/>
    <mergeCell ref="B105:B108"/>
    <mergeCell ref="C105:C108"/>
    <mergeCell ref="B143:B144"/>
    <mergeCell ref="C143:C144"/>
    <mergeCell ref="E143:E144"/>
    <mergeCell ref="B146:B147"/>
    <mergeCell ref="C146:C147"/>
    <mergeCell ref="E146:E147"/>
    <mergeCell ref="H146:H147"/>
    <mergeCell ref="B187:B192"/>
    <mergeCell ref="C187:C192"/>
    <mergeCell ref="A175:A176"/>
    <mergeCell ref="A177:A180"/>
    <mergeCell ref="A181:A182"/>
    <mergeCell ref="A187:A192"/>
    <mergeCell ref="B175:B176"/>
    <mergeCell ref="C175:C176"/>
    <mergeCell ref="E175:E176"/>
    <mergeCell ref="B177:B180"/>
    <mergeCell ref="C177:C180"/>
    <mergeCell ref="E177:E180"/>
    <mergeCell ref="H177:H180"/>
    <mergeCell ref="B181:B182"/>
    <mergeCell ref="C181:C182"/>
    <mergeCell ref="E181:E182"/>
    <mergeCell ref="E187:E192"/>
    <mergeCell ref="A193:A196"/>
    <mergeCell ref="B193:B196"/>
    <mergeCell ref="C193:C196"/>
    <mergeCell ref="E193:E196"/>
    <mergeCell ref="A200:A202"/>
    <mergeCell ref="B200:B202"/>
    <mergeCell ref="C200:C202"/>
    <mergeCell ref="E200:E202"/>
    <mergeCell ref="A203:A207"/>
    <mergeCell ref="B203:B207"/>
    <mergeCell ref="C203:C207"/>
    <mergeCell ref="E203:E207"/>
    <mergeCell ref="A223:E223"/>
    <mergeCell ref="G223:S223"/>
    <mergeCell ref="A219:A220"/>
    <mergeCell ref="B219:B220"/>
    <mergeCell ref="C219:C220"/>
    <mergeCell ref="E219:E220"/>
    <mergeCell ref="A212:A213"/>
    <mergeCell ref="B212:B213"/>
    <mergeCell ref="C212:C213"/>
    <mergeCell ref="E212:E213"/>
    <mergeCell ref="A214:A215"/>
    <mergeCell ref="B214:B215"/>
    <mergeCell ref="C214:C215"/>
    <mergeCell ref="E214:E215"/>
    <mergeCell ref="A216:A217"/>
    <mergeCell ref="B216:B217"/>
    <mergeCell ref="C216:C217"/>
    <mergeCell ref="E216:E217"/>
  </mergeCells>
  <conditionalFormatting sqref="B23:J23 B24:H24 J24 B22:H22 D19 F19 J19 B36:I36 B37:C37 E37:I37 B38:D38 D39:D40 F38:I40 B41:J41 D42:D43 F42:J43 B53:J53 B51:G52 J51:J52 B55 B54:H54 J54 H19 G44:J44 I45:J50 E56:I57 G65:H65 G62:H62 D84 F84 I84:J84 B56:C57 B60:C60 F60:I61 B58 G58:H58 B67:J67 B85:J85 B79:J80 B83:J83 B92:J92 B86 B95:J95 B160:J160 F223">
    <cfRule type="cellIs" dxfId="227" priority="462" stopIfTrue="1" operator="lessThanOrEqual">
      <formula>0</formula>
    </cfRule>
  </conditionalFormatting>
  <conditionalFormatting sqref="A18:J18 A21:I21 A20:E20 G20:H20">
    <cfRule type="cellIs" dxfId="226" priority="430" stopIfTrue="1" operator="lessThanOrEqual">
      <formula>0</formula>
    </cfRule>
  </conditionalFormatting>
  <conditionalFormatting sqref="I24">
    <cfRule type="cellIs" dxfId="225" priority="424" stopIfTrue="1" operator="lessThanOrEqual">
      <formula>0</formula>
    </cfRule>
  </conditionalFormatting>
  <conditionalFormatting sqref="J21">
    <cfRule type="cellIs" dxfId="224" priority="418" stopIfTrue="1" operator="lessThanOrEqual">
      <formula>0</formula>
    </cfRule>
  </conditionalFormatting>
  <conditionalFormatting sqref="I19">
    <cfRule type="cellIs" dxfId="223" priority="414" stopIfTrue="1" operator="lessThanOrEqual">
      <formula>0</formula>
    </cfRule>
  </conditionalFormatting>
  <conditionalFormatting sqref="B25:C26 D29:D30 F29:I30 B32:I35 B28:I28 B27:H27 B31:J31">
    <cfRule type="cellIs" dxfId="222" priority="412" stopIfTrue="1" operator="lessThanOrEqual">
      <formula>0</formula>
    </cfRule>
  </conditionalFormatting>
  <conditionalFormatting sqref="F26:H26">
    <cfRule type="cellIs" dxfId="221" priority="406" stopIfTrue="1" operator="lessThanOrEqual">
      <formula>0</formula>
    </cfRule>
  </conditionalFormatting>
  <conditionalFormatting sqref="J35:J36">
    <cfRule type="cellIs" dxfId="220" priority="399" stopIfTrue="1" operator="lessThanOrEqual">
      <formula>0</formula>
    </cfRule>
  </conditionalFormatting>
  <conditionalFormatting sqref="J28:J30">
    <cfRule type="cellIs" dxfId="219" priority="398" stopIfTrue="1" operator="lessThanOrEqual">
      <formula>0</formula>
    </cfRule>
  </conditionalFormatting>
  <conditionalFormatting sqref="D37">
    <cfRule type="cellIs" dxfId="218" priority="397" stopIfTrue="1" operator="lessThanOrEqual">
      <formula>0</formula>
    </cfRule>
  </conditionalFormatting>
  <conditionalFormatting sqref="J37:J40">
    <cfRule type="cellIs" dxfId="217" priority="396" stopIfTrue="1" operator="lessThanOrEqual">
      <formula>0</formula>
    </cfRule>
  </conditionalFormatting>
  <conditionalFormatting sqref="D26">
    <cfRule type="cellIs" dxfId="216" priority="360" stopIfTrue="1" operator="lessThanOrEqual">
      <formula>0</formula>
    </cfRule>
  </conditionalFormatting>
  <conditionalFormatting sqref="J32:J34">
    <cfRule type="cellIs" dxfId="215" priority="382" stopIfTrue="1" operator="lessThanOrEqual">
      <formula>0</formula>
    </cfRule>
  </conditionalFormatting>
  <conditionalFormatting sqref="J27">
    <cfRule type="cellIs" dxfId="214" priority="381" stopIfTrue="1" operator="lessThanOrEqual">
      <formula>0</formula>
    </cfRule>
  </conditionalFormatting>
  <conditionalFormatting sqref="D56:D61">
    <cfRule type="cellIs" dxfId="213" priority="380" stopIfTrue="1" operator="lessThanOrEqual">
      <formula>0</formula>
    </cfRule>
  </conditionalFormatting>
  <conditionalFormatting sqref="J56:J57 J60:J61">
    <cfRule type="cellIs" dxfId="212" priority="379" stopIfTrue="1" operator="lessThanOrEqual">
      <formula>0</formula>
    </cfRule>
  </conditionalFormatting>
  <conditionalFormatting sqref="I27">
    <cfRule type="cellIs" dxfId="211" priority="355" stopIfTrue="1" operator="lessThanOrEqual">
      <formula>0</formula>
    </cfRule>
  </conditionalFormatting>
  <conditionalFormatting sqref="E38">
    <cfRule type="cellIs" dxfId="210" priority="377" stopIfTrue="1" operator="lessThanOrEqual">
      <formula>0</formula>
    </cfRule>
  </conditionalFormatting>
  <conditionalFormatting sqref="I20">
    <cfRule type="cellIs" dxfId="209" priority="373" stopIfTrue="1" operator="lessThanOrEqual">
      <formula>0</formula>
    </cfRule>
  </conditionalFormatting>
  <conditionalFormatting sqref="J20">
    <cfRule type="cellIs" dxfId="208" priority="372" stopIfTrue="1" operator="lessThanOrEqual">
      <formula>0</formula>
    </cfRule>
  </conditionalFormatting>
  <conditionalFormatting sqref="I22">
    <cfRule type="cellIs" dxfId="207" priority="371" stopIfTrue="1" operator="lessThanOrEqual">
      <formula>0</formula>
    </cfRule>
  </conditionalFormatting>
  <conditionalFormatting sqref="J22">
    <cfRule type="cellIs" dxfId="206" priority="370" stopIfTrue="1" operator="lessThanOrEqual">
      <formula>0</formula>
    </cfRule>
  </conditionalFormatting>
  <conditionalFormatting sqref="D25:H25 J25">
    <cfRule type="cellIs" dxfId="205" priority="368" stopIfTrue="1" operator="lessThanOrEqual">
      <formula>0</formula>
    </cfRule>
  </conditionalFormatting>
  <conditionalFormatting sqref="I25">
    <cfRule type="cellIs" dxfId="204" priority="361" stopIfTrue="1" operator="lessThanOrEqual">
      <formula>0</formula>
    </cfRule>
  </conditionalFormatting>
  <conditionalFormatting sqref="E26">
    <cfRule type="cellIs" dxfId="203" priority="359" stopIfTrue="1" operator="lessThanOrEqual">
      <formula>0</formula>
    </cfRule>
  </conditionalFormatting>
  <conditionalFormatting sqref="J26">
    <cfRule type="cellIs" dxfId="202" priority="358" stopIfTrue="1" operator="lessThanOrEqual">
      <formula>0</formula>
    </cfRule>
  </conditionalFormatting>
  <conditionalFormatting sqref="I26">
    <cfRule type="cellIs" dxfId="201" priority="356" stopIfTrue="1" operator="lessThanOrEqual">
      <formula>0</formula>
    </cfRule>
  </conditionalFormatting>
  <conditionalFormatting sqref="I51">
    <cfRule type="cellIs" dxfId="200" priority="346" stopIfTrue="1" operator="lessThanOrEqual">
      <formula>0</formula>
    </cfRule>
  </conditionalFormatting>
  <conditionalFormatting sqref="I52">
    <cfRule type="cellIs" dxfId="199" priority="345" stopIfTrue="1" operator="lessThanOrEqual">
      <formula>0</formula>
    </cfRule>
  </conditionalFormatting>
  <conditionalFormatting sqref="I54">
    <cfRule type="cellIs" dxfId="198" priority="344" stopIfTrue="1" operator="lessThanOrEqual">
      <formula>0</formula>
    </cfRule>
  </conditionalFormatting>
  <conditionalFormatting sqref="C55:H55">
    <cfRule type="cellIs" dxfId="197" priority="343" stopIfTrue="1" operator="lessThanOrEqual">
      <formula>0</formula>
    </cfRule>
  </conditionalFormatting>
  <conditionalFormatting sqref="I55">
    <cfRule type="cellIs" dxfId="196" priority="342" stopIfTrue="1" operator="lessThanOrEqual">
      <formula>0</formula>
    </cfRule>
  </conditionalFormatting>
  <conditionalFormatting sqref="J55">
    <cfRule type="cellIs" dxfId="195" priority="341" stopIfTrue="1" operator="lessThanOrEqual">
      <formula>0</formula>
    </cfRule>
  </conditionalFormatting>
  <conditionalFormatting sqref="G19">
    <cfRule type="cellIs" dxfId="194" priority="327" stopIfTrue="1" operator="lessThanOrEqual">
      <formula>0</formula>
    </cfRule>
  </conditionalFormatting>
  <conditionalFormatting sqref="D44:D50">
    <cfRule type="cellIs" dxfId="193" priority="300" stopIfTrue="1" operator="lessThanOrEqual">
      <formula>0</formula>
    </cfRule>
  </conditionalFormatting>
  <conditionalFormatting sqref="F44:F50">
    <cfRule type="cellIs" dxfId="192" priority="299" stopIfTrue="1" operator="lessThanOrEqual">
      <formula>0</formula>
    </cfRule>
  </conditionalFormatting>
  <conditionalFormatting sqref="E60">
    <cfRule type="cellIs" dxfId="191" priority="298" stopIfTrue="1" operator="lessThanOrEqual">
      <formula>0</formula>
    </cfRule>
  </conditionalFormatting>
  <conditionalFormatting sqref="D62:D64">
    <cfRule type="cellIs" dxfId="190" priority="297" stopIfTrue="1" operator="lessThanOrEqual">
      <formula>0</formula>
    </cfRule>
  </conditionalFormatting>
  <conditionalFormatting sqref="F62:F64">
    <cfRule type="cellIs" dxfId="189" priority="296" stopIfTrue="1" operator="lessThanOrEqual">
      <formula>0</formula>
    </cfRule>
  </conditionalFormatting>
  <conditionalFormatting sqref="I62">
    <cfRule type="cellIs" dxfId="188" priority="295" stopIfTrue="1" operator="lessThanOrEqual">
      <formula>0</formula>
    </cfRule>
  </conditionalFormatting>
  <conditionalFormatting sqref="J62:J66">
    <cfRule type="cellIs" dxfId="187" priority="294" stopIfTrue="1" operator="lessThanOrEqual">
      <formula>0</formula>
    </cfRule>
  </conditionalFormatting>
  <conditionalFormatting sqref="D65:D66">
    <cfRule type="cellIs" dxfId="186" priority="293" stopIfTrue="1" operator="lessThanOrEqual">
      <formula>0</formula>
    </cfRule>
  </conditionalFormatting>
  <conditionalFormatting sqref="C65">
    <cfRule type="cellIs" dxfId="185" priority="292" stopIfTrue="1" operator="lessThanOrEqual">
      <formula>0</formula>
    </cfRule>
  </conditionalFormatting>
  <conditionalFormatting sqref="E65">
    <cfRule type="cellIs" dxfId="184" priority="291" stopIfTrue="1" operator="lessThanOrEqual">
      <formula>0</formula>
    </cfRule>
  </conditionalFormatting>
  <conditionalFormatting sqref="F65:F66">
    <cfRule type="cellIs" dxfId="183" priority="290" stopIfTrue="1" operator="lessThanOrEqual">
      <formula>0</formula>
    </cfRule>
  </conditionalFormatting>
  <conditionalFormatting sqref="I65">
    <cfRule type="cellIs" dxfId="182" priority="289" stopIfTrue="1" operator="lessThanOrEqual">
      <formula>0</formula>
    </cfRule>
  </conditionalFormatting>
  <conditionalFormatting sqref="C58">
    <cfRule type="cellIs" dxfId="181" priority="288" stopIfTrue="1" operator="lessThanOrEqual">
      <formula>0</formula>
    </cfRule>
  </conditionalFormatting>
  <conditionalFormatting sqref="E58">
    <cfRule type="cellIs" dxfId="180" priority="287" stopIfTrue="1" operator="lessThanOrEqual">
      <formula>0</formula>
    </cfRule>
  </conditionalFormatting>
  <conditionalFormatting sqref="F58:F59">
    <cfRule type="cellIs" dxfId="179" priority="286" stopIfTrue="1" operator="lessThanOrEqual">
      <formula>0</formula>
    </cfRule>
  </conditionalFormatting>
  <conditionalFormatting sqref="I58">
    <cfRule type="cellIs" dxfId="178" priority="285" stopIfTrue="1" operator="lessThanOrEqual">
      <formula>0</formula>
    </cfRule>
  </conditionalFormatting>
  <conditionalFormatting sqref="J58:J59">
    <cfRule type="cellIs" dxfId="177" priority="284" stopIfTrue="1" operator="lessThanOrEqual">
      <formula>0</formula>
    </cfRule>
  </conditionalFormatting>
  <conditionalFormatting sqref="B68:D68 D69 F68:I68 F69">
    <cfRule type="cellIs" dxfId="176" priority="265" stopIfTrue="1" operator="lessThanOrEqual">
      <formula>0</formula>
    </cfRule>
  </conditionalFormatting>
  <conditionalFormatting sqref="E68">
    <cfRule type="cellIs" dxfId="175" priority="264" stopIfTrue="1" operator="lessThanOrEqual">
      <formula>0</formula>
    </cfRule>
  </conditionalFormatting>
  <conditionalFormatting sqref="J68:J69">
    <cfRule type="cellIs" dxfId="174" priority="263" stopIfTrue="1" operator="lessThanOrEqual">
      <formula>0</formula>
    </cfRule>
  </conditionalFormatting>
  <conditionalFormatting sqref="B71:I71">
    <cfRule type="cellIs" dxfId="173" priority="262" stopIfTrue="1" operator="lessThanOrEqual">
      <formula>0</formula>
    </cfRule>
  </conditionalFormatting>
  <conditionalFormatting sqref="B73:C73 E73:I73 B72:I72 B74:I74">
    <cfRule type="cellIs" dxfId="172" priority="261" stopIfTrue="1" operator="lessThanOrEqual">
      <formula>0</formula>
    </cfRule>
  </conditionalFormatting>
  <conditionalFormatting sqref="D73">
    <cfRule type="cellIs" dxfId="171" priority="260" stopIfTrue="1" operator="lessThanOrEqual">
      <formula>0</formula>
    </cfRule>
  </conditionalFormatting>
  <conditionalFormatting sqref="J71:J74">
    <cfRule type="cellIs" dxfId="170" priority="259" stopIfTrue="1" operator="lessThanOrEqual">
      <formula>0</formula>
    </cfRule>
  </conditionalFormatting>
  <conditionalFormatting sqref="B81:I81 B82">
    <cfRule type="cellIs" dxfId="169" priority="258" stopIfTrue="1" operator="lessThanOrEqual">
      <formula>0</formula>
    </cfRule>
  </conditionalFormatting>
  <conditionalFormatting sqref="J81">
    <cfRule type="cellIs" dxfId="168" priority="257" stopIfTrue="1" operator="lessThanOrEqual">
      <formula>0</formula>
    </cfRule>
  </conditionalFormatting>
  <conditionalFormatting sqref="B75:J75 D76 F76 I76:J76">
    <cfRule type="cellIs" dxfId="167" priority="256" stopIfTrue="1" operator="lessThanOrEqual">
      <formula>0</formula>
    </cfRule>
  </conditionalFormatting>
  <conditionalFormatting sqref="B70">
    <cfRule type="cellIs" dxfId="166" priority="255" stopIfTrue="1" operator="lessThanOrEqual">
      <formula>0</formula>
    </cfRule>
  </conditionalFormatting>
  <conditionalFormatting sqref="C70:J70">
    <cfRule type="cellIs" dxfId="165" priority="254" stopIfTrue="1" operator="lessThanOrEqual">
      <formula>0</formula>
    </cfRule>
  </conditionalFormatting>
  <conditionalFormatting sqref="C77:J77 D78 F78:G78 I78:J78">
    <cfRule type="cellIs" dxfId="164" priority="253" stopIfTrue="1" operator="lessThanOrEqual">
      <formula>0</formula>
    </cfRule>
  </conditionalFormatting>
  <conditionalFormatting sqref="C82:J82">
    <cfRule type="cellIs" dxfId="163" priority="252" stopIfTrue="1" operator="lessThanOrEqual">
      <formula>0</formula>
    </cfRule>
  </conditionalFormatting>
  <conditionalFormatting sqref="D87 D86:J86 F87:J87">
    <cfRule type="cellIs" dxfId="162" priority="251" stopIfTrue="1" operator="lessThanOrEqual">
      <formula>0</formula>
    </cfRule>
  </conditionalFormatting>
  <conditionalFormatting sqref="C86">
    <cfRule type="cellIs" dxfId="161" priority="250" stopIfTrue="1" operator="lessThanOrEqual">
      <formula>0</formula>
    </cfRule>
  </conditionalFormatting>
  <conditionalFormatting sqref="D89:D90 B88:D88 B91:I91 F88:J90">
    <cfRule type="cellIs" dxfId="160" priority="249" stopIfTrue="1" operator="lessThanOrEqual">
      <formula>0</formula>
    </cfRule>
  </conditionalFormatting>
  <conditionalFormatting sqref="E88">
    <cfRule type="cellIs" dxfId="159" priority="248" stopIfTrue="1" operator="lessThanOrEqual">
      <formula>0</formula>
    </cfRule>
  </conditionalFormatting>
  <conditionalFormatting sqref="J91">
    <cfRule type="cellIs" dxfId="158" priority="247" stopIfTrue="1" operator="lessThanOrEqual">
      <formula>0</formula>
    </cfRule>
  </conditionalFormatting>
  <conditionalFormatting sqref="B93:H94 J93:J94">
    <cfRule type="cellIs" dxfId="157" priority="246" stopIfTrue="1" operator="lessThanOrEqual">
      <formula>0</formula>
    </cfRule>
  </conditionalFormatting>
  <conditionalFormatting sqref="I93">
    <cfRule type="cellIs" dxfId="156" priority="245" stopIfTrue="1" operator="lessThanOrEqual">
      <formula>0</formula>
    </cfRule>
  </conditionalFormatting>
  <conditionalFormatting sqref="I94">
    <cfRule type="cellIs" dxfId="155" priority="244" stopIfTrue="1" operator="lessThanOrEqual">
      <formula>0</formula>
    </cfRule>
  </conditionalFormatting>
  <conditionalFormatting sqref="D99:D101 F99:J101 B102:J104 B96:J98 B118:C118 B109:J109 B110 B115 B117 B121:I121 B120 B122 B114:J114 B111:J111 B112:B113 E118 G118:G119">
    <cfRule type="cellIs" dxfId="154" priority="243" stopIfTrue="1" operator="lessThanOrEqual">
      <formula>0</formula>
    </cfRule>
  </conditionalFormatting>
  <conditionalFormatting sqref="B116">
    <cfRule type="cellIs" dxfId="153" priority="242" stopIfTrue="1" operator="lessThanOrEqual">
      <formula>0</formula>
    </cfRule>
  </conditionalFormatting>
  <conditionalFormatting sqref="J113">
    <cfRule type="cellIs" dxfId="152" priority="221" stopIfTrue="1" operator="lessThanOrEqual">
      <formula>0</formula>
    </cfRule>
  </conditionalFormatting>
  <conditionalFormatting sqref="B129:J129 B131:J131 B130">
    <cfRule type="cellIs" dxfId="151" priority="223" stopIfTrue="1" operator="lessThanOrEqual">
      <formula>0</formula>
    </cfRule>
  </conditionalFormatting>
  <conditionalFormatting sqref="C115:J115">
    <cfRule type="cellIs" dxfId="150" priority="230" stopIfTrue="1" operator="lessThanOrEqual">
      <formula>0</formula>
    </cfRule>
  </conditionalFormatting>
  <conditionalFormatting sqref="C117:J117">
    <cfRule type="cellIs" dxfId="149" priority="227" stopIfTrue="1" operator="lessThanOrEqual">
      <formula>0</formula>
    </cfRule>
  </conditionalFormatting>
  <conditionalFormatting sqref="C120:J120">
    <cfRule type="cellIs" dxfId="148" priority="226" stopIfTrue="1" operator="lessThanOrEqual">
      <formula>0</formula>
    </cfRule>
  </conditionalFormatting>
  <conditionalFormatting sqref="C122:J122">
    <cfRule type="cellIs" dxfId="147" priority="225" stopIfTrue="1" operator="lessThanOrEqual">
      <formula>0</formula>
    </cfRule>
  </conditionalFormatting>
  <conditionalFormatting sqref="F113">
    <cfRule type="cellIs" dxfId="146" priority="220" stopIfTrue="1" operator="lessThanOrEqual">
      <formula>0</formula>
    </cfRule>
  </conditionalFormatting>
  <conditionalFormatting sqref="C113 G113:I113 E113">
    <cfRule type="cellIs" dxfId="145" priority="222" stopIfTrue="1" operator="lessThanOrEqual">
      <formula>0</formula>
    </cfRule>
  </conditionalFormatting>
  <conditionalFormatting sqref="D113">
    <cfRule type="cellIs" dxfId="144" priority="219" stopIfTrue="1" operator="lessThanOrEqual">
      <formula>0</formula>
    </cfRule>
  </conditionalFormatting>
  <conditionalFormatting sqref="F118:F119">
    <cfRule type="cellIs" dxfId="143" priority="208" stopIfTrue="1" operator="lessThanOrEqual">
      <formula>0</formula>
    </cfRule>
  </conditionalFormatting>
  <conditionalFormatting sqref="J121">
    <cfRule type="cellIs" dxfId="142" priority="217" stopIfTrue="1" operator="lessThanOrEqual">
      <formula>0</formula>
    </cfRule>
  </conditionalFormatting>
  <conditionalFormatting sqref="D118:D119">
    <cfRule type="cellIs" dxfId="141" priority="210" stopIfTrue="1" operator="lessThanOrEqual">
      <formula>0</formula>
    </cfRule>
  </conditionalFormatting>
  <conditionalFormatting sqref="J130">
    <cfRule type="cellIs" dxfId="140" priority="194" stopIfTrue="1" operator="lessThanOrEqual">
      <formula>0</formula>
    </cfRule>
  </conditionalFormatting>
  <conditionalFormatting sqref="H118:I119">
    <cfRule type="cellIs" dxfId="139" priority="207" stopIfTrue="1" operator="lessThanOrEqual">
      <formula>0</formula>
    </cfRule>
  </conditionalFormatting>
  <conditionalFormatting sqref="J118:J119">
    <cfRule type="cellIs" dxfId="138" priority="206" stopIfTrue="1" operator="lessThanOrEqual">
      <formula>0</formula>
    </cfRule>
  </conditionalFormatting>
  <conditionalFormatting sqref="C130:H130">
    <cfRule type="cellIs" dxfId="137" priority="205" stopIfTrue="1" operator="lessThanOrEqual">
      <formula>0</formula>
    </cfRule>
  </conditionalFormatting>
  <conditionalFormatting sqref="I130">
    <cfRule type="cellIs" dxfId="136" priority="204" stopIfTrue="1" operator="lessThanOrEqual">
      <formula>0</formula>
    </cfRule>
  </conditionalFormatting>
  <conditionalFormatting sqref="C116 E116 G116:H116">
    <cfRule type="cellIs" dxfId="135" priority="203" stopIfTrue="1" operator="lessThanOrEqual">
      <formula>0</formula>
    </cfRule>
  </conditionalFormatting>
  <conditionalFormatting sqref="I116">
    <cfRule type="cellIs" dxfId="134" priority="201" stopIfTrue="1" operator="lessThanOrEqual">
      <formula>0</formula>
    </cfRule>
  </conditionalFormatting>
  <conditionalFormatting sqref="J116">
    <cfRule type="cellIs" dxfId="133" priority="200" stopIfTrue="1" operator="lessThanOrEqual">
      <formula>0</formula>
    </cfRule>
  </conditionalFormatting>
  <conditionalFormatting sqref="D116">
    <cfRule type="cellIs" dxfId="132" priority="199" stopIfTrue="1" operator="lessThanOrEqual">
      <formula>0</formula>
    </cfRule>
  </conditionalFormatting>
  <conditionalFormatting sqref="F116">
    <cfRule type="cellIs" dxfId="131" priority="198" stopIfTrue="1" operator="lessThanOrEqual">
      <formula>0</formula>
    </cfRule>
  </conditionalFormatting>
  <conditionalFormatting sqref="C110:I110">
    <cfRule type="cellIs" dxfId="130" priority="197" stopIfTrue="1" operator="lessThanOrEqual">
      <formula>0</formula>
    </cfRule>
  </conditionalFormatting>
  <conditionalFormatting sqref="C112:I112">
    <cfRule type="cellIs" dxfId="129" priority="196" stopIfTrue="1" operator="lessThanOrEqual">
      <formula>0</formula>
    </cfRule>
  </conditionalFormatting>
  <conditionalFormatting sqref="J112">
    <cfRule type="cellIs" dxfId="128" priority="195" stopIfTrue="1" operator="lessThanOrEqual">
      <formula>0</formula>
    </cfRule>
  </conditionalFormatting>
  <conditionalFormatting sqref="D124:D128 B123:D123 F123:I128">
    <cfRule type="cellIs" dxfId="127" priority="185" stopIfTrue="1" operator="lessThanOrEqual">
      <formula>0</formula>
    </cfRule>
  </conditionalFormatting>
  <conditionalFormatting sqref="E123">
    <cfRule type="cellIs" dxfId="126" priority="184" stopIfTrue="1" operator="lessThanOrEqual">
      <formula>0</formula>
    </cfRule>
  </conditionalFormatting>
  <conditionalFormatting sqref="J123:J128">
    <cfRule type="cellIs" dxfId="125" priority="183" stopIfTrue="1" operator="lessThanOrEqual">
      <formula>0</formula>
    </cfRule>
  </conditionalFormatting>
  <conditionalFormatting sqref="J110">
    <cfRule type="cellIs" dxfId="124" priority="182" stopIfTrue="1" operator="lessThanOrEqual">
      <formula>0</formula>
    </cfRule>
  </conditionalFormatting>
  <conditionalFormatting sqref="B134:J134">
    <cfRule type="cellIs" dxfId="123" priority="180" stopIfTrue="1" operator="lessThanOrEqual">
      <formula>0</formula>
    </cfRule>
  </conditionalFormatting>
  <conditionalFormatting sqref="B132:J133 B136:J136 B135">
    <cfRule type="cellIs" dxfId="122" priority="181" stopIfTrue="1" operator="lessThanOrEqual">
      <formula>0</formula>
    </cfRule>
  </conditionalFormatting>
  <conditionalFormatting sqref="D144 B143:D143 F144:H144 F143:I143 B137:I138 B145:H145 B146 B148:I150 B156:I156 B140:I142">
    <cfRule type="cellIs" dxfId="121" priority="179" stopIfTrue="1" operator="lessThanOrEqual">
      <formula>0</formula>
    </cfRule>
  </conditionalFormatting>
  <conditionalFormatting sqref="E143">
    <cfRule type="cellIs" dxfId="120" priority="178" stopIfTrue="1" operator="lessThanOrEqual">
      <formula>0</formula>
    </cfRule>
  </conditionalFormatting>
  <conditionalFormatting sqref="I144:I145">
    <cfRule type="cellIs" dxfId="119" priority="176" stopIfTrue="1" operator="lessThanOrEqual">
      <formula>0</formula>
    </cfRule>
  </conditionalFormatting>
  <conditionalFormatting sqref="D147 C146:D146 F146:I146 F147:G147 I147">
    <cfRule type="cellIs" dxfId="118" priority="175" stopIfTrue="1" operator="lessThanOrEqual">
      <formula>0</formula>
    </cfRule>
  </conditionalFormatting>
  <conditionalFormatting sqref="E146">
    <cfRule type="cellIs" dxfId="117" priority="174" stopIfTrue="1" operator="lessThanOrEqual">
      <formula>0</formula>
    </cfRule>
  </conditionalFormatting>
  <conditionalFormatting sqref="B151:I151">
    <cfRule type="cellIs" dxfId="116" priority="163" stopIfTrue="1" operator="lessThanOrEqual">
      <formula>0</formula>
    </cfRule>
  </conditionalFormatting>
  <conditionalFormatting sqref="J137:J138 J156 J140:J150">
    <cfRule type="cellIs" dxfId="115" priority="170" stopIfTrue="1" operator="lessThanOrEqual">
      <formula>0</formula>
    </cfRule>
  </conditionalFormatting>
  <conditionalFormatting sqref="C135:J135">
    <cfRule type="cellIs" dxfId="114" priority="169" stopIfTrue="1" operator="lessThanOrEqual">
      <formula>0</formula>
    </cfRule>
  </conditionalFormatting>
  <conditionalFormatting sqref="B139:I139">
    <cfRule type="cellIs" dxfId="113" priority="166" stopIfTrue="1" operator="lessThanOrEqual">
      <formula>0</formula>
    </cfRule>
  </conditionalFormatting>
  <conditionalFormatting sqref="J139">
    <cfRule type="cellIs" dxfId="112" priority="165" stopIfTrue="1" operator="lessThanOrEqual">
      <formula>0</formula>
    </cfRule>
  </conditionalFormatting>
  <conditionalFormatting sqref="J151">
    <cfRule type="cellIs" dxfId="111" priority="162" stopIfTrue="1" operator="lessThanOrEqual">
      <formula>0</formula>
    </cfRule>
  </conditionalFormatting>
  <conditionalFormatting sqref="B154:I154">
    <cfRule type="cellIs" dxfId="110" priority="160" stopIfTrue="1" operator="lessThanOrEqual">
      <formula>0</formula>
    </cfRule>
  </conditionalFormatting>
  <conditionalFormatting sqref="J154">
    <cfRule type="cellIs" dxfId="109" priority="159" stopIfTrue="1" operator="lessThanOrEqual">
      <formula>0</formula>
    </cfRule>
  </conditionalFormatting>
  <conditionalFormatting sqref="B155:I155">
    <cfRule type="cellIs" dxfId="108" priority="157" stopIfTrue="1" operator="lessThanOrEqual">
      <formula>0</formula>
    </cfRule>
  </conditionalFormatting>
  <conditionalFormatting sqref="J155">
    <cfRule type="cellIs" dxfId="107" priority="156" stopIfTrue="1" operator="lessThanOrEqual">
      <formula>0</formula>
    </cfRule>
  </conditionalFormatting>
  <conditionalFormatting sqref="B157:I157">
    <cfRule type="cellIs" dxfId="106" priority="153" stopIfTrue="1" operator="lessThanOrEqual">
      <formula>0</formula>
    </cfRule>
  </conditionalFormatting>
  <conditionalFormatting sqref="J157">
    <cfRule type="cellIs" dxfId="105" priority="152" stopIfTrue="1" operator="lessThanOrEqual">
      <formula>0</formula>
    </cfRule>
  </conditionalFormatting>
  <conditionalFormatting sqref="B158:I159">
    <cfRule type="cellIs" dxfId="104" priority="149" stopIfTrue="1" operator="lessThanOrEqual">
      <formula>0</formula>
    </cfRule>
  </conditionalFormatting>
  <conditionalFormatting sqref="J158:J159">
    <cfRule type="cellIs" dxfId="103" priority="148" stopIfTrue="1" operator="lessThanOrEqual">
      <formula>0</formula>
    </cfRule>
  </conditionalFormatting>
  <conditionalFormatting sqref="B161:J161 D162 F162:J162">
    <cfRule type="cellIs" dxfId="102" priority="146" stopIfTrue="1" operator="lessThanOrEqual">
      <formula>0</formula>
    </cfRule>
  </conditionalFormatting>
  <conditionalFormatting sqref="B163:I163 D164:D168 F164:I168">
    <cfRule type="cellIs" dxfId="101" priority="145" stopIfTrue="1" operator="lessThanOrEqual">
      <formula>0</formula>
    </cfRule>
  </conditionalFormatting>
  <conditionalFormatting sqref="J163:J168">
    <cfRule type="cellIs" dxfId="100" priority="144" stopIfTrue="1" operator="lessThanOrEqual">
      <formula>0</formula>
    </cfRule>
  </conditionalFormatting>
  <conditionalFormatting sqref="B170:D170 B173:J174 F170:I170 B171:I171">
    <cfRule type="cellIs" dxfId="99" priority="143" stopIfTrue="1" operator="lessThanOrEqual">
      <formula>0</formula>
    </cfRule>
  </conditionalFormatting>
  <conditionalFormatting sqref="E170">
    <cfRule type="cellIs" dxfId="98" priority="142" stopIfTrue="1" operator="lessThanOrEqual">
      <formula>0</formula>
    </cfRule>
  </conditionalFormatting>
  <conditionalFormatting sqref="B172">
    <cfRule type="cellIs" dxfId="97" priority="141" stopIfTrue="1" operator="lessThanOrEqual">
      <formula>0</formula>
    </cfRule>
  </conditionalFormatting>
  <conditionalFormatting sqref="B169:I169">
    <cfRule type="cellIs" dxfId="96" priority="140" stopIfTrue="1" operator="lessThanOrEqual">
      <formula>0</formula>
    </cfRule>
  </conditionalFormatting>
  <conditionalFormatting sqref="J169">
    <cfRule type="cellIs" dxfId="95" priority="138" stopIfTrue="1" operator="lessThanOrEqual">
      <formula>0</formula>
    </cfRule>
  </conditionalFormatting>
  <conditionalFormatting sqref="J241:J251">
    <cfRule type="cellIs" dxfId="94" priority="78" stopIfTrue="1" operator="lessThanOrEqual">
      <formula>0</formula>
    </cfRule>
  </conditionalFormatting>
  <conditionalFormatting sqref="I15">
    <cfRule type="cellIs" dxfId="93" priority="57" stopIfTrue="1" operator="lessThanOrEqual">
      <formula>0</formula>
    </cfRule>
  </conditionalFormatting>
  <conditionalFormatting sqref="J170:J171">
    <cfRule type="cellIs" dxfId="92" priority="130" stopIfTrue="1" operator="lessThanOrEqual">
      <formula>0</formula>
    </cfRule>
  </conditionalFormatting>
  <conditionalFormatting sqref="D228">
    <cfRule type="cellIs" dxfId="91" priority="96" stopIfTrue="1" operator="lessThanOrEqual">
      <formula>0</formula>
    </cfRule>
  </conditionalFormatting>
  <conditionalFormatting sqref="I228">
    <cfRule type="cellIs" dxfId="90" priority="95" stopIfTrue="1" operator="lessThanOrEqual">
      <formula>0</formula>
    </cfRule>
  </conditionalFormatting>
  <conditionalFormatting sqref="J228">
    <cfRule type="cellIs" dxfId="89" priority="94" stopIfTrue="1" operator="lessThanOrEqual">
      <formula>0</formula>
    </cfRule>
  </conditionalFormatting>
  <conditionalFormatting sqref="A229:B229">
    <cfRule type="cellIs" dxfId="88" priority="92" stopIfTrue="1" operator="lessThanOrEqual">
      <formula>0</formula>
    </cfRule>
  </conditionalFormatting>
  <conditionalFormatting sqref="C229">
    <cfRule type="cellIs" dxfId="87" priority="91" stopIfTrue="1" operator="lessThanOrEqual">
      <formula>0</formula>
    </cfRule>
  </conditionalFormatting>
  <conditionalFormatting sqref="E229:G229">
    <cfRule type="cellIs" dxfId="86" priority="90" stopIfTrue="1" operator="lessThanOrEqual">
      <formula>0</formula>
    </cfRule>
  </conditionalFormatting>
  <conditionalFormatting sqref="D229">
    <cfRule type="cellIs" dxfId="85" priority="89" stopIfTrue="1" operator="lessThanOrEqual">
      <formula>0</formula>
    </cfRule>
  </conditionalFormatting>
  <conditionalFormatting sqref="I229">
    <cfRule type="cellIs" dxfId="84" priority="88" stopIfTrue="1" operator="lessThanOrEqual">
      <formula>0</formula>
    </cfRule>
  </conditionalFormatting>
  <conditionalFormatting sqref="J229">
    <cfRule type="cellIs" dxfId="83" priority="87" stopIfTrue="1" operator="lessThanOrEqual">
      <formula>0</formula>
    </cfRule>
  </conditionalFormatting>
  <conditionalFormatting sqref="E228:G228">
    <cfRule type="cellIs" dxfId="82" priority="97" stopIfTrue="1" operator="lessThanOrEqual">
      <formula>0</formula>
    </cfRule>
  </conditionalFormatting>
  <conditionalFormatting sqref="A240:C240 A242:C242 A245:C245 D251 A249:C249 F251:H251 G245:I248 H242:I244">
    <cfRule type="cellIs" dxfId="81" priority="110" stopIfTrue="1" operator="lessThanOrEqual">
      <formula>0</formula>
    </cfRule>
  </conditionalFormatting>
  <conditionalFormatting sqref="E240:G240 E242 F241:G241 E245">
    <cfRule type="cellIs" dxfId="80" priority="109" stopIfTrue="1" operator="lessThanOrEqual">
      <formula>0</formula>
    </cfRule>
  </conditionalFormatting>
  <conditionalFormatting sqref="H240:H241">
    <cfRule type="cellIs" dxfId="79" priority="108" stopIfTrue="1" operator="lessThanOrEqual">
      <formula>0</formula>
    </cfRule>
  </conditionalFormatting>
  <conditionalFormatting sqref="I240:I241">
    <cfRule type="cellIs" dxfId="78" priority="107" stopIfTrue="1" operator="lessThanOrEqual">
      <formula>0</formula>
    </cfRule>
  </conditionalFormatting>
  <conditionalFormatting sqref="D240:D241">
    <cfRule type="cellIs" dxfId="77" priority="106" stopIfTrue="1" operator="lessThanOrEqual">
      <formula>0</formula>
    </cfRule>
  </conditionalFormatting>
  <conditionalFormatting sqref="D242:D248">
    <cfRule type="cellIs" dxfId="76" priority="105" stopIfTrue="1" operator="lessThanOrEqual">
      <formula>0</formula>
    </cfRule>
  </conditionalFormatting>
  <conditionalFormatting sqref="F242:F248">
    <cfRule type="cellIs" dxfId="75" priority="104" stopIfTrue="1" operator="lessThanOrEqual">
      <formula>0</formula>
    </cfRule>
  </conditionalFormatting>
  <conditionalFormatting sqref="J240">
    <cfRule type="cellIs" dxfId="74" priority="103" stopIfTrue="1" operator="lessThanOrEqual">
      <formula>0</formula>
    </cfRule>
  </conditionalFormatting>
  <conditionalFormatting sqref="D249:H249 D250 F250:H250">
    <cfRule type="cellIs" dxfId="73" priority="102" stopIfTrue="1" operator="lessThanOrEqual">
      <formula>0</formula>
    </cfRule>
  </conditionalFormatting>
  <conditionalFormatting sqref="I249:I251">
    <cfRule type="cellIs" dxfId="72" priority="101" stopIfTrue="1" operator="lessThanOrEqual">
      <formula>0</formula>
    </cfRule>
  </conditionalFormatting>
  <conditionalFormatting sqref="G242:G244">
    <cfRule type="cellIs" dxfId="71" priority="100" stopIfTrue="1" operator="lessThanOrEqual">
      <formula>0</formula>
    </cfRule>
  </conditionalFormatting>
  <conditionalFormatting sqref="A228:B228">
    <cfRule type="cellIs" dxfId="70" priority="99" stopIfTrue="1" operator="lessThanOrEqual">
      <formula>0</formula>
    </cfRule>
  </conditionalFormatting>
  <conditionalFormatting sqref="C228">
    <cfRule type="cellIs" dxfId="69" priority="98" stopIfTrue="1" operator="lessThanOrEqual">
      <formula>0</formula>
    </cfRule>
  </conditionalFormatting>
  <conditionalFormatting sqref="H228">
    <cfRule type="cellIs" dxfId="68" priority="93" stopIfTrue="1" operator="lessThanOrEqual">
      <formula>0</formula>
    </cfRule>
  </conditionalFormatting>
  <conditionalFormatting sqref="H229">
    <cfRule type="cellIs" dxfId="67" priority="86" stopIfTrue="1" operator="lessThanOrEqual">
      <formula>0</formula>
    </cfRule>
  </conditionalFormatting>
  <conditionalFormatting sqref="A235">
    <cfRule type="cellIs" dxfId="66" priority="85" stopIfTrue="1" operator="lessThanOrEqual">
      <formula>0</formula>
    </cfRule>
  </conditionalFormatting>
  <conditionalFormatting sqref="A17">
    <cfRule type="cellIs" dxfId="65" priority="69" stopIfTrue="1" operator="lessThanOrEqual">
      <formula>0</formula>
    </cfRule>
  </conditionalFormatting>
  <conditionalFormatting sqref="A11 A13">
    <cfRule type="cellIs" dxfId="64" priority="77" stopIfTrue="1" operator="lessThanOrEqual">
      <formula>0</formula>
    </cfRule>
  </conditionalFormatting>
  <conditionalFormatting sqref="B11:D11 F11:I11 F13:H14 B13:D13 F16:H16">
    <cfRule type="cellIs" dxfId="63" priority="76" stopIfTrue="1" operator="lessThanOrEqual">
      <formula>0</formula>
    </cfRule>
  </conditionalFormatting>
  <conditionalFormatting sqref="I13:I14">
    <cfRule type="cellIs" dxfId="62" priority="75" stopIfTrue="1" operator="lessThanOrEqual">
      <formula>0</formula>
    </cfRule>
  </conditionalFormatting>
  <conditionalFormatting sqref="J11 J13:J14 J16">
    <cfRule type="cellIs" dxfId="61" priority="74" stopIfTrue="1" operator="lessThanOrEqual">
      <formula>0</formula>
    </cfRule>
  </conditionalFormatting>
  <conditionalFormatting sqref="E16 E11">
    <cfRule type="cellIs" dxfId="60" priority="73" stopIfTrue="1" operator="lessThanOrEqual">
      <formula>0</formula>
    </cfRule>
  </conditionalFormatting>
  <conditionalFormatting sqref="F12:I12">
    <cfRule type="cellIs" dxfId="59" priority="72" stopIfTrue="1" operator="lessThanOrEqual">
      <formula>0</formula>
    </cfRule>
  </conditionalFormatting>
  <conditionalFormatting sqref="J12">
    <cfRule type="cellIs" dxfId="58" priority="71" stopIfTrue="1" operator="lessThanOrEqual">
      <formula>0</formula>
    </cfRule>
  </conditionalFormatting>
  <conditionalFormatting sqref="E12">
    <cfRule type="cellIs" dxfId="57" priority="70" stopIfTrue="1" operator="lessThanOrEqual">
      <formula>0</formula>
    </cfRule>
  </conditionalFormatting>
  <conditionalFormatting sqref="F17:H17 B17">
    <cfRule type="cellIs" dxfId="56" priority="68" stopIfTrue="1" operator="lessThanOrEqual">
      <formula>0</formula>
    </cfRule>
  </conditionalFormatting>
  <conditionalFormatting sqref="I17">
    <cfRule type="cellIs" dxfId="55" priority="67" stopIfTrue="1" operator="lessThanOrEqual">
      <formula>0</formula>
    </cfRule>
  </conditionalFormatting>
  <conditionalFormatting sqref="J17">
    <cfRule type="cellIs" dxfId="54" priority="66" stopIfTrue="1" operator="lessThanOrEqual">
      <formula>0</formula>
    </cfRule>
  </conditionalFormatting>
  <conditionalFormatting sqref="C17:D17">
    <cfRule type="cellIs" dxfId="53" priority="65" stopIfTrue="1" operator="lessThanOrEqual">
      <formula>0</formula>
    </cfRule>
  </conditionalFormatting>
  <conditionalFormatting sqref="E17">
    <cfRule type="cellIs" dxfId="52" priority="64" stopIfTrue="1" operator="lessThanOrEqual">
      <formula>0</formula>
    </cfRule>
  </conditionalFormatting>
  <conditionalFormatting sqref="E13">
    <cfRule type="cellIs" dxfId="51" priority="63" stopIfTrue="1" operator="lessThanOrEqual">
      <formula>0</formula>
    </cfRule>
  </conditionalFormatting>
  <conditionalFormatting sqref="I16">
    <cfRule type="cellIs" dxfId="50" priority="62" stopIfTrue="1" operator="lessThanOrEqual">
      <formula>0</formula>
    </cfRule>
  </conditionalFormatting>
  <conditionalFormatting sqref="A15">
    <cfRule type="cellIs" dxfId="49" priority="61" stopIfTrue="1" operator="lessThanOrEqual">
      <formula>0</formula>
    </cfRule>
  </conditionalFormatting>
  <conditionalFormatting sqref="B15:D15 F15:H15">
    <cfRule type="cellIs" dxfId="48" priority="60" stopIfTrue="1" operator="lessThanOrEqual">
      <formula>0</formula>
    </cfRule>
  </conditionalFormatting>
  <conditionalFormatting sqref="J15">
    <cfRule type="cellIs" dxfId="47" priority="59" stopIfTrue="1" operator="lessThanOrEqual">
      <formula>0</formula>
    </cfRule>
  </conditionalFormatting>
  <conditionalFormatting sqref="E15">
    <cfRule type="cellIs" dxfId="46" priority="58" stopIfTrue="1" operator="lessThanOrEqual">
      <formula>0</formula>
    </cfRule>
  </conditionalFormatting>
  <conditionalFormatting sqref="D106:D108 B105:D105 F105:I108">
    <cfRule type="cellIs" dxfId="45" priority="56" stopIfTrue="1" operator="lessThanOrEqual">
      <formula>0</formula>
    </cfRule>
  </conditionalFormatting>
  <conditionalFormatting sqref="E105">
    <cfRule type="cellIs" dxfId="44" priority="55" stopIfTrue="1" operator="lessThanOrEqual">
      <formula>0</formula>
    </cfRule>
  </conditionalFormatting>
  <conditionalFormatting sqref="J105:J108">
    <cfRule type="cellIs" dxfId="43" priority="54" stopIfTrue="1" operator="lessThanOrEqual">
      <formula>0</formula>
    </cfRule>
  </conditionalFormatting>
  <conditionalFormatting sqref="D153 B152:D152 F152:J153">
    <cfRule type="cellIs" dxfId="42" priority="53" stopIfTrue="1" operator="lessThanOrEqual">
      <formula>0</formula>
    </cfRule>
  </conditionalFormatting>
  <conditionalFormatting sqref="E152">
    <cfRule type="cellIs" dxfId="41" priority="52" stopIfTrue="1" operator="lessThanOrEqual">
      <formula>0</formula>
    </cfRule>
  </conditionalFormatting>
  <conditionalFormatting sqref="C172:J172">
    <cfRule type="cellIs" dxfId="40" priority="51" stopIfTrue="1" operator="lessThanOrEqual">
      <formula>0</formula>
    </cfRule>
  </conditionalFormatting>
  <conditionalFormatting sqref="B175:J175 B183:J183 B177:J177 D176 F176:J176 B181:J181 D178:D180 F178:G180 D182 F182:J182 B184:H184 I178:J180 B185:J186">
    <cfRule type="cellIs" dxfId="39" priority="50" stopIfTrue="1" operator="lessThanOrEqual">
      <formula>0</formula>
    </cfRule>
  </conditionalFormatting>
  <conditionalFormatting sqref="I184">
    <cfRule type="cellIs" dxfId="38" priority="49" stopIfTrue="1" operator="lessThanOrEqual">
      <formula>0</formula>
    </cfRule>
  </conditionalFormatting>
  <conditionalFormatting sqref="J184">
    <cfRule type="cellIs" dxfId="37" priority="48" stopIfTrue="1" operator="lessThanOrEqual">
      <formula>0</formula>
    </cfRule>
  </conditionalFormatting>
  <conditionalFormatting sqref="B209 B212:J212 B210:J210 B187:J187 F188:I188 F189:H189 D188:D192 D204:D206 F204:I207 B208:I208 B193:J193 B218:J218 D217 F217:J217 B216:J216 D215 F215:I215 B214:I214 D213 F213:J213 B211:C211 B203:I203 D201:D202 B199:E200 G199:I202 B198:I198 B197:G197 F194:J196 I191:I192 F190:G192 B221:J221 D220 F220:I220 D194:D197 E211:J211 B219:I219">
    <cfRule type="cellIs" dxfId="36" priority="43" stopIfTrue="1" operator="lessThanOrEqual">
      <formula>0</formula>
    </cfRule>
  </conditionalFormatting>
  <conditionalFormatting sqref="C209:H209">
    <cfRule type="cellIs" dxfId="35" priority="42" stopIfTrue="1" operator="lessThanOrEqual">
      <formula>0</formula>
    </cfRule>
  </conditionalFormatting>
  <conditionalFormatting sqref="I209">
    <cfRule type="cellIs" dxfId="34" priority="41" stopIfTrue="1" operator="lessThanOrEqual">
      <formula>0</formula>
    </cfRule>
  </conditionalFormatting>
  <conditionalFormatting sqref="I189">
    <cfRule type="cellIs" dxfId="33" priority="40" stopIfTrue="1" operator="lessThanOrEqual">
      <formula>0</formula>
    </cfRule>
  </conditionalFormatting>
  <conditionalFormatting sqref="I190">
    <cfRule type="cellIs" dxfId="32" priority="39" stopIfTrue="1" operator="lessThanOrEqual">
      <formula>0</formula>
    </cfRule>
  </conditionalFormatting>
  <conditionalFormatting sqref="D207">
    <cfRule type="cellIs" dxfId="31" priority="38" stopIfTrue="1" operator="lessThanOrEqual">
      <formula>0</formula>
    </cfRule>
  </conditionalFormatting>
  <conditionalFormatting sqref="D211">
    <cfRule type="cellIs" dxfId="30" priority="37" stopIfTrue="1" operator="lessThanOrEqual">
      <formula>0</formula>
    </cfRule>
  </conditionalFormatting>
  <conditionalFormatting sqref="J209">
    <cfRule type="cellIs" dxfId="29" priority="36" stopIfTrue="1" operator="lessThanOrEqual">
      <formula>0</formula>
    </cfRule>
  </conditionalFormatting>
  <conditionalFormatting sqref="J208">
    <cfRule type="cellIs" dxfId="28" priority="35" stopIfTrue="1" operator="lessThanOrEqual">
      <formula>0</formula>
    </cfRule>
  </conditionalFormatting>
  <conditionalFormatting sqref="J203:J207">
    <cfRule type="cellIs" dxfId="27" priority="34" stopIfTrue="1" operator="lessThanOrEqual">
      <formula>0</formula>
    </cfRule>
  </conditionalFormatting>
  <conditionalFormatting sqref="F200:F202">
    <cfRule type="cellIs" dxfId="26" priority="33" stopIfTrue="1" operator="lessThanOrEqual">
      <formula>0</formula>
    </cfRule>
  </conditionalFormatting>
  <conditionalFormatting sqref="J200:J202">
    <cfRule type="cellIs" dxfId="25" priority="32" stopIfTrue="1" operator="lessThanOrEqual">
      <formula>0</formula>
    </cfRule>
  </conditionalFormatting>
  <conditionalFormatting sqref="F199">
    <cfRule type="cellIs" dxfId="24" priority="31" stopIfTrue="1" operator="lessThanOrEqual">
      <formula>0</formula>
    </cfRule>
  </conditionalFormatting>
  <conditionalFormatting sqref="J198">
    <cfRule type="cellIs" dxfId="23" priority="30" stopIfTrue="1" operator="lessThanOrEqual">
      <formula>0</formula>
    </cfRule>
  </conditionalFormatting>
  <conditionalFormatting sqref="H190:H192">
    <cfRule type="cellIs" dxfId="22" priority="29" stopIfTrue="1" operator="lessThanOrEqual">
      <formula>0</formula>
    </cfRule>
  </conditionalFormatting>
  <conditionalFormatting sqref="J188:J192">
    <cfRule type="cellIs" dxfId="21" priority="28" stopIfTrue="1" operator="lessThanOrEqual">
      <formula>0</formula>
    </cfRule>
  </conditionalFormatting>
  <conditionalFormatting sqref="J199">
    <cfRule type="cellIs" dxfId="20" priority="27" stopIfTrue="1" operator="lessThanOrEqual">
      <formula>0</formula>
    </cfRule>
  </conditionalFormatting>
  <conditionalFormatting sqref="J214:J215">
    <cfRule type="cellIs" dxfId="19" priority="26" stopIfTrue="1" operator="lessThanOrEqual">
      <formula>0</formula>
    </cfRule>
  </conditionalFormatting>
  <conditionalFormatting sqref="J219:J220">
    <cfRule type="cellIs" dxfId="18" priority="24" stopIfTrue="1" operator="lessThanOrEqual">
      <formula>0</formula>
    </cfRule>
  </conditionalFormatting>
  <conditionalFormatting sqref="B222:I222">
    <cfRule type="cellIs" dxfId="17" priority="23" stopIfTrue="1" operator="lessThanOrEqual">
      <formula>0</formula>
    </cfRule>
  </conditionalFormatting>
  <conditionalFormatting sqref="J222">
    <cfRule type="cellIs" dxfId="16" priority="22" stopIfTrue="1" operator="lessThanOrEqual">
      <formula>0</formula>
    </cfRule>
  </conditionalFormatting>
  <conditionalFormatting sqref="C234">
    <cfRule type="cellIs" dxfId="15" priority="20" stopIfTrue="1" operator="lessThanOrEqual">
      <formula>0</formula>
    </cfRule>
  </conditionalFormatting>
  <conditionalFormatting sqref="E234:G234">
    <cfRule type="cellIs" dxfId="14" priority="19" stopIfTrue="1" operator="lessThanOrEqual">
      <formula>0</formula>
    </cfRule>
  </conditionalFormatting>
  <conditionalFormatting sqref="D234">
    <cfRule type="cellIs" dxfId="13" priority="18" stopIfTrue="1" operator="lessThanOrEqual">
      <formula>0</formula>
    </cfRule>
  </conditionalFormatting>
  <conditionalFormatting sqref="I234">
    <cfRule type="cellIs" dxfId="12" priority="17" stopIfTrue="1" operator="lessThanOrEqual">
      <formula>0</formula>
    </cfRule>
  </conditionalFormatting>
  <conditionalFormatting sqref="J234">
    <cfRule type="cellIs" dxfId="11" priority="16" stopIfTrue="1" operator="lessThanOrEqual">
      <formula>0</formula>
    </cfRule>
  </conditionalFormatting>
  <conditionalFormatting sqref="A234:B234">
    <cfRule type="cellIs" dxfId="10" priority="21" stopIfTrue="1" operator="lessThanOrEqual">
      <formula>0</formula>
    </cfRule>
  </conditionalFormatting>
  <conditionalFormatting sqref="H234">
    <cfRule type="cellIs" dxfId="9" priority="15" stopIfTrue="1" operator="lessThanOrEqual">
      <formula>0</formula>
    </cfRule>
  </conditionalFormatting>
  <conditionalFormatting sqref="H197:I197">
    <cfRule type="cellIs" dxfId="8" priority="14" stopIfTrue="1" operator="lessThanOrEqual">
      <formula>0</formula>
    </cfRule>
  </conditionalFormatting>
  <conditionalFormatting sqref="J197">
    <cfRule type="cellIs" dxfId="7" priority="13" stopIfTrue="1" operator="lessThanOrEqual">
      <formula>0</formula>
    </cfRule>
  </conditionalFormatting>
  <conditionalFormatting sqref="J235">
    <cfRule type="cellIs" dxfId="6" priority="2" stopIfTrue="1" operator="lessThanOrEqual">
      <formula>0</formula>
    </cfRule>
  </conditionalFormatting>
  <conditionalFormatting sqref="H235">
    <cfRule type="cellIs" dxfId="5" priority="1" stopIfTrue="1" operator="lessThanOrEqual">
      <formula>0</formula>
    </cfRule>
  </conditionalFormatting>
  <conditionalFormatting sqref="C235">
    <cfRule type="cellIs" dxfId="4" priority="6" stopIfTrue="1" operator="lessThanOrEqual">
      <formula>0</formula>
    </cfRule>
  </conditionalFormatting>
  <conditionalFormatting sqref="E235:G235">
    <cfRule type="cellIs" dxfId="3" priority="5" stopIfTrue="1" operator="lessThanOrEqual">
      <formula>0</formula>
    </cfRule>
  </conditionalFormatting>
  <conditionalFormatting sqref="D235">
    <cfRule type="cellIs" dxfId="2" priority="4" stopIfTrue="1" operator="lessThanOrEqual">
      <formula>0</formula>
    </cfRule>
  </conditionalFormatting>
  <conditionalFormatting sqref="I235">
    <cfRule type="cellIs" dxfId="1" priority="3" stopIfTrue="1" operator="lessThanOrEqual">
      <formula>0</formula>
    </cfRule>
  </conditionalFormatting>
  <conditionalFormatting sqref="B235">
    <cfRule type="cellIs" dxfId="0" priority="7" stopIfTrue="1" operator="lessThanOrEqual">
      <formula>0</formula>
    </cfRule>
  </conditionalFormatting>
  <hyperlinks>
    <hyperlink ref="J19" r:id="rId1"/>
    <hyperlink ref="J20" r:id="rId2" display="Declarado Desierto. Resolución Adjudicativa SBG N° 30/2021"/>
    <hyperlink ref="J22" r:id="rId3" display="Declarado Desierto. Resolución Adjudicativa SBG N° 06/2021"/>
    <hyperlink ref="J27" r:id="rId4" display="Contrato de Suministro  N° 19/2021"/>
    <hyperlink ref="J21" r:id="rId5"/>
    <hyperlink ref="J23" r:id="rId6"/>
    <hyperlink ref="J28" r:id="rId7"/>
    <hyperlink ref="J29" r:id="rId8"/>
    <hyperlink ref="J30" r:id="rId9"/>
    <hyperlink ref="J31" r:id="rId10"/>
    <hyperlink ref="J32" r:id="rId11"/>
    <hyperlink ref="J33" r:id="rId12"/>
    <hyperlink ref="J34" r:id="rId13"/>
    <hyperlink ref="J35" r:id="rId14"/>
    <hyperlink ref="J36" r:id="rId15"/>
    <hyperlink ref="J37" r:id="rId16"/>
    <hyperlink ref="J38" r:id="rId17"/>
    <hyperlink ref="J39" r:id="rId18"/>
    <hyperlink ref="J40" r:id="rId19"/>
    <hyperlink ref="J41" r:id="rId20"/>
    <hyperlink ref="J42" r:id="rId21"/>
    <hyperlink ref="J43" r:id="rId22"/>
    <hyperlink ref="J51" r:id="rId23"/>
    <hyperlink ref="J53" r:id="rId24"/>
    <hyperlink ref="J55" r:id="rId25" display="Declarado Desierto. Resolución Adjudicativa SBG N° 08/2021"/>
    <hyperlink ref="J56" r:id="rId26"/>
    <hyperlink ref="J52" r:id="rId27" display="contrato de Suministro N° 21/2021"/>
    <hyperlink ref="J67" r:id="rId28"/>
    <hyperlink ref="J71" r:id="rId29"/>
    <hyperlink ref="J77" r:id="rId30"/>
    <hyperlink ref="J78" r:id="rId31"/>
    <hyperlink ref="J82" r:id="rId32"/>
    <hyperlink ref="J86" r:id="rId33"/>
    <hyperlink ref="J88" r:id="rId34"/>
    <hyperlink ref="J89" r:id="rId35"/>
    <hyperlink ref="J91" r:id="rId36"/>
    <hyperlink ref="J90" r:id="rId37"/>
    <hyperlink ref="J93" r:id="rId38" display="Declarado Desierto. Resolución Adjudicativa SBG N° 42/2021"/>
    <hyperlink ref="J94" r:id="rId39"/>
    <hyperlink ref="J96" r:id="rId40"/>
    <hyperlink ref="J97" r:id="rId41"/>
    <hyperlink ref="J98" r:id="rId42"/>
    <hyperlink ref="J99" r:id="rId43"/>
    <hyperlink ref="J100" r:id="rId44"/>
    <hyperlink ref="J101" r:id="rId45"/>
    <hyperlink ref="J102" r:id="rId46"/>
    <hyperlink ref="J103" r:id="rId47"/>
    <hyperlink ref="J104" r:id="rId48"/>
    <hyperlink ref="J123" r:id="rId49"/>
    <hyperlink ref="J124" r:id="rId50"/>
    <hyperlink ref="J125" r:id="rId51"/>
    <hyperlink ref="J126" r:id="rId52"/>
    <hyperlink ref="J127" r:id="rId53"/>
    <hyperlink ref="J128" r:id="rId54"/>
    <hyperlink ref="J134" r:id="rId55"/>
    <hyperlink ref="J132" r:id="rId56"/>
    <hyperlink ref="J133" r:id="rId57"/>
    <hyperlink ref="J144" r:id="rId58"/>
    <hyperlink ref="J143" r:id="rId59"/>
    <hyperlink ref="J149" r:id="rId60"/>
    <hyperlink ref="J137" r:id="rId61"/>
    <hyperlink ref="J141" r:id="rId62"/>
    <hyperlink ref="J142" r:id="rId63"/>
    <hyperlink ref="J140" r:id="rId64"/>
    <hyperlink ref="J138" r:id="rId65"/>
    <hyperlink ref="J148" r:id="rId66"/>
    <hyperlink ref="J150" r:id="rId67"/>
    <hyperlink ref="J145" r:id="rId68"/>
    <hyperlink ref="J146" r:id="rId69"/>
    <hyperlink ref="J147" r:id="rId70"/>
    <hyperlink ref="J160" r:id="rId71"/>
    <hyperlink ref="J139" r:id="rId72"/>
    <hyperlink ref="J151" r:id="rId73"/>
    <hyperlink ref="J154" r:id="rId74"/>
    <hyperlink ref="J155" r:id="rId75"/>
    <hyperlink ref="J240" r:id="rId76"/>
    <hyperlink ref="J241" r:id="rId77"/>
    <hyperlink ref="J242" r:id="rId78"/>
    <hyperlink ref="J243" r:id="rId79"/>
    <hyperlink ref="J244" r:id="rId80"/>
    <hyperlink ref="J245" r:id="rId81"/>
    <hyperlink ref="J246" r:id="rId82"/>
    <hyperlink ref="J247" r:id="rId83"/>
    <hyperlink ref="J248" r:id="rId84"/>
    <hyperlink ref="J249" r:id="rId85"/>
    <hyperlink ref="J250" r:id="rId86"/>
    <hyperlink ref="J251" r:id="rId87"/>
    <hyperlink ref="J11" r:id="rId88"/>
    <hyperlink ref="J13" r:id="rId89"/>
    <hyperlink ref="J12" r:id="rId90"/>
    <hyperlink ref="J17" r:id="rId91"/>
    <hyperlink ref="J15" r:id="rId92"/>
    <hyperlink ref="J16" r:id="rId93"/>
    <hyperlink ref="J152" r:id="rId94"/>
    <hyperlink ref="J153" r:id="rId95"/>
    <hyperlink ref="J175" r:id="rId96"/>
    <hyperlink ref="J181" r:id="rId97"/>
    <hyperlink ref="J182" r:id="rId98"/>
    <hyperlink ref="J183" r:id="rId99"/>
    <hyperlink ref="J184" r:id="rId100"/>
    <hyperlink ref="J185" r:id="rId101"/>
    <hyperlink ref="J186" r:id="rId102"/>
    <hyperlink ref="J218" r:id="rId103"/>
    <hyperlink ref="J217" r:id="rId104"/>
    <hyperlink ref="J216" r:id="rId105"/>
    <hyperlink ref="J213" r:id="rId106"/>
    <hyperlink ref="J212" r:id="rId107"/>
    <hyperlink ref="J210" r:id="rId108"/>
    <hyperlink ref="J209" r:id="rId109"/>
    <hyperlink ref="J208" r:id="rId110"/>
    <hyperlink ref="J207" r:id="rId111"/>
    <hyperlink ref="J206" r:id="rId112"/>
    <hyperlink ref="J205" r:id="rId113"/>
    <hyperlink ref="J204" r:id="rId114"/>
    <hyperlink ref="J203" r:id="rId115"/>
    <hyperlink ref="J202" r:id="rId116"/>
    <hyperlink ref="J201" r:id="rId117"/>
    <hyperlink ref="J200" r:id="rId118"/>
    <hyperlink ref="J199" r:id="rId119"/>
    <hyperlink ref="J198" r:id="rId120"/>
    <hyperlink ref="J196" r:id="rId121"/>
    <hyperlink ref="J195" r:id="rId122"/>
    <hyperlink ref="J194" r:id="rId123"/>
    <hyperlink ref="J193" r:id="rId124"/>
    <hyperlink ref="J192" r:id="rId125"/>
    <hyperlink ref="J191" r:id="rId126"/>
    <hyperlink ref="J190" r:id="rId127"/>
    <hyperlink ref="J189" r:id="rId128"/>
    <hyperlink ref="J188" r:id="rId129"/>
    <hyperlink ref="J187" r:id="rId130"/>
    <hyperlink ref="J214:J215" r:id="rId131" display="Orden de Compra N° 1554/2021"/>
    <hyperlink ref="J220" r:id="rId132"/>
    <hyperlink ref="J219" r:id="rId133"/>
    <hyperlink ref="J234" r:id="rId134"/>
  </hyperlinks>
  <printOptions horizontalCentered="1"/>
  <pageMargins left="0" right="0" top="0.35433070866141736" bottom="0" header="0" footer="0"/>
  <pageSetup scale="46" orientation="landscape" horizontalDpi="300" verticalDpi="300" r:id="rId135"/>
  <headerFooter alignWithMargins="0"/>
  <rowBreaks count="6" manualBreakCount="6">
    <brk id="62" max="18" man="1"/>
    <brk id="85" max="18" man="1"/>
    <brk id="160" max="18" man="1"/>
    <brk id="187" max="18" man="1"/>
    <brk id="217" max="18" man="1"/>
    <brk id="244" max="18" man="1"/>
  </rowBreaks>
  <colBreaks count="1" manualBreakCount="1">
    <brk id="20" max="1048575" man="1"/>
  </colBreaks>
  <drawing r:id="rId1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177" zoomScale="41" zoomScaleNormal="41" zoomScaleSheetLayoutView="57" workbookViewId="0">
      <selection activeCell="E188" sqref="E188"/>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1008"/>
      <c r="B1" s="1008"/>
      <c r="C1" s="1008"/>
      <c r="D1" s="1008"/>
      <c r="E1" s="1008"/>
      <c r="F1" s="1008"/>
      <c r="G1" s="1008"/>
      <c r="H1" s="1008"/>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1009" t="s">
        <v>843</v>
      </c>
      <c r="B13" s="1009"/>
      <c r="C13" s="1009"/>
      <c r="D13" s="1009"/>
      <c r="E13" s="1009"/>
      <c r="F13" s="1009"/>
      <c r="G13" s="1009"/>
      <c r="H13" s="1009"/>
      <c r="I13" s="1009"/>
      <c r="J13" s="1009"/>
      <c r="K13" s="1009"/>
      <c r="L13" s="1009"/>
      <c r="M13" s="1009"/>
      <c r="N13" s="1009"/>
      <c r="O13" s="1009"/>
      <c r="P13" s="1009"/>
    </row>
    <row r="14" spans="1:25" s="14" customFormat="1" ht="43.5" customHeight="1" thickBot="1" x14ac:dyDescent="0.25">
      <c r="A14" s="980" t="s">
        <v>0</v>
      </c>
      <c r="B14" s="980"/>
      <c r="C14" s="980"/>
      <c r="D14" s="980"/>
      <c r="E14" s="980"/>
      <c r="F14" s="980"/>
      <c r="G14" s="980"/>
      <c r="H14" s="980"/>
      <c r="I14" s="980"/>
      <c r="J14" s="980"/>
      <c r="K14" s="980"/>
      <c r="L14" s="980"/>
      <c r="M14" s="980"/>
      <c r="N14" s="980"/>
      <c r="O14" s="980"/>
      <c r="P14" s="980"/>
    </row>
    <row r="15" spans="1:25" s="32" customFormat="1" ht="48" customHeight="1" thickTop="1" x14ac:dyDescent="0.2">
      <c r="A15" s="1015" t="s">
        <v>1075</v>
      </c>
      <c r="B15" s="1017" t="s">
        <v>1076</v>
      </c>
      <c r="C15" s="1017" t="s">
        <v>1077</v>
      </c>
      <c r="D15" s="988" t="s">
        <v>490</v>
      </c>
      <c r="E15" s="990" t="s">
        <v>491</v>
      </c>
      <c r="F15" s="1022" t="s">
        <v>1090</v>
      </c>
      <c r="G15" s="975" t="s">
        <v>1078</v>
      </c>
      <c r="H15" s="975" t="s">
        <v>1079</v>
      </c>
      <c r="I15" s="975"/>
      <c r="J15" s="975" t="s">
        <v>1080</v>
      </c>
      <c r="K15" s="975"/>
      <c r="L15" s="975" t="s">
        <v>1081</v>
      </c>
      <c r="M15" s="975"/>
      <c r="N15" s="975"/>
      <c r="O15" s="975"/>
      <c r="P15" s="1020" t="s">
        <v>1082</v>
      </c>
      <c r="Q15" s="31"/>
      <c r="R15" s="31"/>
      <c r="S15" s="31"/>
      <c r="T15" s="31"/>
      <c r="U15" s="31"/>
      <c r="V15" s="31"/>
      <c r="W15" s="31"/>
      <c r="X15" s="31"/>
      <c r="Y15" s="31"/>
    </row>
    <row r="16" spans="1:25" s="32" customFormat="1" ht="33" customHeight="1" thickBot="1" x14ac:dyDescent="0.25">
      <c r="A16" s="1016"/>
      <c r="B16" s="1018"/>
      <c r="C16" s="1018"/>
      <c r="D16" s="1025"/>
      <c r="E16" s="991"/>
      <c r="F16" s="1023"/>
      <c r="G16" s="1019"/>
      <c r="H16" s="116" t="s">
        <v>1083</v>
      </c>
      <c r="I16" s="116" t="s">
        <v>1084</v>
      </c>
      <c r="J16" s="116" t="s">
        <v>1085</v>
      </c>
      <c r="K16" s="116" t="s">
        <v>1084</v>
      </c>
      <c r="L16" s="116" t="s">
        <v>492</v>
      </c>
      <c r="M16" s="116" t="s">
        <v>493</v>
      </c>
      <c r="N16" s="116" t="s">
        <v>494</v>
      </c>
      <c r="O16" s="116" t="s">
        <v>495</v>
      </c>
      <c r="P16" s="1021"/>
      <c r="Q16" s="31"/>
      <c r="R16" s="31"/>
      <c r="S16" s="31"/>
      <c r="T16" s="31"/>
      <c r="U16" s="31"/>
      <c r="V16" s="31"/>
      <c r="W16" s="31"/>
      <c r="X16" s="31"/>
      <c r="Y16" s="31"/>
    </row>
    <row r="17" spans="1:16" s="39" customFormat="1" ht="46.5" customHeight="1" x14ac:dyDescent="0.2">
      <c r="A17" s="1013" t="s">
        <v>686</v>
      </c>
      <c r="B17" s="74" t="s">
        <v>446</v>
      </c>
      <c r="C17" s="1010" t="s">
        <v>2181</v>
      </c>
      <c r="D17" s="48">
        <v>4649.13</v>
      </c>
      <c r="E17" s="1028" t="s">
        <v>22</v>
      </c>
      <c r="F17" s="1011">
        <v>40566</v>
      </c>
      <c r="G17" s="1010" t="s">
        <v>1227</v>
      </c>
      <c r="H17" s="75" t="s">
        <v>496</v>
      </c>
      <c r="I17" s="15"/>
      <c r="J17" s="75" t="s">
        <v>496</v>
      </c>
      <c r="K17" s="15"/>
      <c r="L17" s="15"/>
      <c r="M17" s="75"/>
      <c r="N17" s="75" t="s">
        <v>496</v>
      </c>
      <c r="O17" s="15"/>
      <c r="P17" s="17"/>
    </row>
    <row r="18" spans="1:16" s="39" customFormat="1" ht="46.5" customHeight="1" x14ac:dyDescent="0.2">
      <c r="A18" s="1013"/>
      <c r="B18" s="74" t="s">
        <v>489</v>
      </c>
      <c r="C18" s="1010"/>
      <c r="D18" s="48">
        <v>4649.13</v>
      </c>
      <c r="E18" s="1028"/>
      <c r="F18" s="1011"/>
      <c r="G18" s="1010"/>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1013" t="s">
        <v>678</v>
      </c>
      <c r="B22" s="74" t="s">
        <v>473</v>
      </c>
      <c r="C22" s="1014" t="s">
        <v>2185</v>
      </c>
      <c r="D22" s="48">
        <v>90</v>
      </c>
      <c r="E22" s="97">
        <v>6304</v>
      </c>
      <c r="F22" s="1011">
        <v>40925</v>
      </c>
      <c r="G22" s="1010" t="s">
        <v>1229</v>
      </c>
      <c r="H22" s="75" t="s">
        <v>496</v>
      </c>
      <c r="I22" s="15"/>
      <c r="J22" s="75" t="s">
        <v>496</v>
      </c>
      <c r="K22" s="15"/>
      <c r="L22" s="15"/>
      <c r="M22" s="75" t="s">
        <v>496</v>
      </c>
      <c r="N22" s="75"/>
      <c r="O22" s="15"/>
      <c r="P22" s="17"/>
    </row>
    <row r="23" spans="1:16" s="39" customFormat="1" ht="30.75" customHeight="1" x14ac:dyDescent="0.2">
      <c r="A23" s="1013"/>
      <c r="B23" s="74" t="s">
        <v>113</v>
      </c>
      <c r="C23" s="1014"/>
      <c r="D23" s="48">
        <v>140</v>
      </c>
      <c r="E23" s="97">
        <v>6306</v>
      </c>
      <c r="F23" s="1011"/>
      <c r="G23" s="1010"/>
      <c r="H23" s="75" t="s">
        <v>496</v>
      </c>
      <c r="I23" s="15"/>
      <c r="J23" s="75" t="s">
        <v>496</v>
      </c>
      <c r="K23" s="15"/>
      <c r="L23" s="15"/>
      <c r="M23" s="75" t="s">
        <v>496</v>
      </c>
      <c r="N23" s="75"/>
      <c r="O23" s="15"/>
      <c r="P23" s="17"/>
    </row>
    <row r="24" spans="1:16" s="39" customFormat="1" ht="30.75" customHeight="1" x14ac:dyDescent="0.2">
      <c r="A24" s="1013"/>
      <c r="B24" s="74" t="s">
        <v>440</v>
      </c>
      <c r="C24" s="1014"/>
      <c r="D24" s="48">
        <v>90</v>
      </c>
      <c r="E24" s="97">
        <v>6305</v>
      </c>
      <c r="F24" s="1011"/>
      <c r="G24" s="1010"/>
      <c r="H24" s="75" t="s">
        <v>496</v>
      </c>
      <c r="I24" s="15"/>
      <c r="J24" s="75" t="s">
        <v>496</v>
      </c>
      <c r="K24" s="15"/>
      <c r="L24" s="15"/>
      <c r="M24" s="75" t="s">
        <v>496</v>
      </c>
      <c r="N24" s="75"/>
      <c r="O24" s="15"/>
      <c r="P24" s="17"/>
    </row>
    <row r="25" spans="1:16" s="39" customFormat="1" ht="30.75" customHeight="1" x14ac:dyDescent="0.2">
      <c r="A25" s="1013"/>
      <c r="B25" s="74" t="s">
        <v>1093</v>
      </c>
      <c r="C25" s="1014"/>
      <c r="D25" s="48">
        <v>90</v>
      </c>
      <c r="E25" s="97">
        <v>6303</v>
      </c>
      <c r="F25" s="1011"/>
      <c r="G25" s="1010"/>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1013" t="s">
        <v>680</v>
      </c>
      <c r="B27" s="74" t="s">
        <v>1093</v>
      </c>
      <c r="C27" s="1010" t="s">
        <v>2187</v>
      </c>
      <c r="D27" s="48">
        <v>447.48</v>
      </c>
      <c r="E27" s="97">
        <v>6308</v>
      </c>
      <c r="F27" s="1011">
        <v>40928</v>
      </c>
      <c r="G27" s="1010" t="s">
        <v>1231</v>
      </c>
      <c r="H27" s="75" t="s">
        <v>496</v>
      </c>
      <c r="I27" s="15"/>
      <c r="J27" s="75" t="s">
        <v>496</v>
      </c>
      <c r="K27" s="15"/>
      <c r="L27" s="15"/>
      <c r="M27" s="75" t="s">
        <v>496</v>
      </c>
      <c r="N27" s="75"/>
      <c r="O27" s="15"/>
      <c r="P27" s="17"/>
    </row>
    <row r="28" spans="1:16" s="39" customFormat="1" ht="46.5" customHeight="1" x14ac:dyDescent="0.2">
      <c r="A28" s="1013"/>
      <c r="B28" s="74" t="s">
        <v>473</v>
      </c>
      <c r="C28" s="1010"/>
      <c r="D28" s="48">
        <v>447.48</v>
      </c>
      <c r="E28" s="97">
        <v>6307</v>
      </c>
      <c r="F28" s="1011"/>
      <c r="G28" s="1010"/>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1013" t="s">
        <v>683</v>
      </c>
      <c r="B31" s="74" t="s">
        <v>473</v>
      </c>
      <c r="C31" s="1014" t="s">
        <v>2190</v>
      </c>
      <c r="D31" s="48">
        <v>169.5</v>
      </c>
      <c r="E31" s="97">
        <v>6311</v>
      </c>
      <c r="F31" s="1011">
        <v>40931</v>
      </c>
      <c r="G31" s="1010" t="s">
        <v>1234</v>
      </c>
      <c r="H31" s="75" t="s">
        <v>496</v>
      </c>
      <c r="I31" s="15"/>
      <c r="J31" s="75" t="s">
        <v>496</v>
      </c>
      <c r="K31" s="15"/>
      <c r="L31" s="15"/>
      <c r="M31" s="75" t="s">
        <v>496</v>
      </c>
      <c r="N31" s="75"/>
      <c r="O31" s="15"/>
      <c r="P31" s="17"/>
    </row>
    <row r="32" spans="1:16" s="39" customFormat="1" ht="48.75" customHeight="1" x14ac:dyDescent="0.2">
      <c r="A32" s="1013"/>
      <c r="B32" s="74" t="s">
        <v>440</v>
      </c>
      <c r="C32" s="1014"/>
      <c r="D32" s="48">
        <v>120</v>
      </c>
      <c r="E32" s="97">
        <v>6310</v>
      </c>
      <c r="F32" s="1011"/>
      <c r="G32" s="1010"/>
      <c r="H32" s="75" t="s">
        <v>496</v>
      </c>
      <c r="I32" s="15"/>
      <c r="J32" s="75" t="s">
        <v>496</v>
      </c>
      <c r="K32" s="15"/>
      <c r="L32" s="15"/>
      <c r="M32" s="75" t="s">
        <v>496</v>
      </c>
      <c r="N32" s="75"/>
      <c r="O32" s="15"/>
      <c r="P32" s="17"/>
    </row>
    <row r="33" spans="1:16" s="39" customFormat="1" ht="48.75" customHeight="1" x14ac:dyDescent="0.2">
      <c r="A33" s="1013"/>
      <c r="B33" s="74" t="s">
        <v>1093</v>
      </c>
      <c r="C33" s="1014"/>
      <c r="D33" s="48">
        <v>169.5</v>
      </c>
      <c r="E33" s="97">
        <v>6309</v>
      </c>
      <c r="F33" s="1011"/>
      <c r="G33" s="1010"/>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1013" t="s">
        <v>691</v>
      </c>
      <c r="B37" s="74" t="s">
        <v>1097</v>
      </c>
      <c r="C37" s="1010" t="s">
        <v>2193</v>
      </c>
      <c r="D37" s="48">
        <v>3080</v>
      </c>
      <c r="E37" s="97">
        <v>6324</v>
      </c>
      <c r="F37" s="1011">
        <v>40962</v>
      </c>
      <c r="G37" s="1010" t="s">
        <v>1236</v>
      </c>
      <c r="H37" s="75" t="s">
        <v>496</v>
      </c>
      <c r="I37" s="15"/>
      <c r="J37" s="75" t="s">
        <v>496</v>
      </c>
      <c r="K37" s="15"/>
      <c r="L37" s="15"/>
      <c r="M37" s="75" t="s">
        <v>496</v>
      </c>
      <c r="N37" s="75" t="s">
        <v>496</v>
      </c>
      <c r="O37" s="15"/>
      <c r="P37" s="17"/>
    </row>
    <row r="38" spans="1:16" s="39" customFormat="1" ht="40.5" customHeight="1" x14ac:dyDescent="0.2">
      <c r="A38" s="1013"/>
      <c r="B38" s="74" t="s">
        <v>217</v>
      </c>
      <c r="C38" s="1010"/>
      <c r="D38" s="48">
        <v>3835</v>
      </c>
      <c r="E38" s="97">
        <v>6323</v>
      </c>
      <c r="F38" s="1011"/>
      <c r="G38" s="1010"/>
      <c r="H38" s="75" t="s">
        <v>496</v>
      </c>
      <c r="I38" s="15"/>
      <c r="J38" s="75" t="s">
        <v>496</v>
      </c>
      <c r="K38" s="15"/>
      <c r="L38" s="15"/>
      <c r="M38" s="75"/>
      <c r="N38" s="75" t="s">
        <v>496</v>
      </c>
      <c r="O38" s="15"/>
      <c r="P38" s="17"/>
    </row>
    <row r="39" spans="1:16" s="39" customFormat="1" ht="40.5" customHeight="1" x14ac:dyDescent="0.2">
      <c r="A39" s="1013" t="s">
        <v>692</v>
      </c>
      <c r="B39" s="74" t="s">
        <v>181</v>
      </c>
      <c r="C39" s="1010" t="s">
        <v>2194</v>
      </c>
      <c r="D39" s="48">
        <v>5500</v>
      </c>
      <c r="E39" s="97">
        <v>6317</v>
      </c>
      <c r="F39" s="77">
        <v>40962</v>
      </c>
      <c r="G39" s="1010" t="s">
        <v>1238</v>
      </c>
      <c r="H39" s="75" t="s">
        <v>496</v>
      </c>
      <c r="I39" s="15"/>
      <c r="J39" s="75" t="s">
        <v>496</v>
      </c>
      <c r="K39" s="15"/>
      <c r="L39" s="15"/>
      <c r="M39" s="75"/>
      <c r="N39" s="75" t="s">
        <v>496</v>
      </c>
      <c r="O39" s="15"/>
      <c r="P39" s="17"/>
    </row>
    <row r="40" spans="1:16" s="39" customFormat="1" ht="40.5" customHeight="1" x14ac:dyDescent="0.2">
      <c r="A40" s="1013"/>
      <c r="B40" s="74" t="s">
        <v>1098</v>
      </c>
      <c r="C40" s="1010"/>
      <c r="D40" s="48">
        <v>2500</v>
      </c>
      <c r="E40" s="97">
        <v>6318</v>
      </c>
      <c r="F40" s="77">
        <v>40962</v>
      </c>
      <c r="G40" s="1010"/>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1013" t="s">
        <v>695</v>
      </c>
      <c r="B43" s="74" t="s">
        <v>302</v>
      </c>
      <c r="C43" s="1010" t="s">
        <v>2197</v>
      </c>
      <c r="D43" s="48">
        <v>11317.72</v>
      </c>
      <c r="E43" s="97">
        <v>6352</v>
      </c>
      <c r="F43" s="1011">
        <v>40991</v>
      </c>
      <c r="G43" s="1010" t="s">
        <v>1241</v>
      </c>
      <c r="H43" s="75" t="s">
        <v>496</v>
      </c>
      <c r="I43" s="15"/>
      <c r="J43" s="75" t="s">
        <v>496</v>
      </c>
      <c r="K43" s="15"/>
      <c r="L43" s="15"/>
      <c r="M43" s="75" t="s">
        <v>496</v>
      </c>
      <c r="N43" s="75"/>
      <c r="O43" s="15"/>
      <c r="P43" s="17"/>
    </row>
    <row r="44" spans="1:16" s="39" customFormat="1" ht="57.75" customHeight="1" x14ac:dyDescent="0.2">
      <c r="A44" s="1013"/>
      <c r="B44" s="74" t="s">
        <v>1099</v>
      </c>
      <c r="C44" s="1010"/>
      <c r="D44" s="48">
        <v>740</v>
      </c>
      <c r="E44" s="97">
        <v>6353</v>
      </c>
      <c r="F44" s="1011"/>
      <c r="G44" s="1010"/>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1013" t="s">
        <v>697</v>
      </c>
      <c r="B46" s="74" t="s">
        <v>1100</v>
      </c>
      <c r="C46" s="1010" t="s">
        <v>2199</v>
      </c>
      <c r="D46" s="48">
        <v>3913.1</v>
      </c>
      <c r="E46" s="97">
        <v>6328</v>
      </c>
      <c r="F46" s="1011">
        <v>40968</v>
      </c>
      <c r="G46" s="1010" t="s">
        <v>1243</v>
      </c>
      <c r="H46" s="75" t="s">
        <v>496</v>
      </c>
      <c r="I46" s="15"/>
      <c r="J46" s="75" t="s">
        <v>496</v>
      </c>
      <c r="K46" s="15"/>
      <c r="L46" s="15"/>
      <c r="M46" s="75" t="s">
        <v>496</v>
      </c>
      <c r="N46" s="75"/>
      <c r="O46" s="15"/>
      <c r="P46" s="17"/>
    </row>
    <row r="47" spans="1:16" s="39" customFormat="1" ht="42.75" customHeight="1" x14ac:dyDescent="0.2">
      <c r="A47" s="1013"/>
      <c r="B47" s="74" t="s">
        <v>1101</v>
      </c>
      <c r="C47" s="1010"/>
      <c r="D47" s="48">
        <f>310+160.8</f>
        <v>470.8</v>
      </c>
      <c r="E47" s="97">
        <v>6329</v>
      </c>
      <c r="F47" s="1011"/>
      <c r="G47" s="1010"/>
      <c r="H47" s="75" t="s">
        <v>496</v>
      </c>
      <c r="I47" s="15"/>
      <c r="J47" s="75" t="s">
        <v>496</v>
      </c>
      <c r="K47" s="15"/>
      <c r="L47" s="15"/>
      <c r="M47" s="75" t="s">
        <v>496</v>
      </c>
      <c r="N47" s="75"/>
      <c r="O47" s="15"/>
      <c r="P47" s="17"/>
    </row>
    <row r="48" spans="1:16" s="39" customFormat="1" ht="42.75" customHeight="1" x14ac:dyDescent="0.2">
      <c r="A48" s="1013"/>
      <c r="B48" s="74" t="s">
        <v>1102</v>
      </c>
      <c r="C48" s="1010"/>
      <c r="D48" s="48">
        <f>46.8+480+159.6</f>
        <v>686.4</v>
      </c>
      <c r="E48" s="97">
        <v>6330</v>
      </c>
      <c r="F48" s="1011"/>
      <c r="G48" s="1010"/>
      <c r="H48" s="75" t="s">
        <v>496</v>
      </c>
      <c r="I48" s="15"/>
      <c r="J48" s="75" t="s">
        <v>496</v>
      </c>
      <c r="K48" s="15"/>
      <c r="L48" s="15"/>
      <c r="M48" s="75" t="s">
        <v>496</v>
      </c>
      <c r="N48" s="75"/>
      <c r="O48" s="15"/>
      <c r="P48" s="17"/>
    </row>
    <row r="49" spans="1:16" s="39" customFormat="1" ht="42.75" customHeight="1" x14ac:dyDescent="0.2">
      <c r="A49" s="1013"/>
      <c r="B49" s="74" t="s">
        <v>1103</v>
      </c>
      <c r="C49" s="1010"/>
      <c r="D49" s="48">
        <v>1630</v>
      </c>
      <c r="E49" s="97">
        <v>6331</v>
      </c>
      <c r="F49" s="1011"/>
      <c r="G49" s="1010"/>
      <c r="H49" s="75" t="s">
        <v>496</v>
      </c>
      <c r="I49" s="15"/>
      <c r="J49" s="75" t="s">
        <v>496</v>
      </c>
      <c r="K49" s="15"/>
      <c r="L49" s="15"/>
      <c r="M49" s="75" t="s">
        <v>496</v>
      </c>
      <c r="N49" s="75"/>
      <c r="O49" s="15"/>
      <c r="P49" s="17"/>
    </row>
    <row r="50" spans="1:16" s="39" customFormat="1" ht="33" customHeight="1" x14ac:dyDescent="0.2">
      <c r="A50" s="1013" t="s">
        <v>698</v>
      </c>
      <c r="B50" s="74" t="s">
        <v>75</v>
      </c>
      <c r="C50" s="1014" t="s">
        <v>2200</v>
      </c>
      <c r="D50" s="48">
        <v>25165.18</v>
      </c>
      <c r="E50" s="97">
        <v>6319</v>
      </c>
      <c r="F50" s="1011">
        <v>40962</v>
      </c>
      <c r="G50" s="74" t="s">
        <v>1244</v>
      </c>
      <c r="H50" s="75" t="s">
        <v>496</v>
      </c>
      <c r="I50" s="15"/>
      <c r="J50" s="75" t="s">
        <v>496</v>
      </c>
      <c r="K50" s="15"/>
      <c r="L50" s="15"/>
      <c r="M50" s="75" t="s">
        <v>496</v>
      </c>
      <c r="N50" s="75"/>
      <c r="O50" s="15"/>
      <c r="P50" s="17"/>
    </row>
    <row r="51" spans="1:16" s="39" customFormat="1" ht="33" customHeight="1" x14ac:dyDescent="0.2">
      <c r="A51" s="1013"/>
      <c r="B51" s="74" t="s">
        <v>1104</v>
      </c>
      <c r="C51" s="1014"/>
      <c r="D51" s="48">
        <v>483.18</v>
      </c>
      <c r="E51" s="97">
        <v>6320</v>
      </c>
      <c r="F51" s="1011"/>
      <c r="G51" s="74" t="s">
        <v>1245</v>
      </c>
      <c r="H51" s="75" t="s">
        <v>496</v>
      </c>
      <c r="I51" s="15"/>
      <c r="J51" s="75" t="s">
        <v>496</v>
      </c>
      <c r="K51" s="15"/>
      <c r="L51" s="15"/>
      <c r="M51" s="75" t="s">
        <v>496</v>
      </c>
      <c r="N51" s="75"/>
      <c r="O51" s="15"/>
      <c r="P51" s="17"/>
    </row>
    <row r="52" spans="1:16" s="39" customFormat="1" ht="33" customHeight="1" x14ac:dyDescent="0.2">
      <c r="A52" s="1013"/>
      <c r="B52" s="74" t="s">
        <v>449</v>
      </c>
      <c r="C52" s="1014"/>
      <c r="D52" s="48">
        <v>410.19</v>
      </c>
      <c r="E52" s="97">
        <v>6321</v>
      </c>
      <c r="F52" s="1011"/>
      <c r="G52" s="74" t="s">
        <v>1244</v>
      </c>
      <c r="H52" s="75" t="s">
        <v>496</v>
      </c>
      <c r="I52" s="15"/>
      <c r="J52" s="75" t="s">
        <v>496</v>
      </c>
      <c r="K52" s="15"/>
      <c r="L52" s="15"/>
      <c r="M52" s="75" t="s">
        <v>496</v>
      </c>
      <c r="N52" s="75"/>
      <c r="O52" s="15"/>
      <c r="P52" s="17"/>
    </row>
    <row r="53" spans="1:16" s="39" customFormat="1" ht="33" customHeight="1" x14ac:dyDescent="0.2">
      <c r="A53" s="1013"/>
      <c r="B53" s="74" t="s">
        <v>78</v>
      </c>
      <c r="C53" s="1014"/>
      <c r="D53" s="48">
        <v>4498.5</v>
      </c>
      <c r="E53" s="97">
        <v>6322</v>
      </c>
      <c r="F53" s="1011"/>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1013" t="s">
        <v>701</v>
      </c>
      <c r="B56" s="74" t="s">
        <v>127</v>
      </c>
      <c r="C56" s="1010" t="s">
        <v>2202</v>
      </c>
      <c r="D56" s="48">
        <v>3500.28</v>
      </c>
      <c r="E56" s="96" t="s">
        <v>32</v>
      </c>
      <c r="F56" s="1011">
        <v>41022</v>
      </c>
      <c r="G56" s="1010" t="s">
        <v>1248</v>
      </c>
      <c r="H56" s="75" t="s">
        <v>496</v>
      </c>
      <c r="I56" s="15"/>
      <c r="J56" s="75" t="s">
        <v>496</v>
      </c>
      <c r="K56" s="15"/>
      <c r="L56" s="15"/>
      <c r="M56" s="75" t="s">
        <v>496</v>
      </c>
      <c r="N56" s="75"/>
      <c r="O56" s="15"/>
      <c r="P56" s="17"/>
    </row>
    <row r="57" spans="1:16" s="39" customFormat="1" ht="30.75" customHeight="1" x14ac:dyDescent="0.2">
      <c r="A57" s="1013"/>
      <c r="B57" s="74" t="s">
        <v>1106</v>
      </c>
      <c r="C57" s="1010"/>
      <c r="D57" s="48">
        <v>3499.86</v>
      </c>
      <c r="E57" s="96" t="s">
        <v>33</v>
      </c>
      <c r="F57" s="1011"/>
      <c r="G57" s="1010"/>
      <c r="H57" s="75" t="s">
        <v>496</v>
      </c>
      <c r="I57" s="15"/>
      <c r="J57" s="75" t="s">
        <v>496</v>
      </c>
      <c r="K57" s="15"/>
      <c r="L57" s="15"/>
      <c r="M57" s="75" t="s">
        <v>496</v>
      </c>
      <c r="N57" s="75"/>
      <c r="O57" s="15"/>
      <c r="P57" s="17"/>
    </row>
    <row r="58" spans="1:16" s="39" customFormat="1" ht="30.75" customHeight="1" x14ac:dyDescent="0.2">
      <c r="A58" s="1013"/>
      <c r="B58" s="74" t="s">
        <v>1107</v>
      </c>
      <c r="C58" s="1010"/>
      <c r="D58" s="48">
        <v>3499.86</v>
      </c>
      <c r="E58" s="96" t="s">
        <v>34</v>
      </c>
      <c r="F58" s="1011"/>
      <c r="G58" s="1010"/>
      <c r="H58" s="75" t="s">
        <v>496</v>
      </c>
      <c r="I58" s="15"/>
      <c r="J58" s="75" t="s">
        <v>496</v>
      </c>
      <c r="K58" s="15"/>
      <c r="L58" s="15"/>
      <c r="M58" s="75" t="s">
        <v>496</v>
      </c>
      <c r="N58" s="75"/>
      <c r="O58" s="15"/>
      <c r="P58" s="17"/>
    </row>
    <row r="59" spans="1:16" s="39" customFormat="1" ht="30.75" customHeight="1" x14ac:dyDescent="0.2">
      <c r="A59" s="1013" t="s">
        <v>702</v>
      </c>
      <c r="B59" s="74" t="s">
        <v>1108</v>
      </c>
      <c r="C59" s="1010" t="s">
        <v>2203</v>
      </c>
      <c r="D59" s="48">
        <v>960</v>
      </c>
      <c r="E59" s="97">
        <v>6343</v>
      </c>
      <c r="F59" s="1011">
        <v>40991</v>
      </c>
      <c r="G59" s="1010" t="s">
        <v>1249</v>
      </c>
      <c r="H59" s="75" t="s">
        <v>496</v>
      </c>
      <c r="I59" s="15"/>
      <c r="J59" s="75" t="s">
        <v>496</v>
      </c>
      <c r="K59" s="15"/>
      <c r="L59" s="15"/>
      <c r="M59" s="75" t="s">
        <v>496</v>
      </c>
      <c r="N59" s="75"/>
      <c r="O59" s="15"/>
      <c r="P59" s="17"/>
    </row>
    <row r="60" spans="1:16" s="39" customFormat="1" ht="30.75" customHeight="1" x14ac:dyDescent="0.2">
      <c r="A60" s="1013"/>
      <c r="B60" s="74" t="s">
        <v>1109</v>
      </c>
      <c r="C60" s="1010"/>
      <c r="D60" s="48">
        <v>720</v>
      </c>
      <c r="E60" s="97">
        <v>6345</v>
      </c>
      <c r="F60" s="1011"/>
      <c r="G60" s="1010"/>
      <c r="H60" s="75" t="s">
        <v>496</v>
      </c>
      <c r="I60" s="15"/>
      <c r="J60" s="75" t="s">
        <v>496</v>
      </c>
      <c r="K60" s="15"/>
      <c r="L60" s="15"/>
      <c r="M60" s="75" t="s">
        <v>496</v>
      </c>
      <c r="N60" s="75"/>
      <c r="O60" s="15"/>
      <c r="P60" s="17"/>
    </row>
    <row r="61" spans="1:16" s="39" customFormat="1" ht="30.75" customHeight="1" x14ac:dyDescent="0.2">
      <c r="A61" s="1013"/>
      <c r="B61" s="74" t="s">
        <v>1110</v>
      </c>
      <c r="C61" s="1010"/>
      <c r="D61" s="48">
        <v>540</v>
      </c>
      <c r="E61" s="97">
        <v>6344</v>
      </c>
      <c r="F61" s="1011"/>
      <c r="G61" s="1010"/>
      <c r="H61" s="75" t="s">
        <v>496</v>
      </c>
      <c r="I61" s="15"/>
      <c r="J61" s="75" t="s">
        <v>496</v>
      </c>
      <c r="K61" s="15"/>
      <c r="L61" s="15"/>
      <c r="M61" s="75" t="s">
        <v>496</v>
      </c>
      <c r="N61" s="75"/>
      <c r="O61" s="15"/>
      <c r="P61" s="17"/>
    </row>
    <row r="62" spans="1:16" s="39" customFormat="1" ht="30.75" customHeight="1" x14ac:dyDescent="0.2">
      <c r="A62" s="1013"/>
      <c r="B62" s="74" t="s">
        <v>1111</v>
      </c>
      <c r="C62" s="1010"/>
      <c r="D62" s="48">
        <v>575</v>
      </c>
      <c r="E62" s="97">
        <v>6350</v>
      </c>
      <c r="F62" s="1011"/>
      <c r="G62" s="1010"/>
      <c r="H62" s="75" t="s">
        <v>496</v>
      </c>
      <c r="I62" s="15"/>
      <c r="J62" s="75" t="s">
        <v>496</v>
      </c>
      <c r="K62" s="15"/>
      <c r="L62" s="15"/>
      <c r="M62" s="75" t="s">
        <v>496</v>
      </c>
      <c r="N62" s="75"/>
      <c r="O62" s="15"/>
      <c r="P62" s="17"/>
    </row>
    <row r="63" spans="1:16" s="39" customFormat="1" ht="30.75" customHeight="1" x14ac:dyDescent="0.2">
      <c r="A63" s="1013"/>
      <c r="B63" s="74" t="s">
        <v>1112</v>
      </c>
      <c r="C63" s="1010"/>
      <c r="D63" s="48">
        <v>690</v>
      </c>
      <c r="E63" s="97">
        <v>6349</v>
      </c>
      <c r="F63" s="1011"/>
      <c r="G63" s="1010"/>
      <c r="H63" s="75" t="s">
        <v>496</v>
      </c>
      <c r="I63" s="15"/>
      <c r="J63" s="75" t="s">
        <v>496</v>
      </c>
      <c r="K63" s="15"/>
      <c r="L63" s="15"/>
      <c r="M63" s="75" t="s">
        <v>496</v>
      </c>
      <c r="N63" s="75"/>
      <c r="O63" s="15"/>
      <c r="P63" s="17"/>
    </row>
    <row r="64" spans="1:16" s="39" customFormat="1" ht="30.75" customHeight="1" x14ac:dyDescent="0.2">
      <c r="A64" s="1013"/>
      <c r="B64" s="74" t="s">
        <v>1113</v>
      </c>
      <c r="C64" s="1010"/>
      <c r="D64" s="48">
        <v>900</v>
      </c>
      <c r="E64" s="97">
        <v>6347</v>
      </c>
      <c r="F64" s="1011"/>
      <c r="G64" s="1010"/>
      <c r="H64" s="75" t="s">
        <v>496</v>
      </c>
      <c r="I64" s="15"/>
      <c r="J64" s="75" t="s">
        <v>496</v>
      </c>
      <c r="K64" s="15"/>
      <c r="L64" s="15"/>
      <c r="M64" s="75" t="s">
        <v>496</v>
      </c>
      <c r="N64" s="75"/>
      <c r="O64" s="15"/>
      <c r="P64" s="17"/>
    </row>
    <row r="65" spans="1:16" s="39" customFormat="1" ht="30.75" customHeight="1" x14ac:dyDescent="0.2">
      <c r="A65" s="1013"/>
      <c r="B65" s="74" t="s">
        <v>1114</v>
      </c>
      <c r="C65" s="1010"/>
      <c r="D65" s="48">
        <v>1360</v>
      </c>
      <c r="E65" s="97">
        <v>6346</v>
      </c>
      <c r="F65" s="1011"/>
      <c r="G65" s="1010"/>
      <c r="H65" s="75" t="s">
        <v>496</v>
      </c>
      <c r="I65" s="15"/>
      <c r="J65" s="75" t="s">
        <v>496</v>
      </c>
      <c r="K65" s="15"/>
      <c r="L65" s="15"/>
      <c r="M65" s="75" t="s">
        <v>496</v>
      </c>
      <c r="N65" s="75"/>
      <c r="O65" s="15"/>
      <c r="P65" s="17"/>
    </row>
    <row r="66" spans="1:16" s="39" customFormat="1" ht="30.75" customHeight="1" x14ac:dyDescent="0.2">
      <c r="A66" s="1013"/>
      <c r="B66" s="74" t="s">
        <v>1115</v>
      </c>
      <c r="C66" s="1010"/>
      <c r="D66" s="48">
        <v>3910</v>
      </c>
      <c r="E66" s="97">
        <v>6351</v>
      </c>
      <c r="F66" s="1011"/>
      <c r="G66" s="1010"/>
      <c r="H66" s="75" t="s">
        <v>496</v>
      </c>
      <c r="I66" s="15"/>
      <c r="J66" s="75" t="s">
        <v>496</v>
      </c>
      <c r="K66" s="15"/>
      <c r="L66" s="15"/>
      <c r="M66" s="75" t="s">
        <v>496</v>
      </c>
      <c r="N66" s="75"/>
      <c r="O66" s="15"/>
      <c r="P66" s="17"/>
    </row>
    <row r="67" spans="1:16" s="39" customFormat="1" ht="30.75" customHeight="1" x14ac:dyDescent="0.2">
      <c r="A67" s="1013"/>
      <c r="B67" s="74" t="s">
        <v>1116</v>
      </c>
      <c r="C67" s="1010"/>
      <c r="D67" s="48">
        <v>980</v>
      </c>
      <c r="E67" s="97">
        <v>6348</v>
      </c>
      <c r="F67" s="1011"/>
      <c r="G67" s="1010"/>
      <c r="H67" s="75" t="s">
        <v>496</v>
      </c>
      <c r="I67" s="15"/>
      <c r="J67" s="75" t="s">
        <v>496</v>
      </c>
      <c r="K67" s="15"/>
      <c r="L67" s="15"/>
      <c r="M67" s="75" t="s">
        <v>496</v>
      </c>
      <c r="N67" s="75"/>
      <c r="O67" s="15"/>
      <c r="P67" s="17"/>
    </row>
    <row r="68" spans="1:16" s="39" customFormat="1" ht="30.75" customHeight="1" x14ac:dyDescent="0.2">
      <c r="A68" s="1013"/>
      <c r="B68" s="74" t="s">
        <v>1117</v>
      </c>
      <c r="C68" s="1010"/>
      <c r="D68" s="48">
        <v>1495</v>
      </c>
      <c r="E68" s="97">
        <v>6342</v>
      </c>
      <c r="F68" s="1011"/>
      <c r="G68" s="1010"/>
      <c r="H68" s="75" t="s">
        <v>496</v>
      </c>
      <c r="I68" s="15"/>
      <c r="J68" s="75" t="s">
        <v>496</v>
      </c>
      <c r="K68" s="15"/>
      <c r="L68" s="15"/>
      <c r="M68" s="75" t="s">
        <v>496</v>
      </c>
      <c r="N68" s="75"/>
      <c r="O68" s="15"/>
      <c r="P68" s="17"/>
    </row>
    <row r="69" spans="1:16" s="39" customFormat="1" ht="30.75" customHeight="1" x14ac:dyDescent="0.2">
      <c r="A69" s="1013"/>
      <c r="B69" s="74" t="s">
        <v>1118</v>
      </c>
      <c r="C69" s="1010"/>
      <c r="D69" s="48">
        <v>480</v>
      </c>
      <c r="E69" s="97">
        <v>6340</v>
      </c>
      <c r="F69" s="1011"/>
      <c r="G69" s="1010"/>
      <c r="H69" s="75" t="s">
        <v>496</v>
      </c>
      <c r="I69" s="15"/>
      <c r="J69" s="75" t="s">
        <v>496</v>
      </c>
      <c r="K69" s="15"/>
      <c r="L69" s="15"/>
      <c r="M69" s="75" t="s">
        <v>496</v>
      </c>
      <c r="N69" s="75"/>
      <c r="O69" s="15"/>
      <c r="P69" s="17"/>
    </row>
    <row r="70" spans="1:16" s="39" customFormat="1" ht="30.75" customHeight="1" x14ac:dyDescent="0.2">
      <c r="A70" s="1013"/>
      <c r="B70" s="74" t="s">
        <v>1119</v>
      </c>
      <c r="C70" s="1010"/>
      <c r="D70" s="48">
        <v>920</v>
      </c>
      <c r="E70" s="97">
        <v>6341</v>
      </c>
      <c r="F70" s="1011"/>
      <c r="G70" s="1010"/>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1013" t="s">
        <v>704</v>
      </c>
      <c r="B72" s="74" t="s">
        <v>473</v>
      </c>
      <c r="C72" s="1010" t="s">
        <v>2005</v>
      </c>
      <c r="D72" s="48">
        <v>169.5</v>
      </c>
      <c r="E72" s="97">
        <v>6326</v>
      </c>
      <c r="F72" s="1011">
        <v>40962</v>
      </c>
      <c r="G72" s="1010" t="s">
        <v>1250</v>
      </c>
      <c r="H72" s="75" t="s">
        <v>496</v>
      </c>
      <c r="I72" s="15"/>
      <c r="J72" s="75" t="s">
        <v>496</v>
      </c>
      <c r="K72" s="15"/>
      <c r="L72" s="15"/>
      <c r="M72" s="75" t="s">
        <v>496</v>
      </c>
      <c r="N72" s="75"/>
      <c r="O72" s="15"/>
      <c r="P72" s="17"/>
    </row>
    <row r="73" spans="1:16" s="39" customFormat="1" ht="30.75" customHeight="1" x14ac:dyDescent="0.2">
      <c r="A73" s="1013"/>
      <c r="B73" s="74" t="s">
        <v>113</v>
      </c>
      <c r="C73" s="1010"/>
      <c r="D73" s="48">
        <v>132.62</v>
      </c>
      <c r="E73" s="97">
        <v>6327</v>
      </c>
      <c r="F73" s="1011"/>
      <c r="G73" s="1010"/>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1013" t="s">
        <v>706</v>
      </c>
      <c r="B75" s="74" t="s">
        <v>472</v>
      </c>
      <c r="C75" s="1014" t="s">
        <v>2206</v>
      </c>
      <c r="D75" s="48">
        <v>2580</v>
      </c>
      <c r="E75" s="97">
        <v>6374</v>
      </c>
      <c r="F75" s="1011">
        <v>41012</v>
      </c>
      <c r="G75" s="1027" t="s">
        <v>1238</v>
      </c>
      <c r="H75" s="75" t="s">
        <v>496</v>
      </c>
      <c r="I75" s="15"/>
      <c r="J75" s="75" t="s">
        <v>496</v>
      </c>
      <c r="K75" s="15"/>
      <c r="L75" s="15"/>
      <c r="M75" s="75" t="s">
        <v>496</v>
      </c>
      <c r="N75" s="75"/>
      <c r="O75" s="15"/>
      <c r="P75" s="17"/>
    </row>
    <row r="76" spans="1:16" s="39" customFormat="1" ht="37.5" customHeight="1" x14ac:dyDescent="0.2">
      <c r="A76" s="1013"/>
      <c r="B76" s="74" t="s">
        <v>106</v>
      </c>
      <c r="C76" s="1014"/>
      <c r="D76" s="48">
        <v>1015</v>
      </c>
      <c r="E76" s="97">
        <v>6373</v>
      </c>
      <c r="F76" s="1011"/>
      <c r="G76" s="1027"/>
      <c r="H76" s="75" t="s">
        <v>496</v>
      </c>
      <c r="I76" s="15"/>
      <c r="J76" s="75" t="s">
        <v>496</v>
      </c>
      <c r="K76" s="15"/>
      <c r="L76" s="15"/>
      <c r="M76" s="75" t="s">
        <v>496</v>
      </c>
      <c r="N76" s="75"/>
      <c r="O76" s="15"/>
      <c r="P76" s="17"/>
    </row>
    <row r="77" spans="1:16" s="39" customFormat="1" ht="37.5" customHeight="1" x14ac:dyDescent="0.2">
      <c r="A77" s="1013"/>
      <c r="B77" s="74" t="s">
        <v>472</v>
      </c>
      <c r="C77" s="1014"/>
      <c r="D77" s="48">
        <v>200</v>
      </c>
      <c r="E77" s="97">
        <v>6443</v>
      </c>
      <c r="F77" s="77">
        <v>41073</v>
      </c>
      <c r="G77" s="1027"/>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1013" t="s">
        <v>709</v>
      </c>
      <c r="B80" s="74" t="s">
        <v>1093</v>
      </c>
      <c r="C80" s="1010" t="s">
        <v>2209</v>
      </c>
      <c r="D80" s="48">
        <v>275.44</v>
      </c>
      <c r="E80" s="97">
        <v>6332</v>
      </c>
      <c r="F80" s="1011">
        <v>40970</v>
      </c>
      <c r="G80" s="1027" t="s">
        <v>1253</v>
      </c>
      <c r="H80" s="75" t="s">
        <v>496</v>
      </c>
      <c r="I80" s="15"/>
      <c r="J80" s="75" t="s">
        <v>496</v>
      </c>
      <c r="K80" s="15"/>
      <c r="L80" s="15"/>
      <c r="M80" s="75" t="s">
        <v>496</v>
      </c>
      <c r="N80" s="75"/>
      <c r="O80" s="15"/>
      <c r="P80" s="17"/>
    </row>
    <row r="81" spans="1:16" s="39" customFormat="1" ht="54" customHeight="1" x14ac:dyDescent="0.2">
      <c r="A81" s="1013"/>
      <c r="B81" s="74" t="s">
        <v>440</v>
      </c>
      <c r="C81" s="1010"/>
      <c r="D81" s="48">
        <v>195</v>
      </c>
      <c r="E81" s="97">
        <v>6333</v>
      </c>
      <c r="F81" s="1011"/>
      <c r="G81" s="1027"/>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1013" t="s">
        <v>712</v>
      </c>
      <c r="B84" s="74" t="s">
        <v>1123</v>
      </c>
      <c r="C84" s="1010"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1013"/>
      <c r="B85" s="74" t="s">
        <v>1123</v>
      </c>
      <c r="C85" s="1010"/>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1013" t="s">
        <v>718</v>
      </c>
      <c r="B91" s="74" t="s">
        <v>97</v>
      </c>
      <c r="C91" s="1010" t="s">
        <v>2218</v>
      </c>
      <c r="D91" s="48">
        <v>9133.34</v>
      </c>
      <c r="E91" s="97">
        <v>6377</v>
      </c>
      <c r="F91" s="1011">
        <v>41017</v>
      </c>
      <c r="G91" s="1027" t="s">
        <v>1263</v>
      </c>
      <c r="H91" s="75" t="s">
        <v>496</v>
      </c>
      <c r="I91" s="15"/>
      <c r="J91" s="75" t="s">
        <v>496</v>
      </c>
      <c r="K91" s="15"/>
      <c r="L91" s="15"/>
      <c r="M91" s="75" t="s">
        <v>496</v>
      </c>
      <c r="N91" s="75"/>
      <c r="O91" s="15"/>
      <c r="P91" s="17"/>
    </row>
    <row r="92" spans="1:16" s="39" customFormat="1" ht="29.25" customHeight="1" x14ac:dyDescent="0.2">
      <c r="A92" s="1013"/>
      <c r="B92" s="74" t="s">
        <v>1126</v>
      </c>
      <c r="C92" s="1010"/>
      <c r="D92" s="48">
        <v>2916</v>
      </c>
      <c r="E92" s="97">
        <v>6378</v>
      </c>
      <c r="F92" s="1011"/>
      <c r="G92" s="1027"/>
      <c r="H92" s="75" t="s">
        <v>496</v>
      </c>
      <c r="I92" s="15"/>
      <c r="J92" s="75" t="s">
        <v>496</v>
      </c>
      <c r="K92" s="15"/>
      <c r="L92" s="15"/>
      <c r="M92" s="75" t="s">
        <v>496</v>
      </c>
      <c r="N92" s="75"/>
      <c r="O92" s="15"/>
      <c r="P92" s="17"/>
    </row>
    <row r="93" spans="1:16" s="39" customFormat="1" ht="29.25" customHeight="1" x14ac:dyDescent="0.2">
      <c r="A93" s="1013"/>
      <c r="B93" s="74" t="s">
        <v>1127</v>
      </c>
      <c r="C93" s="1010"/>
      <c r="D93" s="48">
        <v>8104</v>
      </c>
      <c r="E93" s="97">
        <v>6379</v>
      </c>
      <c r="F93" s="1011"/>
      <c r="G93" s="1027"/>
      <c r="H93" s="75" t="s">
        <v>496</v>
      </c>
      <c r="I93" s="15"/>
      <c r="J93" s="75" t="s">
        <v>496</v>
      </c>
      <c r="K93" s="15"/>
      <c r="L93" s="15"/>
      <c r="M93" s="75" t="s">
        <v>496</v>
      </c>
      <c r="N93" s="75"/>
      <c r="O93" s="15"/>
      <c r="P93" s="17"/>
    </row>
    <row r="94" spans="1:16" s="39" customFormat="1" ht="29.25" customHeight="1" x14ac:dyDescent="0.2">
      <c r="A94" s="1013"/>
      <c r="B94" s="74" t="s">
        <v>1128</v>
      </c>
      <c r="C94" s="1010"/>
      <c r="D94" s="48">
        <v>6743.44</v>
      </c>
      <c r="E94" s="97">
        <v>6380</v>
      </c>
      <c r="F94" s="1011"/>
      <c r="G94" s="1027"/>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1013" t="s">
        <v>720</v>
      </c>
      <c r="B96" s="74" t="s">
        <v>303</v>
      </c>
      <c r="C96" s="1010" t="s">
        <v>2220</v>
      </c>
      <c r="D96" s="48">
        <v>10000</v>
      </c>
      <c r="E96" s="97">
        <v>6392</v>
      </c>
      <c r="F96" s="77">
        <v>41040</v>
      </c>
      <c r="G96" s="1010" t="s">
        <v>1265</v>
      </c>
      <c r="H96" s="75" t="s">
        <v>496</v>
      </c>
      <c r="I96" s="15"/>
      <c r="J96" s="75" t="s">
        <v>496</v>
      </c>
      <c r="K96" s="15"/>
      <c r="L96" s="15"/>
      <c r="M96" s="75" t="s">
        <v>496</v>
      </c>
      <c r="N96" s="75"/>
      <c r="O96" s="15"/>
      <c r="P96" s="17"/>
    </row>
    <row r="97" spans="1:16" s="39" customFormat="1" ht="54" customHeight="1" x14ac:dyDescent="0.2">
      <c r="A97" s="1013"/>
      <c r="B97" s="74" t="s">
        <v>1130</v>
      </c>
      <c r="C97" s="1010"/>
      <c r="D97" s="48">
        <v>17100</v>
      </c>
      <c r="E97" s="97">
        <v>6394</v>
      </c>
      <c r="F97" s="77">
        <v>41045</v>
      </c>
      <c r="G97" s="1010"/>
      <c r="H97" s="75" t="s">
        <v>496</v>
      </c>
      <c r="I97" s="15"/>
      <c r="J97" s="75" t="s">
        <v>496</v>
      </c>
      <c r="K97" s="15"/>
      <c r="L97" s="15"/>
      <c r="M97" s="75" t="s">
        <v>496</v>
      </c>
      <c r="N97" s="75"/>
      <c r="O97" s="15"/>
      <c r="P97" s="17"/>
    </row>
    <row r="98" spans="1:16" s="39" customFormat="1" ht="28.5" customHeight="1" x14ac:dyDescent="0.2">
      <c r="A98" s="1013" t="s">
        <v>721</v>
      </c>
      <c r="B98" s="74" t="s">
        <v>1131</v>
      </c>
      <c r="C98" s="1010" t="s">
        <v>2221</v>
      </c>
      <c r="D98" s="48">
        <v>1360</v>
      </c>
      <c r="E98" s="97">
        <v>6407</v>
      </c>
      <c r="F98" s="1011">
        <v>41059</v>
      </c>
      <c r="G98" s="1027" t="s">
        <v>1266</v>
      </c>
      <c r="H98" s="75" t="s">
        <v>496</v>
      </c>
      <c r="I98" s="15"/>
      <c r="J98" s="75" t="s">
        <v>496</v>
      </c>
      <c r="K98" s="15"/>
      <c r="L98" s="15"/>
      <c r="M98" s="75" t="s">
        <v>496</v>
      </c>
      <c r="N98" s="75"/>
      <c r="O98" s="15"/>
      <c r="P98" s="17"/>
    </row>
    <row r="99" spans="1:16" s="39" customFormat="1" ht="28.5" customHeight="1" x14ac:dyDescent="0.2">
      <c r="A99" s="1013"/>
      <c r="B99" s="74" t="s">
        <v>1132</v>
      </c>
      <c r="C99" s="1010"/>
      <c r="D99" s="48">
        <v>678</v>
      </c>
      <c r="E99" s="97">
        <v>6408</v>
      </c>
      <c r="F99" s="1011"/>
      <c r="G99" s="1027"/>
      <c r="H99" s="75" t="s">
        <v>496</v>
      </c>
      <c r="I99" s="15"/>
      <c r="J99" s="75" t="s">
        <v>496</v>
      </c>
      <c r="K99" s="15"/>
      <c r="L99" s="15"/>
      <c r="M99" s="75" t="s">
        <v>496</v>
      </c>
      <c r="N99" s="75"/>
      <c r="O99" s="15"/>
      <c r="P99" s="17"/>
    </row>
    <row r="100" spans="1:16" s="39" customFormat="1" ht="28.5" customHeight="1" x14ac:dyDescent="0.2">
      <c r="A100" s="1013"/>
      <c r="B100" s="74" t="s">
        <v>1133</v>
      </c>
      <c r="C100" s="1010"/>
      <c r="D100" s="48">
        <v>800</v>
      </c>
      <c r="E100" s="97">
        <v>6409</v>
      </c>
      <c r="F100" s="1011"/>
      <c r="G100" s="1027"/>
      <c r="H100" s="75" t="s">
        <v>496</v>
      </c>
      <c r="I100" s="15"/>
      <c r="J100" s="75" t="s">
        <v>496</v>
      </c>
      <c r="K100" s="15"/>
      <c r="L100" s="15"/>
      <c r="M100" s="75" t="s">
        <v>496</v>
      </c>
      <c r="N100" s="75"/>
      <c r="O100" s="15"/>
      <c r="P100" s="17"/>
    </row>
    <row r="101" spans="1:16" s="39" customFormat="1" ht="28.5" customHeight="1" x14ac:dyDescent="0.2">
      <c r="A101" s="1013"/>
      <c r="B101" s="74" t="s">
        <v>1134</v>
      </c>
      <c r="C101" s="1010"/>
      <c r="D101" s="48">
        <v>1100</v>
      </c>
      <c r="E101" s="97">
        <v>6410</v>
      </c>
      <c r="F101" s="1011"/>
      <c r="G101" s="1027"/>
      <c r="H101" s="75" t="s">
        <v>496</v>
      </c>
      <c r="I101" s="15"/>
      <c r="J101" s="75" t="s">
        <v>496</v>
      </c>
      <c r="K101" s="15"/>
      <c r="L101" s="15"/>
      <c r="M101" s="75" t="s">
        <v>496</v>
      </c>
      <c r="N101" s="75"/>
      <c r="O101" s="15"/>
      <c r="P101" s="17"/>
    </row>
    <row r="102" spans="1:16" s="39" customFormat="1" ht="28.5" customHeight="1" x14ac:dyDescent="0.2">
      <c r="A102" s="1013"/>
      <c r="B102" s="74" t="s">
        <v>1135</v>
      </c>
      <c r="C102" s="1010"/>
      <c r="D102" s="48">
        <v>375</v>
      </c>
      <c r="E102" s="97">
        <v>6411</v>
      </c>
      <c r="F102" s="1011"/>
      <c r="G102" s="1027"/>
      <c r="H102" s="75" t="s">
        <v>496</v>
      </c>
      <c r="I102" s="15"/>
      <c r="J102" s="75" t="s">
        <v>496</v>
      </c>
      <c r="K102" s="15"/>
      <c r="L102" s="15"/>
      <c r="M102" s="75" t="s">
        <v>496</v>
      </c>
      <c r="N102" s="75"/>
      <c r="O102" s="15"/>
      <c r="P102" s="17"/>
    </row>
    <row r="103" spans="1:16" s="39" customFormat="1" ht="28.5" customHeight="1" x14ac:dyDescent="0.2">
      <c r="A103" s="1013"/>
      <c r="B103" s="74" t="s">
        <v>1136</v>
      </c>
      <c r="C103" s="1010"/>
      <c r="D103" s="48">
        <v>250</v>
      </c>
      <c r="E103" s="97">
        <v>6412</v>
      </c>
      <c r="F103" s="1011"/>
      <c r="G103" s="1027"/>
      <c r="H103" s="75" t="s">
        <v>496</v>
      </c>
      <c r="I103" s="15"/>
      <c r="J103" s="75" t="s">
        <v>496</v>
      </c>
      <c r="K103" s="15"/>
      <c r="L103" s="15"/>
      <c r="M103" s="75" t="s">
        <v>496</v>
      </c>
      <c r="N103" s="75"/>
      <c r="O103" s="15"/>
      <c r="P103" s="17"/>
    </row>
    <row r="104" spans="1:16" s="39" customFormat="1" ht="28.5" customHeight="1" x14ac:dyDescent="0.2">
      <c r="A104" s="1013"/>
      <c r="B104" s="74" t="s">
        <v>1137</v>
      </c>
      <c r="C104" s="1010"/>
      <c r="D104" s="48">
        <v>630</v>
      </c>
      <c r="E104" s="97">
        <v>6413</v>
      </c>
      <c r="F104" s="1011"/>
      <c r="G104" s="1027"/>
      <c r="H104" s="75" t="s">
        <v>496</v>
      </c>
      <c r="I104" s="15"/>
      <c r="J104" s="75" t="s">
        <v>496</v>
      </c>
      <c r="K104" s="15"/>
      <c r="L104" s="15"/>
      <c r="M104" s="75" t="s">
        <v>496</v>
      </c>
      <c r="N104" s="75"/>
      <c r="O104" s="15"/>
      <c r="P104" s="17"/>
    </row>
    <row r="105" spans="1:16" s="39" customFormat="1" ht="28.5" customHeight="1" x14ac:dyDescent="0.2">
      <c r="A105" s="1013"/>
      <c r="B105" s="74" t="s">
        <v>1138</v>
      </c>
      <c r="C105" s="1010"/>
      <c r="D105" s="48">
        <v>250</v>
      </c>
      <c r="E105" s="97">
        <v>6414</v>
      </c>
      <c r="F105" s="1011"/>
      <c r="G105" s="1027"/>
      <c r="H105" s="75" t="s">
        <v>496</v>
      </c>
      <c r="I105" s="15"/>
      <c r="J105" s="75" t="s">
        <v>496</v>
      </c>
      <c r="K105" s="15"/>
      <c r="L105" s="15"/>
      <c r="M105" s="75" t="s">
        <v>496</v>
      </c>
      <c r="N105" s="75"/>
      <c r="O105" s="15"/>
      <c r="P105" s="17"/>
    </row>
    <row r="106" spans="1:16" s="39" customFormat="1" ht="28.5" customHeight="1" x14ac:dyDescent="0.2">
      <c r="A106" s="1013"/>
      <c r="B106" s="74" t="s">
        <v>1139</v>
      </c>
      <c r="C106" s="1010"/>
      <c r="D106" s="48">
        <v>450</v>
      </c>
      <c r="E106" s="97">
        <v>6415</v>
      </c>
      <c r="F106" s="1011"/>
      <c r="G106" s="1027"/>
      <c r="H106" s="75" t="s">
        <v>496</v>
      </c>
      <c r="I106" s="15"/>
      <c r="J106" s="75" t="s">
        <v>496</v>
      </c>
      <c r="K106" s="15"/>
      <c r="L106" s="15"/>
      <c r="M106" s="75" t="s">
        <v>496</v>
      </c>
      <c r="N106" s="75"/>
      <c r="O106" s="15"/>
      <c r="P106" s="17"/>
    </row>
    <row r="107" spans="1:16" s="39" customFormat="1" ht="28.5" customHeight="1" x14ac:dyDescent="0.2">
      <c r="A107" s="1013"/>
      <c r="B107" s="74" t="s">
        <v>1140</v>
      </c>
      <c r="C107" s="1010"/>
      <c r="D107" s="48">
        <v>250</v>
      </c>
      <c r="E107" s="97">
        <v>6416</v>
      </c>
      <c r="F107" s="1011"/>
      <c r="G107" s="1027"/>
      <c r="H107" s="75" t="s">
        <v>496</v>
      </c>
      <c r="I107" s="15"/>
      <c r="J107" s="75" t="s">
        <v>496</v>
      </c>
      <c r="K107" s="15"/>
      <c r="L107" s="15"/>
      <c r="M107" s="75" t="s">
        <v>496</v>
      </c>
      <c r="N107" s="75"/>
      <c r="O107" s="15"/>
      <c r="P107" s="17"/>
    </row>
    <row r="108" spans="1:16" s="39" customFormat="1" ht="28.5" customHeight="1" x14ac:dyDescent="0.2">
      <c r="A108" s="1013"/>
      <c r="B108" s="74" t="s">
        <v>1141</v>
      </c>
      <c r="C108" s="1010"/>
      <c r="D108" s="48">
        <v>400</v>
      </c>
      <c r="E108" s="97">
        <v>6417</v>
      </c>
      <c r="F108" s="1011"/>
      <c r="G108" s="1027"/>
      <c r="H108" s="75" t="s">
        <v>496</v>
      </c>
      <c r="I108" s="15"/>
      <c r="J108" s="75" t="s">
        <v>496</v>
      </c>
      <c r="K108" s="15"/>
      <c r="L108" s="15"/>
      <c r="M108" s="75" t="s">
        <v>496</v>
      </c>
      <c r="N108" s="75"/>
      <c r="O108" s="15"/>
      <c r="P108" s="17"/>
    </row>
    <row r="109" spans="1:16" s="39" customFormat="1" ht="28.5" customHeight="1" x14ac:dyDescent="0.2">
      <c r="A109" s="1013"/>
      <c r="B109" s="74" t="s">
        <v>1142</v>
      </c>
      <c r="C109" s="1010"/>
      <c r="D109" s="48">
        <v>880</v>
      </c>
      <c r="E109" s="97">
        <v>6418</v>
      </c>
      <c r="F109" s="1011"/>
      <c r="G109" s="1027"/>
      <c r="H109" s="75" t="s">
        <v>496</v>
      </c>
      <c r="I109" s="15"/>
      <c r="J109" s="75" t="s">
        <v>496</v>
      </c>
      <c r="K109" s="15"/>
      <c r="L109" s="15"/>
      <c r="M109" s="75" t="s">
        <v>496</v>
      </c>
      <c r="N109" s="75"/>
      <c r="O109" s="15"/>
      <c r="P109" s="17"/>
    </row>
    <row r="110" spans="1:16" s="39" customFormat="1" ht="28.5" customHeight="1" x14ac:dyDescent="0.2">
      <c r="A110" s="1013"/>
      <c r="B110" s="74" t="s">
        <v>1143</v>
      </c>
      <c r="C110" s="1010"/>
      <c r="D110" s="48">
        <v>300</v>
      </c>
      <c r="E110" s="97">
        <v>6419</v>
      </c>
      <c r="F110" s="1011"/>
      <c r="G110" s="1027"/>
      <c r="H110" s="75" t="s">
        <v>496</v>
      </c>
      <c r="I110" s="15"/>
      <c r="J110" s="75" t="s">
        <v>496</v>
      </c>
      <c r="K110" s="15"/>
      <c r="L110" s="15"/>
      <c r="M110" s="75" t="s">
        <v>496</v>
      </c>
      <c r="N110" s="75"/>
      <c r="O110" s="15"/>
      <c r="P110" s="17"/>
    </row>
    <row r="111" spans="1:16" s="39" customFormat="1" ht="28.5" customHeight="1" x14ac:dyDescent="0.2">
      <c r="A111" s="1013"/>
      <c r="B111" s="74" t="s">
        <v>443</v>
      </c>
      <c r="C111" s="1010"/>
      <c r="D111" s="48">
        <v>5000</v>
      </c>
      <c r="E111" s="97">
        <v>6420</v>
      </c>
      <c r="F111" s="1011"/>
      <c r="G111" s="1027"/>
      <c r="H111" s="75" t="s">
        <v>496</v>
      </c>
      <c r="I111" s="15"/>
      <c r="J111" s="75" t="s">
        <v>496</v>
      </c>
      <c r="K111" s="15"/>
      <c r="L111" s="15"/>
      <c r="M111" s="75" t="s">
        <v>496</v>
      </c>
      <c r="N111" s="75"/>
      <c r="O111" s="15"/>
      <c r="P111" s="17"/>
    </row>
    <row r="112" spans="1:16" s="39" customFormat="1" ht="28.5" customHeight="1" x14ac:dyDescent="0.2">
      <c r="A112" s="1013"/>
      <c r="B112" s="74" t="s">
        <v>1144</v>
      </c>
      <c r="C112" s="1010"/>
      <c r="D112" s="48">
        <v>5000</v>
      </c>
      <c r="E112" s="97">
        <v>6421</v>
      </c>
      <c r="F112" s="1011"/>
      <c r="G112" s="1027"/>
      <c r="H112" s="75" t="s">
        <v>496</v>
      </c>
      <c r="I112" s="15"/>
      <c r="J112" s="75" t="s">
        <v>496</v>
      </c>
      <c r="K112" s="15"/>
      <c r="L112" s="15"/>
      <c r="M112" s="75" t="s">
        <v>496</v>
      </c>
      <c r="N112" s="75"/>
      <c r="O112" s="15"/>
      <c r="P112" s="17"/>
    </row>
    <row r="113" spans="1:16" s="39" customFormat="1" ht="28.5" customHeight="1" x14ac:dyDescent="0.2">
      <c r="A113" s="1013"/>
      <c r="B113" s="74" t="s">
        <v>1145</v>
      </c>
      <c r="C113" s="1010"/>
      <c r="D113" s="48">
        <v>3750</v>
      </c>
      <c r="E113" s="97">
        <v>6422</v>
      </c>
      <c r="F113" s="1011"/>
      <c r="G113" s="1027"/>
      <c r="H113" s="75" t="s">
        <v>496</v>
      </c>
      <c r="I113" s="15"/>
      <c r="J113" s="75" t="s">
        <v>496</v>
      </c>
      <c r="K113" s="15"/>
      <c r="L113" s="15"/>
      <c r="M113" s="75" t="s">
        <v>496</v>
      </c>
      <c r="N113" s="75"/>
      <c r="O113" s="15"/>
      <c r="P113" s="17"/>
    </row>
    <row r="114" spans="1:16" s="39" customFormat="1" ht="28.5" customHeight="1" x14ac:dyDescent="0.2">
      <c r="A114" s="1013"/>
      <c r="B114" s="74" t="s">
        <v>1146</v>
      </c>
      <c r="C114" s="1010"/>
      <c r="D114" s="48">
        <v>3750</v>
      </c>
      <c r="E114" s="97">
        <v>6423</v>
      </c>
      <c r="F114" s="1011"/>
      <c r="G114" s="1027"/>
      <c r="H114" s="75" t="s">
        <v>496</v>
      </c>
      <c r="I114" s="15"/>
      <c r="J114" s="75" t="s">
        <v>496</v>
      </c>
      <c r="K114" s="15"/>
      <c r="L114" s="15"/>
      <c r="M114" s="75" t="s">
        <v>496</v>
      </c>
      <c r="N114" s="75"/>
      <c r="O114" s="15"/>
      <c r="P114" s="17"/>
    </row>
    <row r="115" spans="1:16" s="39" customFormat="1" ht="28.5" customHeight="1" x14ac:dyDescent="0.2">
      <c r="A115" s="1013"/>
      <c r="B115" s="74" t="s">
        <v>1147</v>
      </c>
      <c r="C115" s="1010"/>
      <c r="D115" s="48">
        <v>255</v>
      </c>
      <c r="E115" s="97">
        <v>6424</v>
      </c>
      <c r="F115" s="1011"/>
      <c r="G115" s="1027"/>
      <c r="H115" s="75" t="s">
        <v>496</v>
      </c>
      <c r="I115" s="15"/>
      <c r="J115" s="75" t="s">
        <v>496</v>
      </c>
      <c r="K115" s="15"/>
      <c r="L115" s="15"/>
      <c r="M115" s="75" t="s">
        <v>496</v>
      </c>
      <c r="N115" s="75"/>
      <c r="O115" s="15"/>
      <c r="P115" s="17"/>
    </row>
    <row r="116" spans="1:16" s="39" customFormat="1" ht="28.5" customHeight="1" x14ac:dyDescent="0.2">
      <c r="A116" s="1013"/>
      <c r="B116" s="74" t="s">
        <v>1148</v>
      </c>
      <c r="C116" s="1010"/>
      <c r="D116" s="48">
        <v>200</v>
      </c>
      <c r="E116" s="97">
        <v>6425</v>
      </c>
      <c r="F116" s="1011"/>
      <c r="G116" s="1027"/>
      <c r="H116" s="75" t="s">
        <v>496</v>
      </c>
      <c r="I116" s="15"/>
      <c r="J116" s="75" t="s">
        <v>496</v>
      </c>
      <c r="K116" s="15"/>
      <c r="L116" s="15"/>
      <c r="M116" s="75" t="s">
        <v>496</v>
      </c>
      <c r="N116" s="75"/>
      <c r="O116" s="15"/>
      <c r="P116" s="17"/>
    </row>
    <row r="117" spans="1:16" s="39" customFormat="1" ht="28.5" customHeight="1" x14ac:dyDescent="0.2">
      <c r="A117" s="1013"/>
      <c r="B117" s="74" t="s">
        <v>1149</v>
      </c>
      <c r="C117" s="1010"/>
      <c r="D117" s="48">
        <v>200</v>
      </c>
      <c r="E117" s="97">
        <v>6426</v>
      </c>
      <c r="F117" s="1011"/>
      <c r="G117" s="1027"/>
      <c r="H117" s="75" t="s">
        <v>496</v>
      </c>
      <c r="I117" s="15"/>
      <c r="J117" s="75" t="s">
        <v>496</v>
      </c>
      <c r="K117" s="15"/>
      <c r="L117" s="15"/>
      <c r="M117" s="75" t="s">
        <v>496</v>
      </c>
      <c r="N117" s="75"/>
      <c r="O117" s="15"/>
      <c r="P117" s="17"/>
    </row>
    <row r="118" spans="1:16" s="39" customFormat="1" ht="28.5" customHeight="1" x14ac:dyDescent="0.2">
      <c r="A118" s="1013"/>
      <c r="B118" s="74" t="s">
        <v>468</v>
      </c>
      <c r="C118" s="1010"/>
      <c r="D118" s="48">
        <v>1250</v>
      </c>
      <c r="E118" s="97">
        <v>6427</v>
      </c>
      <c r="F118" s="1011"/>
      <c r="G118" s="1027"/>
      <c r="H118" s="75" t="s">
        <v>496</v>
      </c>
      <c r="I118" s="15"/>
      <c r="J118" s="75" t="s">
        <v>496</v>
      </c>
      <c r="K118" s="15"/>
      <c r="L118" s="15"/>
      <c r="M118" s="75" t="s">
        <v>496</v>
      </c>
      <c r="N118" s="75"/>
      <c r="O118" s="15"/>
      <c r="P118" s="17"/>
    </row>
    <row r="119" spans="1:16" s="39" customFormat="1" ht="28.5" customHeight="1" x14ac:dyDescent="0.2">
      <c r="A119" s="1013"/>
      <c r="B119" s="74" t="s">
        <v>1150</v>
      </c>
      <c r="C119" s="1010"/>
      <c r="D119" s="48">
        <v>1250</v>
      </c>
      <c r="E119" s="97">
        <v>6428</v>
      </c>
      <c r="F119" s="1011"/>
      <c r="G119" s="1027"/>
      <c r="H119" s="75" t="s">
        <v>496</v>
      </c>
      <c r="I119" s="15"/>
      <c r="J119" s="75" t="s">
        <v>496</v>
      </c>
      <c r="K119" s="15"/>
      <c r="L119" s="15"/>
      <c r="M119" s="75" t="s">
        <v>496</v>
      </c>
      <c r="N119" s="75"/>
      <c r="O119" s="15"/>
      <c r="P119" s="17"/>
    </row>
    <row r="120" spans="1:16" s="39" customFormat="1" ht="28.5" customHeight="1" x14ac:dyDescent="0.2">
      <c r="A120" s="1013"/>
      <c r="B120" s="74" t="s">
        <v>1151</v>
      </c>
      <c r="C120" s="1010"/>
      <c r="D120" s="48">
        <v>4000</v>
      </c>
      <c r="E120" s="97">
        <v>6429</v>
      </c>
      <c r="F120" s="1011"/>
      <c r="G120" s="1027"/>
      <c r="H120" s="75" t="s">
        <v>496</v>
      </c>
      <c r="I120" s="15"/>
      <c r="J120" s="75" t="s">
        <v>496</v>
      </c>
      <c r="K120" s="15"/>
      <c r="L120" s="15"/>
      <c r="M120" s="75" t="s">
        <v>496</v>
      </c>
      <c r="N120" s="75"/>
      <c r="O120" s="15"/>
      <c r="P120" s="17"/>
    </row>
    <row r="121" spans="1:16" s="39" customFormat="1" ht="28.5" customHeight="1" x14ac:dyDescent="0.2">
      <c r="A121" s="1013"/>
      <c r="B121" s="74" t="s">
        <v>479</v>
      </c>
      <c r="C121" s="1010"/>
      <c r="D121" s="48">
        <v>1250</v>
      </c>
      <c r="E121" s="97">
        <v>6430</v>
      </c>
      <c r="F121" s="1011"/>
      <c r="G121" s="1027"/>
      <c r="H121" s="75" t="s">
        <v>496</v>
      </c>
      <c r="I121" s="15"/>
      <c r="J121" s="75" t="s">
        <v>496</v>
      </c>
      <c r="K121" s="15"/>
      <c r="L121" s="15"/>
      <c r="M121" s="75" t="s">
        <v>496</v>
      </c>
      <c r="N121" s="75"/>
      <c r="O121" s="15"/>
      <c r="P121" s="17"/>
    </row>
    <row r="122" spans="1:16" s="39" customFormat="1" ht="28.5" customHeight="1" x14ac:dyDescent="0.2">
      <c r="A122" s="1013"/>
      <c r="B122" s="74" t="s">
        <v>469</v>
      </c>
      <c r="C122" s="1010"/>
      <c r="D122" s="48">
        <v>1250</v>
      </c>
      <c r="E122" s="97">
        <v>6431</v>
      </c>
      <c r="F122" s="1011"/>
      <c r="G122" s="1027"/>
      <c r="H122" s="75" t="s">
        <v>496</v>
      </c>
      <c r="I122" s="15"/>
      <c r="J122" s="75" t="s">
        <v>496</v>
      </c>
      <c r="K122" s="15"/>
      <c r="L122" s="15"/>
      <c r="M122" s="75" t="s">
        <v>496</v>
      </c>
      <c r="N122" s="75"/>
      <c r="O122" s="15"/>
      <c r="P122" s="17"/>
    </row>
    <row r="123" spans="1:16" s="39" customFormat="1" ht="28.5" customHeight="1" x14ac:dyDescent="0.2">
      <c r="A123" s="1013"/>
      <c r="B123" s="74" t="s">
        <v>1152</v>
      </c>
      <c r="C123" s="1010"/>
      <c r="D123" s="48">
        <v>902</v>
      </c>
      <c r="E123" s="97">
        <v>6432</v>
      </c>
      <c r="F123" s="1011"/>
      <c r="G123" s="1027"/>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1013" t="s">
        <v>723</v>
      </c>
      <c r="B125" s="74" t="s">
        <v>1153</v>
      </c>
      <c r="C125" s="1010" t="s">
        <v>2223</v>
      </c>
      <c r="D125" s="48">
        <v>250</v>
      </c>
      <c r="E125" s="97">
        <v>6362</v>
      </c>
      <c r="F125" s="1011">
        <v>40991</v>
      </c>
      <c r="G125" s="1010" t="s">
        <v>1268</v>
      </c>
      <c r="H125" s="75" t="s">
        <v>496</v>
      </c>
      <c r="I125" s="15"/>
      <c r="J125" s="75" t="s">
        <v>496</v>
      </c>
      <c r="K125" s="15"/>
      <c r="L125" s="15"/>
      <c r="M125" s="75" t="s">
        <v>496</v>
      </c>
      <c r="N125" s="75"/>
      <c r="O125" s="15"/>
      <c r="P125" s="17"/>
    </row>
    <row r="126" spans="1:16" s="39" customFormat="1" ht="47.25" customHeight="1" x14ac:dyDescent="0.2">
      <c r="A126" s="1013"/>
      <c r="B126" s="74" t="s">
        <v>1154</v>
      </c>
      <c r="C126" s="1010"/>
      <c r="D126" s="48">
        <v>685</v>
      </c>
      <c r="E126" s="97">
        <v>6361</v>
      </c>
      <c r="F126" s="1011"/>
      <c r="G126" s="1010"/>
      <c r="H126" s="75" t="s">
        <v>496</v>
      </c>
      <c r="I126" s="15"/>
      <c r="J126" s="75" t="s">
        <v>496</v>
      </c>
      <c r="K126" s="15"/>
      <c r="L126" s="15"/>
      <c r="M126" s="75" t="s">
        <v>496</v>
      </c>
      <c r="N126" s="75"/>
      <c r="O126" s="15"/>
      <c r="P126" s="17"/>
    </row>
    <row r="127" spans="1:16" s="39" customFormat="1" ht="47.25" customHeight="1" x14ac:dyDescent="0.2">
      <c r="A127" s="1013" t="s">
        <v>724</v>
      </c>
      <c r="B127" s="74" t="s">
        <v>1155</v>
      </c>
      <c r="C127" s="1010" t="s">
        <v>1404</v>
      </c>
      <c r="D127" s="48">
        <v>13673</v>
      </c>
      <c r="E127" s="97">
        <v>6372</v>
      </c>
      <c r="F127" s="1012">
        <v>40991</v>
      </c>
      <c r="G127" s="1010" t="s">
        <v>1269</v>
      </c>
      <c r="H127" s="75" t="s">
        <v>496</v>
      </c>
      <c r="I127" s="15"/>
      <c r="J127" s="75" t="s">
        <v>496</v>
      </c>
      <c r="K127" s="15"/>
      <c r="L127" s="15"/>
      <c r="M127" s="75" t="s">
        <v>496</v>
      </c>
      <c r="N127" s="75"/>
      <c r="O127" s="15"/>
      <c r="P127" s="17"/>
    </row>
    <row r="128" spans="1:16" s="39" customFormat="1" ht="47.25" customHeight="1" x14ac:dyDescent="0.2">
      <c r="A128" s="1013"/>
      <c r="B128" s="74" t="s">
        <v>1156</v>
      </c>
      <c r="C128" s="1010"/>
      <c r="D128" s="48">
        <v>6600</v>
      </c>
      <c r="E128" s="97">
        <v>6371</v>
      </c>
      <c r="F128" s="1012"/>
      <c r="G128" s="1010"/>
      <c r="H128" s="75" t="s">
        <v>496</v>
      </c>
      <c r="I128" s="15"/>
      <c r="J128" s="75" t="s">
        <v>496</v>
      </c>
      <c r="K128" s="15"/>
      <c r="L128" s="15"/>
      <c r="M128" s="75" t="s">
        <v>496</v>
      </c>
      <c r="N128" s="75"/>
      <c r="O128" s="15"/>
      <c r="P128" s="17"/>
    </row>
    <row r="129" spans="1:16" s="39" customFormat="1" ht="47.25" customHeight="1" x14ac:dyDescent="0.2">
      <c r="A129" s="1013"/>
      <c r="B129" s="74" t="s">
        <v>1157</v>
      </c>
      <c r="C129" s="1010"/>
      <c r="D129" s="48">
        <v>9900</v>
      </c>
      <c r="E129" s="97">
        <v>6370</v>
      </c>
      <c r="F129" s="1012"/>
      <c r="G129" s="1010"/>
      <c r="H129" s="75" t="s">
        <v>496</v>
      </c>
      <c r="I129" s="15"/>
      <c r="J129" s="75" t="s">
        <v>496</v>
      </c>
      <c r="K129" s="15"/>
      <c r="L129" s="15"/>
      <c r="M129" s="75" t="s">
        <v>496</v>
      </c>
      <c r="N129" s="75"/>
      <c r="O129" s="15"/>
      <c r="P129" s="17"/>
    </row>
    <row r="130" spans="1:16" s="39" customFormat="1" ht="22.5" customHeight="1" x14ac:dyDescent="0.2">
      <c r="A130" s="1013" t="s">
        <v>725</v>
      </c>
      <c r="B130" s="74" t="s">
        <v>459</v>
      </c>
      <c r="C130" s="1010" t="s">
        <v>1405</v>
      </c>
      <c r="D130" s="48">
        <v>260</v>
      </c>
      <c r="E130" s="97">
        <v>6363</v>
      </c>
      <c r="F130" s="1011">
        <v>40991</v>
      </c>
      <c r="G130" s="1010" t="s">
        <v>1270</v>
      </c>
      <c r="H130" s="75" t="s">
        <v>496</v>
      </c>
      <c r="I130" s="15"/>
      <c r="J130" s="75" t="s">
        <v>496</v>
      </c>
      <c r="K130" s="15"/>
      <c r="L130" s="15"/>
      <c r="M130" s="75" t="s">
        <v>496</v>
      </c>
      <c r="N130" s="75"/>
      <c r="O130" s="15"/>
      <c r="P130" s="17"/>
    </row>
    <row r="131" spans="1:16" s="39" customFormat="1" ht="22.5" customHeight="1" x14ac:dyDescent="0.2">
      <c r="A131" s="1013"/>
      <c r="B131" s="74" t="s">
        <v>1158</v>
      </c>
      <c r="C131" s="1010"/>
      <c r="D131" s="48">
        <v>678</v>
      </c>
      <c r="E131" s="97">
        <v>6364</v>
      </c>
      <c r="F131" s="1011"/>
      <c r="G131" s="1010"/>
      <c r="H131" s="75" t="s">
        <v>496</v>
      </c>
      <c r="I131" s="15"/>
      <c r="J131" s="75" t="s">
        <v>496</v>
      </c>
      <c r="K131" s="15"/>
      <c r="L131" s="15"/>
      <c r="M131" s="75" t="s">
        <v>496</v>
      </c>
      <c r="N131" s="75"/>
      <c r="O131" s="15"/>
      <c r="P131" s="17"/>
    </row>
    <row r="132" spans="1:16" s="39" customFormat="1" ht="22.5" customHeight="1" x14ac:dyDescent="0.2">
      <c r="A132" s="1013"/>
      <c r="B132" s="74" t="s">
        <v>1159</v>
      </c>
      <c r="C132" s="1010"/>
      <c r="D132" s="48">
        <v>379.8</v>
      </c>
      <c r="E132" s="97">
        <v>6365</v>
      </c>
      <c r="F132" s="1011"/>
      <c r="G132" s="1010"/>
      <c r="H132" s="75" t="s">
        <v>496</v>
      </c>
      <c r="I132" s="15"/>
      <c r="J132" s="75" t="s">
        <v>496</v>
      </c>
      <c r="K132" s="15"/>
      <c r="L132" s="15"/>
      <c r="M132" s="75" t="s">
        <v>496</v>
      </c>
      <c r="N132" s="75"/>
      <c r="O132" s="15"/>
      <c r="P132" s="17"/>
    </row>
    <row r="133" spans="1:16" s="39" customFormat="1" ht="22.5" customHeight="1" x14ac:dyDescent="0.2">
      <c r="A133" s="1013"/>
      <c r="B133" s="74" t="s">
        <v>1160</v>
      </c>
      <c r="C133" s="1010"/>
      <c r="D133" s="48">
        <v>253.8</v>
      </c>
      <c r="E133" s="97">
        <v>6368</v>
      </c>
      <c r="F133" s="1011"/>
      <c r="G133" s="1010"/>
      <c r="H133" s="75" t="s">
        <v>496</v>
      </c>
      <c r="I133" s="15"/>
      <c r="J133" s="75" t="s">
        <v>496</v>
      </c>
      <c r="K133" s="15"/>
      <c r="L133" s="15"/>
      <c r="M133" s="75" t="s">
        <v>496</v>
      </c>
      <c r="N133" s="75"/>
      <c r="O133" s="15"/>
      <c r="P133" s="17"/>
    </row>
    <row r="134" spans="1:16" s="39" customFormat="1" ht="22.5" customHeight="1" x14ac:dyDescent="0.2">
      <c r="A134" s="1013"/>
      <c r="B134" s="74" t="s">
        <v>1161</v>
      </c>
      <c r="C134" s="1010"/>
      <c r="D134" s="48">
        <v>67.8</v>
      </c>
      <c r="E134" s="97">
        <v>6366</v>
      </c>
      <c r="F134" s="1011"/>
      <c r="G134" s="1010"/>
      <c r="H134" s="75" t="s">
        <v>496</v>
      </c>
      <c r="I134" s="15"/>
      <c r="J134" s="75" t="s">
        <v>496</v>
      </c>
      <c r="K134" s="15"/>
      <c r="L134" s="15"/>
      <c r="M134" s="75" t="s">
        <v>496</v>
      </c>
      <c r="N134" s="75"/>
      <c r="O134" s="15"/>
      <c r="P134" s="17"/>
    </row>
    <row r="135" spans="1:16" s="39" customFormat="1" ht="22.5" customHeight="1" x14ac:dyDescent="0.2">
      <c r="A135" s="1013"/>
      <c r="B135" s="74" t="s">
        <v>1162</v>
      </c>
      <c r="C135" s="1010"/>
      <c r="D135" s="48">
        <v>316.39999999999998</v>
      </c>
      <c r="E135" s="97">
        <v>6367</v>
      </c>
      <c r="F135" s="1011"/>
      <c r="G135" s="1010"/>
      <c r="H135" s="75" t="s">
        <v>496</v>
      </c>
      <c r="I135" s="15"/>
      <c r="J135" s="75" t="s">
        <v>496</v>
      </c>
      <c r="K135" s="15"/>
      <c r="L135" s="15"/>
      <c r="M135" s="75" t="s">
        <v>496</v>
      </c>
      <c r="N135" s="75"/>
      <c r="O135" s="15"/>
      <c r="P135" s="17"/>
    </row>
    <row r="136" spans="1:16" s="39" customFormat="1" ht="22.5" customHeight="1" x14ac:dyDescent="0.2">
      <c r="A136" s="1013"/>
      <c r="B136" s="74" t="s">
        <v>442</v>
      </c>
      <c r="C136" s="1010"/>
      <c r="D136" s="48">
        <v>180</v>
      </c>
      <c r="E136" s="97">
        <v>6369</v>
      </c>
      <c r="F136" s="1011"/>
      <c r="G136" s="1010"/>
      <c r="H136" s="75" t="s">
        <v>496</v>
      </c>
      <c r="I136" s="15"/>
      <c r="J136" s="75" t="s">
        <v>496</v>
      </c>
      <c r="K136" s="15"/>
      <c r="L136" s="15"/>
      <c r="M136" s="75" t="s">
        <v>496</v>
      </c>
      <c r="N136" s="75"/>
      <c r="O136" s="15"/>
      <c r="P136" s="17"/>
    </row>
    <row r="137" spans="1:16" s="39" customFormat="1" ht="35.25" customHeight="1" x14ac:dyDescent="0.2">
      <c r="A137" s="1013" t="s">
        <v>726</v>
      </c>
      <c r="B137" s="74" t="s">
        <v>1093</v>
      </c>
      <c r="C137" s="1010" t="s">
        <v>1406</v>
      </c>
      <c r="D137" s="48">
        <v>334.93</v>
      </c>
      <c r="E137" s="97">
        <v>6359</v>
      </c>
      <c r="F137" s="1011">
        <v>40991</v>
      </c>
      <c r="G137" s="1010" t="s">
        <v>1271</v>
      </c>
      <c r="H137" s="75" t="s">
        <v>496</v>
      </c>
      <c r="I137" s="15"/>
      <c r="J137" s="75" t="s">
        <v>496</v>
      </c>
      <c r="K137" s="15"/>
      <c r="L137" s="15"/>
      <c r="M137" s="75" t="s">
        <v>496</v>
      </c>
      <c r="N137" s="75"/>
      <c r="O137" s="15"/>
      <c r="P137" s="17"/>
    </row>
    <row r="138" spans="1:16" s="39" customFormat="1" ht="35.25" customHeight="1" x14ac:dyDescent="0.2">
      <c r="A138" s="1013"/>
      <c r="B138" s="74" t="s">
        <v>473</v>
      </c>
      <c r="C138" s="1010"/>
      <c r="D138" s="48">
        <v>347.05</v>
      </c>
      <c r="E138" s="97">
        <v>6360</v>
      </c>
      <c r="F138" s="1011"/>
      <c r="G138" s="1010"/>
      <c r="H138" s="75" t="s">
        <v>496</v>
      </c>
      <c r="I138" s="15"/>
      <c r="J138" s="75" t="s">
        <v>496</v>
      </c>
      <c r="K138" s="15"/>
      <c r="L138" s="15"/>
      <c r="M138" s="75" t="s">
        <v>496</v>
      </c>
      <c r="N138" s="75"/>
      <c r="O138" s="15"/>
      <c r="P138" s="17"/>
    </row>
    <row r="139" spans="1:16" s="39" customFormat="1" ht="35.25" customHeight="1" x14ac:dyDescent="0.2">
      <c r="A139" s="1013" t="s">
        <v>727</v>
      </c>
      <c r="B139" s="74" t="s">
        <v>440</v>
      </c>
      <c r="C139" s="1010" t="s">
        <v>2014</v>
      </c>
      <c r="D139" s="48">
        <v>120</v>
      </c>
      <c r="E139" s="97">
        <v>6358</v>
      </c>
      <c r="F139" s="1011">
        <v>40991</v>
      </c>
      <c r="G139" s="1010" t="s">
        <v>1272</v>
      </c>
      <c r="H139" s="75" t="s">
        <v>496</v>
      </c>
      <c r="I139" s="15"/>
      <c r="J139" s="75" t="s">
        <v>496</v>
      </c>
      <c r="K139" s="15"/>
      <c r="L139" s="15"/>
      <c r="M139" s="75" t="s">
        <v>496</v>
      </c>
      <c r="N139" s="75"/>
      <c r="O139" s="15"/>
      <c r="P139" s="17"/>
    </row>
    <row r="140" spans="1:16" s="39" customFormat="1" ht="35.25" customHeight="1" x14ac:dyDescent="0.2">
      <c r="A140" s="1013"/>
      <c r="B140" s="74" t="s">
        <v>1093</v>
      </c>
      <c r="C140" s="1010"/>
      <c r="D140" s="48">
        <v>169.5</v>
      </c>
      <c r="E140" s="97">
        <v>6357</v>
      </c>
      <c r="F140" s="1011"/>
      <c r="G140" s="1010"/>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1013" t="s">
        <v>732</v>
      </c>
      <c r="B145" s="74" t="s">
        <v>157</v>
      </c>
      <c r="C145" s="1010" t="s">
        <v>2228</v>
      </c>
      <c r="D145" s="48">
        <v>735.99</v>
      </c>
      <c r="E145" s="97">
        <v>6399</v>
      </c>
      <c r="F145" s="1011">
        <v>41047</v>
      </c>
      <c r="G145" s="1010" t="s">
        <v>1277</v>
      </c>
      <c r="H145" s="75" t="s">
        <v>496</v>
      </c>
      <c r="I145" s="15"/>
      <c r="J145" s="75" t="s">
        <v>496</v>
      </c>
      <c r="K145" s="15"/>
      <c r="L145" s="15"/>
      <c r="M145" s="75" t="s">
        <v>496</v>
      </c>
      <c r="N145" s="75"/>
      <c r="O145" s="15"/>
      <c r="P145" s="17"/>
    </row>
    <row r="146" spans="1:16" s="39" customFormat="1" ht="30.75" customHeight="1" x14ac:dyDescent="0.2">
      <c r="A146" s="1013"/>
      <c r="B146" s="74" t="s">
        <v>153</v>
      </c>
      <c r="C146" s="1010"/>
      <c r="D146" s="48">
        <v>1530.5</v>
      </c>
      <c r="E146" s="97">
        <v>6401</v>
      </c>
      <c r="F146" s="1011"/>
      <c r="G146" s="1010"/>
      <c r="H146" s="75" t="s">
        <v>496</v>
      </c>
      <c r="I146" s="15"/>
      <c r="J146" s="75" t="s">
        <v>496</v>
      </c>
      <c r="K146" s="15"/>
      <c r="L146" s="15"/>
      <c r="M146" s="75" t="s">
        <v>496</v>
      </c>
      <c r="N146" s="75"/>
      <c r="O146" s="15"/>
      <c r="P146" s="17"/>
    </row>
    <row r="147" spans="1:16" s="39" customFormat="1" ht="30.75" customHeight="1" x14ac:dyDescent="0.2">
      <c r="A147" s="1013"/>
      <c r="B147" s="74" t="s">
        <v>467</v>
      </c>
      <c r="C147" s="1010"/>
      <c r="D147" s="48">
        <v>1189.55</v>
      </c>
      <c r="E147" s="97">
        <v>6402</v>
      </c>
      <c r="F147" s="1011"/>
      <c r="G147" s="1010"/>
      <c r="H147" s="75" t="s">
        <v>496</v>
      </c>
      <c r="I147" s="15"/>
      <c r="J147" s="75" t="s">
        <v>496</v>
      </c>
      <c r="K147" s="15"/>
      <c r="L147" s="15"/>
      <c r="M147" s="75" t="s">
        <v>496</v>
      </c>
      <c r="N147" s="75"/>
      <c r="O147" s="15"/>
      <c r="P147" s="17"/>
    </row>
    <row r="148" spans="1:16" s="39" customFormat="1" ht="30.75" customHeight="1" x14ac:dyDescent="0.2">
      <c r="A148" s="1013"/>
      <c r="B148" s="74" t="s">
        <v>1166</v>
      </c>
      <c r="C148" s="1010"/>
      <c r="D148" s="48">
        <v>718.68</v>
      </c>
      <c r="E148" s="97">
        <v>6403</v>
      </c>
      <c r="F148" s="1011"/>
      <c r="G148" s="1010"/>
      <c r="H148" s="75" t="s">
        <v>496</v>
      </c>
      <c r="I148" s="15"/>
      <c r="J148" s="75" t="s">
        <v>496</v>
      </c>
      <c r="K148" s="15"/>
      <c r="L148" s="15"/>
      <c r="M148" s="75" t="s">
        <v>496</v>
      </c>
      <c r="N148" s="75"/>
      <c r="O148" s="15"/>
      <c r="P148" s="17"/>
    </row>
    <row r="149" spans="1:16" s="39" customFormat="1" ht="30.75" customHeight="1" x14ac:dyDescent="0.2">
      <c r="A149" s="1013"/>
      <c r="B149" s="74" t="s">
        <v>1166</v>
      </c>
      <c r="C149" s="1010"/>
      <c r="D149" s="48">
        <v>115.05</v>
      </c>
      <c r="E149" s="97">
        <v>6404</v>
      </c>
      <c r="F149" s="1011"/>
      <c r="G149" s="1010"/>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1013" t="s">
        <v>734</v>
      </c>
      <c r="B151" s="74" t="s">
        <v>1169</v>
      </c>
      <c r="C151" s="1010" t="s">
        <v>2230</v>
      </c>
      <c r="D151" s="48">
        <v>950</v>
      </c>
      <c r="E151" s="97">
        <v>6388</v>
      </c>
      <c r="F151" s="1011">
        <v>41026</v>
      </c>
      <c r="G151" s="1010" t="s">
        <v>1279</v>
      </c>
      <c r="H151" s="75" t="s">
        <v>496</v>
      </c>
      <c r="I151" s="15"/>
      <c r="J151" s="75" t="s">
        <v>496</v>
      </c>
      <c r="K151" s="15"/>
      <c r="L151" s="15"/>
      <c r="M151" s="75" t="s">
        <v>496</v>
      </c>
      <c r="N151" s="75"/>
      <c r="O151" s="15"/>
      <c r="P151" s="17"/>
    </row>
    <row r="152" spans="1:16" s="39" customFormat="1" ht="39" customHeight="1" x14ac:dyDescent="0.2">
      <c r="A152" s="1013"/>
      <c r="B152" s="74" t="s">
        <v>1170</v>
      </c>
      <c r="C152" s="1010"/>
      <c r="D152" s="48">
        <v>700</v>
      </c>
      <c r="E152" s="97">
        <v>6387</v>
      </c>
      <c r="F152" s="1011"/>
      <c r="G152" s="1010"/>
      <c r="H152" s="75" t="s">
        <v>496</v>
      </c>
      <c r="I152" s="15"/>
      <c r="J152" s="75" t="s">
        <v>496</v>
      </c>
      <c r="K152" s="15"/>
      <c r="L152" s="15"/>
      <c r="M152" s="75" t="s">
        <v>496</v>
      </c>
      <c r="N152" s="75"/>
      <c r="O152" s="15"/>
      <c r="P152" s="17"/>
    </row>
    <row r="153" spans="1:16" s="39" customFormat="1" ht="35.25" customHeight="1" x14ac:dyDescent="0.2">
      <c r="A153" s="1013" t="s">
        <v>735</v>
      </c>
      <c r="B153" s="74" t="s">
        <v>201</v>
      </c>
      <c r="C153" s="1010" t="s">
        <v>2231</v>
      </c>
      <c r="D153" s="48">
        <v>1750</v>
      </c>
      <c r="E153" s="97">
        <v>6436</v>
      </c>
      <c r="F153" s="1011">
        <v>41065</v>
      </c>
      <c r="G153" s="1010" t="s">
        <v>1280</v>
      </c>
      <c r="H153" s="75" t="s">
        <v>496</v>
      </c>
      <c r="I153" s="15"/>
      <c r="J153" s="75" t="s">
        <v>496</v>
      </c>
      <c r="K153" s="15"/>
      <c r="L153" s="15"/>
      <c r="M153" s="75" t="s">
        <v>496</v>
      </c>
      <c r="N153" s="75"/>
      <c r="O153" s="15"/>
      <c r="P153" s="17"/>
    </row>
    <row r="154" spans="1:16" s="39" customFormat="1" ht="35.25" customHeight="1" x14ac:dyDescent="0.2">
      <c r="A154" s="1013"/>
      <c r="B154" s="74" t="s">
        <v>1125</v>
      </c>
      <c r="C154" s="1010"/>
      <c r="D154" s="48">
        <v>8700</v>
      </c>
      <c r="E154" s="97">
        <v>6437</v>
      </c>
      <c r="F154" s="1011"/>
      <c r="G154" s="1010"/>
      <c r="H154" s="75" t="s">
        <v>496</v>
      </c>
      <c r="I154" s="15"/>
      <c r="J154" s="75" t="s">
        <v>496</v>
      </c>
      <c r="K154" s="15"/>
      <c r="L154" s="15"/>
      <c r="M154" s="75" t="s">
        <v>496</v>
      </c>
      <c r="N154" s="75"/>
      <c r="O154" s="15"/>
      <c r="P154" s="17"/>
    </row>
    <row r="155" spans="1:16" s="39" customFormat="1" ht="35.25" customHeight="1" x14ac:dyDescent="0.2">
      <c r="A155" s="1013"/>
      <c r="B155" s="74" t="s">
        <v>269</v>
      </c>
      <c r="C155" s="1010"/>
      <c r="D155" s="48">
        <v>600</v>
      </c>
      <c r="E155" s="97">
        <v>6438</v>
      </c>
      <c r="F155" s="1011"/>
      <c r="G155" s="1010"/>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1013" t="s">
        <v>741</v>
      </c>
      <c r="B161" s="74" t="s">
        <v>1093</v>
      </c>
      <c r="C161" s="1010" t="s">
        <v>2236</v>
      </c>
      <c r="D161" s="48">
        <v>162.72</v>
      </c>
      <c r="E161" s="97">
        <v>6383</v>
      </c>
      <c r="F161" s="1011">
        <v>41019</v>
      </c>
      <c r="G161" s="1010" t="s">
        <v>1285</v>
      </c>
      <c r="H161" s="75" t="s">
        <v>496</v>
      </c>
      <c r="I161" s="15"/>
      <c r="J161" s="75" t="s">
        <v>496</v>
      </c>
      <c r="K161" s="15"/>
      <c r="L161" s="15"/>
      <c r="M161" s="75" t="s">
        <v>496</v>
      </c>
      <c r="N161" s="75"/>
      <c r="O161" s="15"/>
      <c r="P161" s="17"/>
    </row>
    <row r="162" spans="1:16" s="39" customFormat="1" ht="33.75" customHeight="1" x14ac:dyDescent="0.2">
      <c r="A162" s="1013"/>
      <c r="B162" s="74" t="s">
        <v>473</v>
      </c>
      <c r="C162" s="1010"/>
      <c r="D162" s="48">
        <v>162.72</v>
      </c>
      <c r="E162" s="97">
        <v>6384</v>
      </c>
      <c r="F162" s="1011"/>
      <c r="G162" s="1010"/>
      <c r="H162" s="75" t="s">
        <v>496</v>
      </c>
      <c r="I162" s="15"/>
      <c r="J162" s="75" t="s">
        <v>496</v>
      </c>
      <c r="K162" s="15"/>
      <c r="L162" s="15"/>
      <c r="M162" s="75" t="s">
        <v>496</v>
      </c>
      <c r="N162" s="75"/>
      <c r="O162" s="15"/>
      <c r="P162" s="17"/>
    </row>
    <row r="163" spans="1:16" s="39" customFormat="1" ht="36" customHeight="1" x14ac:dyDescent="0.2">
      <c r="A163" s="1013" t="s">
        <v>742</v>
      </c>
      <c r="B163" s="74" t="s">
        <v>1174</v>
      </c>
      <c r="C163" s="1010"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1013"/>
      <c r="B164" s="74" t="s">
        <v>1175</v>
      </c>
      <c r="C164" s="1010"/>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1013" t="s">
        <v>743</v>
      </c>
      <c r="B165" s="74" t="s">
        <v>1175</v>
      </c>
      <c r="C165" s="1010" t="s">
        <v>2238</v>
      </c>
      <c r="D165" s="48">
        <v>17000</v>
      </c>
      <c r="E165" s="97">
        <v>6471</v>
      </c>
      <c r="F165" s="1011">
        <v>41093</v>
      </c>
      <c r="G165" s="1010" t="s">
        <v>1288</v>
      </c>
      <c r="H165" s="75" t="s">
        <v>496</v>
      </c>
      <c r="I165" s="15"/>
      <c r="J165" s="75" t="s">
        <v>496</v>
      </c>
      <c r="K165" s="15"/>
      <c r="L165" s="15"/>
      <c r="M165" s="75" t="s">
        <v>496</v>
      </c>
      <c r="N165" s="75"/>
      <c r="O165" s="15"/>
      <c r="P165" s="17"/>
    </row>
    <row r="166" spans="1:16" s="39" customFormat="1" ht="36" customHeight="1" x14ac:dyDescent="0.2">
      <c r="A166" s="1013"/>
      <c r="B166" s="74" t="s">
        <v>226</v>
      </c>
      <c r="C166" s="1010"/>
      <c r="D166" s="48">
        <v>2128</v>
      </c>
      <c r="E166" s="97">
        <v>6472</v>
      </c>
      <c r="F166" s="1011"/>
      <c r="G166" s="1010"/>
      <c r="H166" s="75" t="s">
        <v>496</v>
      </c>
      <c r="I166" s="15"/>
      <c r="J166" s="75" t="s">
        <v>496</v>
      </c>
      <c r="K166" s="15"/>
      <c r="L166" s="15"/>
      <c r="M166" s="75" t="s">
        <v>496</v>
      </c>
      <c r="N166" s="75"/>
      <c r="O166" s="15"/>
      <c r="P166" s="17"/>
    </row>
    <row r="167" spans="1:16" s="39" customFormat="1" ht="36" customHeight="1" x14ac:dyDescent="0.2">
      <c r="A167" s="1013"/>
      <c r="B167" s="74" t="s">
        <v>463</v>
      </c>
      <c r="C167" s="1010"/>
      <c r="D167" s="48">
        <v>9135</v>
      </c>
      <c r="E167" s="97">
        <v>6473</v>
      </c>
      <c r="F167" s="1011"/>
      <c r="G167" s="1010"/>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1013" t="s">
        <v>749</v>
      </c>
      <c r="B173" s="74" t="s">
        <v>1179</v>
      </c>
      <c r="C173" s="1010" t="s">
        <v>2243</v>
      </c>
      <c r="D173" s="48">
        <v>212.5</v>
      </c>
      <c r="E173" s="97">
        <v>6450</v>
      </c>
      <c r="F173" s="1011">
        <v>41073</v>
      </c>
      <c r="G173" s="1010" t="s">
        <v>1293</v>
      </c>
      <c r="H173" s="75" t="s">
        <v>496</v>
      </c>
      <c r="I173" s="15"/>
      <c r="J173" s="75" t="s">
        <v>496</v>
      </c>
      <c r="K173" s="15"/>
      <c r="L173" s="15"/>
      <c r="M173" s="75" t="s">
        <v>496</v>
      </c>
      <c r="N173" s="75"/>
      <c r="O173" s="15"/>
      <c r="P173" s="17"/>
    </row>
    <row r="174" spans="1:16" s="39" customFormat="1" ht="36" customHeight="1" x14ac:dyDescent="0.2">
      <c r="A174" s="1013"/>
      <c r="B174" s="74" t="s">
        <v>1180</v>
      </c>
      <c r="C174" s="1010"/>
      <c r="D174" s="48">
        <v>1310</v>
      </c>
      <c r="E174" s="97">
        <v>6449</v>
      </c>
      <c r="F174" s="1011"/>
      <c r="G174" s="1010"/>
      <c r="H174" s="75" t="s">
        <v>496</v>
      </c>
      <c r="I174" s="15"/>
      <c r="J174" s="75" t="s">
        <v>496</v>
      </c>
      <c r="K174" s="15"/>
      <c r="L174" s="15"/>
      <c r="M174" s="75" t="s">
        <v>496</v>
      </c>
      <c r="N174" s="75"/>
      <c r="O174" s="15"/>
      <c r="P174" s="17"/>
    </row>
    <row r="175" spans="1:16" s="39" customFormat="1" ht="36" customHeight="1" x14ac:dyDescent="0.2">
      <c r="A175" s="1013"/>
      <c r="B175" s="74" t="s">
        <v>1181</v>
      </c>
      <c r="C175" s="1010"/>
      <c r="D175" s="48">
        <v>1022.5</v>
      </c>
      <c r="E175" s="97">
        <v>6448</v>
      </c>
      <c r="F175" s="1011"/>
      <c r="G175" s="1010"/>
      <c r="H175" s="75" t="s">
        <v>496</v>
      </c>
      <c r="I175" s="15"/>
      <c r="J175" s="75" t="s">
        <v>496</v>
      </c>
      <c r="K175" s="15"/>
      <c r="L175" s="15"/>
      <c r="M175" s="75" t="s">
        <v>496</v>
      </c>
      <c r="N175" s="75"/>
      <c r="O175" s="15"/>
      <c r="P175" s="17"/>
    </row>
    <row r="176" spans="1:16" s="39" customFormat="1" ht="36" customHeight="1" x14ac:dyDescent="0.2">
      <c r="A176" s="1013"/>
      <c r="B176" s="74" t="s">
        <v>470</v>
      </c>
      <c r="C176" s="1010"/>
      <c r="D176" s="48">
        <v>1003.7</v>
      </c>
      <c r="E176" s="97">
        <v>6447</v>
      </c>
      <c r="F176" s="1011"/>
      <c r="G176" s="1010"/>
      <c r="H176" s="75" t="s">
        <v>496</v>
      </c>
      <c r="I176" s="15"/>
      <c r="J176" s="75" t="s">
        <v>496</v>
      </c>
      <c r="K176" s="15"/>
      <c r="L176" s="15"/>
      <c r="M176" s="75" t="s">
        <v>496</v>
      </c>
      <c r="N176" s="75"/>
      <c r="O176" s="15"/>
      <c r="P176" s="17"/>
    </row>
    <row r="177" spans="1:16" s="39" customFormat="1" ht="36" customHeight="1" x14ac:dyDescent="0.2">
      <c r="A177" s="1013"/>
      <c r="B177" s="74" t="s">
        <v>223</v>
      </c>
      <c r="C177" s="1010"/>
      <c r="D177" s="48">
        <v>7200.9</v>
      </c>
      <c r="E177" s="97">
        <v>6446</v>
      </c>
      <c r="F177" s="1011"/>
      <c r="G177" s="1010"/>
      <c r="H177" s="75" t="s">
        <v>496</v>
      </c>
      <c r="I177" s="15"/>
      <c r="J177" s="75" t="s">
        <v>496</v>
      </c>
      <c r="K177" s="15"/>
      <c r="L177" s="15"/>
      <c r="M177" s="75" t="s">
        <v>496</v>
      </c>
      <c r="N177" s="75"/>
      <c r="O177" s="15"/>
      <c r="P177" s="17"/>
    </row>
    <row r="178" spans="1:16" s="39" customFormat="1" ht="36" customHeight="1" x14ac:dyDescent="0.2">
      <c r="A178" s="1013"/>
      <c r="B178" s="74" t="s">
        <v>1182</v>
      </c>
      <c r="C178" s="1010"/>
      <c r="D178" s="48">
        <v>222.1</v>
      </c>
      <c r="E178" s="97">
        <v>6445</v>
      </c>
      <c r="F178" s="1011"/>
      <c r="G178" s="1010"/>
      <c r="H178" s="75" t="s">
        <v>496</v>
      </c>
      <c r="I178" s="15"/>
      <c r="J178" s="75" t="s">
        <v>496</v>
      </c>
      <c r="K178" s="15"/>
      <c r="L178" s="15"/>
      <c r="M178" s="75" t="s">
        <v>496</v>
      </c>
      <c r="N178" s="75"/>
      <c r="O178" s="15"/>
      <c r="P178" s="17"/>
    </row>
    <row r="179" spans="1:16" s="39" customFormat="1" ht="36" customHeight="1" x14ac:dyDescent="0.2">
      <c r="A179" s="1013"/>
      <c r="B179" s="74" t="s">
        <v>478</v>
      </c>
      <c r="C179" s="1010"/>
      <c r="D179" s="48">
        <v>2329.96</v>
      </c>
      <c r="E179" s="97">
        <v>6444</v>
      </c>
      <c r="F179" s="1011"/>
      <c r="G179" s="1010"/>
      <c r="H179" s="75" t="s">
        <v>496</v>
      </c>
      <c r="I179" s="15"/>
      <c r="J179" s="75" t="s">
        <v>496</v>
      </c>
      <c r="K179" s="15"/>
      <c r="L179" s="15"/>
      <c r="M179" s="75" t="s">
        <v>496</v>
      </c>
      <c r="N179" s="75"/>
      <c r="O179" s="15"/>
      <c r="P179" s="17"/>
    </row>
    <row r="180" spans="1:16" s="39" customFormat="1" ht="36" customHeight="1" x14ac:dyDescent="0.2">
      <c r="A180" s="1013" t="s">
        <v>750</v>
      </c>
      <c r="B180" s="74" t="s">
        <v>1183</v>
      </c>
      <c r="C180" s="1010"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1013"/>
      <c r="B181" s="74" t="s">
        <v>1101</v>
      </c>
      <c r="C181" s="1010"/>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1013" t="s">
        <v>751</v>
      </c>
      <c r="B182" s="74" t="s">
        <v>1093</v>
      </c>
      <c r="C182" s="1010" t="s">
        <v>1407</v>
      </c>
      <c r="D182" s="48">
        <v>122.04</v>
      </c>
      <c r="E182" s="97">
        <v>6397</v>
      </c>
      <c r="F182" s="1011">
        <v>41047</v>
      </c>
      <c r="G182" s="1010" t="s">
        <v>1295</v>
      </c>
      <c r="H182" s="75" t="s">
        <v>496</v>
      </c>
      <c r="I182" s="15"/>
      <c r="J182" s="75" t="s">
        <v>496</v>
      </c>
      <c r="K182" s="15"/>
      <c r="L182" s="15"/>
      <c r="M182" s="75" t="s">
        <v>496</v>
      </c>
      <c r="N182" s="75"/>
      <c r="O182" s="15"/>
      <c r="P182" s="17"/>
    </row>
    <row r="183" spans="1:16" s="39" customFormat="1" ht="36" customHeight="1" x14ac:dyDescent="0.2">
      <c r="A183" s="1013"/>
      <c r="B183" s="74" t="s">
        <v>473</v>
      </c>
      <c r="C183" s="1010"/>
      <c r="D183" s="48">
        <v>122.04</v>
      </c>
      <c r="E183" s="97">
        <v>6398</v>
      </c>
      <c r="F183" s="1011"/>
      <c r="G183" s="1010"/>
      <c r="H183" s="75" t="s">
        <v>496</v>
      </c>
      <c r="I183" s="15"/>
      <c r="J183" s="75" t="s">
        <v>496</v>
      </c>
      <c r="K183" s="15"/>
      <c r="L183" s="15"/>
      <c r="M183" s="75" t="s">
        <v>496</v>
      </c>
      <c r="N183" s="75"/>
      <c r="O183" s="15"/>
      <c r="P183" s="17"/>
    </row>
    <row r="184" spans="1:16" s="39" customFormat="1" ht="36" customHeight="1" x14ac:dyDescent="0.2">
      <c r="A184" s="1013" t="s">
        <v>752</v>
      </c>
      <c r="B184" s="74" t="s">
        <v>1184</v>
      </c>
      <c r="C184" s="1010" t="s">
        <v>2245</v>
      </c>
      <c r="D184" s="48">
        <v>99.44</v>
      </c>
      <c r="E184" s="97">
        <v>6441</v>
      </c>
      <c r="F184" s="1011">
        <v>41072</v>
      </c>
      <c r="G184" s="1010" t="s">
        <v>1292</v>
      </c>
      <c r="H184" s="75" t="s">
        <v>496</v>
      </c>
      <c r="I184" s="15"/>
      <c r="J184" s="75" t="s">
        <v>496</v>
      </c>
      <c r="K184" s="15"/>
      <c r="L184" s="15"/>
      <c r="M184" s="75" t="s">
        <v>496</v>
      </c>
      <c r="N184" s="75"/>
      <c r="O184" s="15"/>
      <c r="P184" s="17"/>
    </row>
    <row r="185" spans="1:16" s="39" customFormat="1" ht="36" customHeight="1" x14ac:dyDescent="0.2">
      <c r="A185" s="1013"/>
      <c r="B185" s="74" t="s">
        <v>1185</v>
      </c>
      <c r="C185" s="1010"/>
      <c r="D185" s="48">
        <v>50</v>
      </c>
      <c r="E185" s="97">
        <v>6440</v>
      </c>
      <c r="F185" s="1011"/>
      <c r="G185" s="1010"/>
      <c r="H185" s="75" t="s">
        <v>496</v>
      </c>
      <c r="I185" s="15"/>
      <c r="J185" s="75" t="s">
        <v>496</v>
      </c>
      <c r="K185" s="15"/>
      <c r="L185" s="15"/>
      <c r="M185" s="75" t="s">
        <v>496</v>
      </c>
      <c r="N185" s="75"/>
      <c r="O185" s="15"/>
      <c r="P185" s="17"/>
    </row>
    <row r="186" spans="1:16" s="39" customFormat="1" ht="36" customHeight="1" x14ac:dyDescent="0.2">
      <c r="A186" s="1013"/>
      <c r="B186" s="74" t="s">
        <v>106</v>
      </c>
      <c r="C186" s="1010"/>
      <c r="D186" s="48">
        <v>150</v>
      </c>
      <c r="E186" s="97">
        <v>6439</v>
      </c>
      <c r="F186" s="1011"/>
      <c r="G186" s="1010"/>
      <c r="H186" s="75" t="s">
        <v>496</v>
      </c>
      <c r="I186" s="15"/>
      <c r="J186" s="75" t="s">
        <v>496</v>
      </c>
      <c r="K186" s="15"/>
      <c r="L186" s="15"/>
      <c r="M186" s="75" t="s">
        <v>496</v>
      </c>
      <c r="N186" s="75"/>
      <c r="O186" s="15"/>
      <c r="P186" s="17"/>
    </row>
    <row r="187" spans="1:16" s="39" customFormat="1" ht="57.75" customHeight="1" x14ac:dyDescent="0.2">
      <c r="A187" s="1013" t="s">
        <v>753</v>
      </c>
      <c r="B187" s="74" t="s">
        <v>2011</v>
      </c>
      <c r="C187" s="1010" t="s">
        <v>2246</v>
      </c>
      <c r="D187" s="48">
        <v>136.65</v>
      </c>
      <c r="E187" s="97">
        <v>6492</v>
      </c>
      <c r="F187" s="1011">
        <v>41149</v>
      </c>
      <c r="G187" s="1010" t="s">
        <v>1296</v>
      </c>
      <c r="H187" s="75"/>
      <c r="I187" s="75" t="s">
        <v>496</v>
      </c>
      <c r="J187" s="75"/>
      <c r="K187" s="75" t="s">
        <v>496</v>
      </c>
      <c r="L187" s="15"/>
      <c r="M187" s="75"/>
      <c r="N187" s="75"/>
      <c r="O187" s="75" t="s">
        <v>496</v>
      </c>
      <c r="P187" s="117" t="s">
        <v>1990</v>
      </c>
    </row>
    <row r="188" spans="1:16" s="39" customFormat="1" ht="57.75" customHeight="1" x14ac:dyDescent="0.2">
      <c r="A188" s="1013"/>
      <c r="B188" s="74" t="s">
        <v>1186</v>
      </c>
      <c r="C188" s="1010"/>
      <c r="D188" s="48">
        <v>92.8</v>
      </c>
      <c r="E188" s="97">
        <v>6493</v>
      </c>
      <c r="F188" s="1011"/>
      <c r="G188" s="1010"/>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1013" t="s">
        <v>758</v>
      </c>
      <c r="B193" s="74" t="s">
        <v>1187</v>
      </c>
      <c r="C193" s="1010" t="s">
        <v>2251</v>
      </c>
      <c r="D193" s="48">
        <v>800</v>
      </c>
      <c r="E193" s="97">
        <v>6460</v>
      </c>
      <c r="F193" s="1011">
        <v>41085</v>
      </c>
      <c r="G193" s="1010" t="s">
        <v>1300</v>
      </c>
      <c r="H193" s="75" t="s">
        <v>496</v>
      </c>
      <c r="I193" s="15"/>
      <c r="J193" s="75" t="s">
        <v>496</v>
      </c>
      <c r="K193" s="15"/>
      <c r="L193" s="15"/>
      <c r="M193" s="75" t="s">
        <v>496</v>
      </c>
      <c r="N193" s="75"/>
      <c r="O193" s="15"/>
      <c r="P193" s="17"/>
    </row>
    <row r="194" spans="1:16" s="39" customFormat="1" ht="37.5" customHeight="1" x14ac:dyDescent="0.2">
      <c r="A194" s="1013"/>
      <c r="B194" s="74" t="s">
        <v>1188</v>
      </c>
      <c r="C194" s="1010"/>
      <c r="D194" s="48">
        <v>2875</v>
      </c>
      <c r="E194" s="97">
        <v>6458</v>
      </c>
      <c r="F194" s="1011"/>
      <c r="G194" s="1010"/>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1013" t="s">
        <v>761</v>
      </c>
      <c r="B197" s="74" t="s">
        <v>474</v>
      </c>
      <c r="C197" s="1010"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1013"/>
      <c r="B198" s="74" t="s">
        <v>1189</v>
      </c>
      <c r="C198" s="1010"/>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1013"/>
      <c r="B199" s="74" t="s">
        <v>1190</v>
      </c>
      <c r="C199" s="1010"/>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1013"/>
      <c r="B200" s="74" t="s">
        <v>54</v>
      </c>
      <c r="C200" s="1010"/>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1013" t="s">
        <v>763</v>
      </c>
      <c r="B202" s="74" t="s">
        <v>1166</v>
      </c>
      <c r="C202" s="1010" t="s">
        <v>2255</v>
      </c>
      <c r="D202" s="48">
        <v>115.72</v>
      </c>
      <c r="E202" s="97">
        <v>6479</v>
      </c>
      <c r="F202" s="1011">
        <v>41100</v>
      </c>
      <c r="G202" s="1010" t="s">
        <v>1308</v>
      </c>
      <c r="H202" s="75" t="s">
        <v>496</v>
      </c>
      <c r="I202" s="15"/>
      <c r="J202" s="75" t="s">
        <v>496</v>
      </c>
      <c r="K202" s="15"/>
      <c r="L202" s="15"/>
      <c r="M202" s="75" t="s">
        <v>496</v>
      </c>
      <c r="N202" s="75"/>
      <c r="O202" s="15"/>
      <c r="P202" s="17"/>
    </row>
    <row r="203" spans="1:16" s="39" customFormat="1" ht="35.25" customHeight="1" x14ac:dyDescent="0.2">
      <c r="A203" s="1013"/>
      <c r="B203" s="74" t="s">
        <v>1166</v>
      </c>
      <c r="C203" s="1010"/>
      <c r="D203" s="48">
        <v>718.58</v>
      </c>
      <c r="E203" s="97">
        <v>6478</v>
      </c>
      <c r="F203" s="1011"/>
      <c r="G203" s="1010"/>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1013" t="s">
        <v>767</v>
      </c>
      <c r="B207" s="74" t="s">
        <v>1093</v>
      </c>
      <c r="C207" s="1010" t="s">
        <v>2259</v>
      </c>
      <c r="D207" s="48">
        <v>1903.82</v>
      </c>
      <c r="E207" s="97">
        <v>6469</v>
      </c>
      <c r="F207" s="1011">
        <v>41089</v>
      </c>
      <c r="G207" s="1010" t="s">
        <v>1312</v>
      </c>
      <c r="H207" s="75" t="s">
        <v>496</v>
      </c>
      <c r="I207" s="15"/>
      <c r="J207" s="75" t="s">
        <v>496</v>
      </c>
      <c r="K207" s="15"/>
      <c r="L207" s="15"/>
      <c r="M207" s="75" t="s">
        <v>496</v>
      </c>
      <c r="N207" s="75"/>
      <c r="O207" s="15"/>
      <c r="P207" s="17"/>
    </row>
    <row r="208" spans="1:16" s="39" customFormat="1" ht="35.25" customHeight="1" x14ac:dyDescent="0.2">
      <c r="A208" s="1013"/>
      <c r="B208" s="74" t="s">
        <v>473</v>
      </c>
      <c r="C208" s="1010"/>
      <c r="D208" s="48">
        <v>1120.04</v>
      </c>
      <c r="E208" s="97">
        <v>6470</v>
      </c>
      <c r="F208" s="1011"/>
      <c r="G208" s="1010"/>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1013" t="s">
        <v>769</v>
      </c>
      <c r="B210" s="74" t="s">
        <v>473</v>
      </c>
      <c r="C210" s="1010" t="s">
        <v>2261</v>
      </c>
      <c r="D210" s="48">
        <v>169.5</v>
      </c>
      <c r="E210" s="97">
        <v>6475</v>
      </c>
      <c r="F210" s="1011">
        <v>41096</v>
      </c>
      <c r="G210" s="1010" t="s">
        <v>1314</v>
      </c>
      <c r="H210" s="75" t="s">
        <v>496</v>
      </c>
      <c r="I210" s="15"/>
      <c r="J210" s="75" t="s">
        <v>496</v>
      </c>
      <c r="K210" s="15"/>
      <c r="L210" s="15"/>
      <c r="M210" s="75" t="s">
        <v>496</v>
      </c>
      <c r="N210" s="75"/>
      <c r="O210" s="15"/>
      <c r="P210" s="17"/>
    </row>
    <row r="211" spans="1:16" s="39" customFormat="1" ht="35.25" customHeight="1" x14ac:dyDescent="0.2">
      <c r="A211" s="1013"/>
      <c r="B211" s="74" t="s">
        <v>440</v>
      </c>
      <c r="C211" s="1010"/>
      <c r="D211" s="48">
        <v>120</v>
      </c>
      <c r="E211" s="97">
        <v>6474</v>
      </c>
      <c r="F211" s="1011"/>
      <c r="G211" s="1010"/>
      <c r="H211" s="75" t="s">
        <v>496</v>
      </c>
      <c r="I211" s="15"/>
      <c r="J211" s="75" t="s">
        <v>496</v>
      </c>
      <c r="K211" s="15"/>
      <c r="L211" s="15"/>
      <c r="M211" s="75" t="s">
        <v>496</v>
      </c>
      <c r="N211" s="75"/>
      <c r="O211" s="15"/>
      <c r="P211" s="17"/>
    </row>
    <row r="212" spans="1:16" s="39" customFormat="1" ht="41.25" customHeight="1" x14ac:dyDescent="0.2">
      <c r="A212" s="1013" t="s">
        <v>770</v>
      </c>
      <c r="B212" s="74" t="s">
        <v>1191</v>
      </c>
      <c r="C212" s="1010"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1013"/>
      <c r="B213" s="74" t="s">
        <v>1192</v>
      </c>
      <c r="C213" s="1010"/>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1013"/>
      <c r="B214" s="74" t="s">
        <v>168</v>
      </c>
      <c r="C214" s="1010"/>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1013"/>
      <c r="B215" s="74" t="s">
        <v>1193</v>
      </c>
      <c r="C215" s="1010"/>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1013"/>
      <c r="B216" s="74" t="s">
        <v>112</v>
      </c>
      <c r="C216" s="1010"/>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1013" t="s">
        <v>772</v>
      </c>
      <c r="B218" s="74" t="s">
        <v>1194</v>
      </c>
      <c r="C218" s="1014" t="s">
        <v>2264</v>
      </c>
      <c r="D218" s="48">
        <v>5261.96</v>
      </c>
      <c r="E218" s="97">
        <v>6512</v>
      </c>
      <c r="F218" s="1011">
        <v>41172</v>
      </c>
      <c r="G218" s="74" t="s">
        <v>1320</v>
      </c>
      <c r="H218" s="75" t="s">
        <v>496</v>
      </c>
      <c r="I218" s="15"/>
      <c r="J218" s="75" t="s">
        <v>496</v>
      </c>
      <c r="K218" s="15"/>
      <c r="L218" s="15"/>
      <c r="M218" s="75" t="s">
        <v>496</v>
      </c>
      <c r="N218" s="75"/>
      <c r="O218" s="15"/>
      <c r="P218" s="17"/>
    </row>
    <row r="219" spans="1:16" s="39" customFormat="1" ht="41.25" customHeight="1" x14ac:dyDescent="0.2">
      <c r="A219" s="1013"/>
      <c r="B219" s="74" t="s">
        <v>1195</v>
      </c>
      <c r="C219" s="1014"/>
      <c r="D219" s="48">
        <v>667.2</v>
      </c>
      <c r="E219" s="97">
        <v>6513</v>
      </c>
      <c r="F219" s="1011"/>
      <c r="G219" s="74" t="s">
        <v>1321</v>
      </c>
      <c r="H219" s="75" t="s">
        <v>496</v>
      </c>
      <c r="I219" s="15"/>
      <c r="J219" s="75" t="s">
        <v>496</v>
      </c>
      <c r="K219" s="15"/>
      <c r="L219" s="15"/>
      <c r="M219" s="75" t="s">
        <v>496</v>
      </c>
      <c r="N219" s="75"/>
      <c r="O219" s="15"/>
      <c r="P219" s="17"/>
    </row>
    <row r="220" spans="1:16" s="39" customFormat="1" ht="41.25" customHeight="1" x14ac:dyDescent="0.2">
      <c r="A220" s="1013"/>
      <c r="B220" s="74" t="s">
        <v>1196</v>
      </c>
      <c r="C220" s="1014"/>
      <c r="D220" s="48">
        <v>1410</v>
      </c>
      <c r="E220" s="97">
        <v>6514</v>
      </c>
      <c r="F220" s="1011"/>
      <c r="G220" s="74" t="s">
        <v>1322</v>
      </c>
      <c r="H220" s="75" t="s">
        <v>496</v>
      </c>
      <c r="I220" s="15"/>
      <c r="J220" s="75" t="s">
        <v>496</v>
      </c>
      <c r="K220" s="15"/>
      <c r="L220" s="15"/>
      <c r="M220" s="75" t="s">
        <v>496</v>
      </c>
      <c r="N220" s="75"/>
      <c r="O220" s="15"/>
      <c r="P220" s="17"/>
    </row>
    <row r="221" spans="1:16" s="39" customFormat="1" ht="41.25" customHeight="1" x14ac:dyDescent="0.2">
      <c r="A221" s="1013"/>
      <c r="B221" s="74" t="s">
        <v>1197</v>
      </c>
      <c r="C221" s="1014"/>
      <c r="D221" s="48">
        <v>4747.1000000000004</v>
      </c>
      <c r="E221" s="97">
        <v>6515</v>
      </c>
      <c r="F221" s="1011"/>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1013" t="s">
        <v>776</v>
      </c>
      <c r="B225" s="74" t="s">
        <v>106</v>
      </c>
      <c r="C225" s="1010" t="s">
        <v>2267</v>
      </c>
      <c r="D225" s="48">
        <v>585</v>
      </c>
      <c r="E225" s="97">
        <v>6497</v>
      </c>
      <c r="F225" s="1011">
        <v>41151</v>
      </c>
      <c r="G225" s="74" t="s">
        <v>1326</v>
      </c>
      <c r="H225" s="75" t="s">
        <v>496</v>
      </c>
      <c r="I225" s="15"/>
      <c r="J225" s="75" t="s">
        <v>496</v>
      </c>
      <c r="K225" s="15"/>
      <c r="L225" s="15"/>
      <c r="M225" s="75" t="s">
        <v>496</v>
      </c>
      <c r="N225" s="75"/>
      <c r="O225" s="15"/>
      <c r="P225" s="17"/>
    </row>
    <row r="226" spans="1:16" s="39" customFormat="1" ht="47.25" customHeight="1" x14ac:dyDescent="0.2">
      <c r="A226" s="1013"/>
      <c r="B226" s="74" t="s">
        <v>472</v>
      </c>
      <c r="C226" s="1010"/>
      <c r="D226" s="48">
        <v>380</v>
      </c>
      <c r="E226" s="97">
        <v>6498</v>
      </c>
      <c r="F226" s="1011"/>
      <c r="G226" s="74" t="s">
        <v>1327</v>
      </c>
      <c r="H226" s="75" t="s">
        <v>496</v>
      </c>
      <c r="I226" s="15"/>
      <c r="J226" s="75" t="s">
        <v>496</v>
      </c>
      <c r="K226" s="15"/>
      <c r="L226" s="15"/>
      <c r="M226" s="75" t="s">
        <v>496</v>
      </c>
      <c r="N226" s="75"/>
      <c r="O226" s="15"/>
      <c r="P226" s="17"/>
    </row>
    <row r="227" spans="1:16" s="39" customFormat="1" ht="47.25" customHeight="1" x14ac:dyDescent="0.2">
      <c r="A227" s="1013"/>
      <c r="B227" s="74" t="s">
        <v>1184</v>
      </c>
      <c r="C227" s="1010"/>
      <c r="D227" s="48">
        <v>1110</v>
      </c>
      <c r="E227" s="97">
        <v>6499</v>
      </c>
      <c r="F227" s="1011"/>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1013" t="s">
        <v>783</v>
      </c>
      <c r="B234" s="74" t="s">
        <v>1202</v>
      </c>
      <c r="C234" s="1010" t="s">
        <v>2273</v>
      </c>
      <c r="D234" s="48">
        <v>1500</v>
      </c>
      <c r="E234" s="95" t="s">
        <v>42</v>
      </c>
      <c r="F234" s="1011">
        <v>41197</v>
      </c>
      <c r="G234" s="74" t="s">
        <v>1334</v>
      </c>
      <c r="H234" s="75" t="s">
        <v>496</v>
      </c>
      <c r="I234" s="15"/>
      <c r="J234" s="75" t="s">
        <v>496</v>
      </c>
      <c r="K234" s="15"/>
      <c r="L234" s="15"/>
      <c r="M234" s="75" t="s">
        <v>496</v>
      </c>
      <c r="N234" s="75"/>
      <c r="O234" s="15"/>
      <c r="P234" s="17"/>
    </row>
    <row r="235" spans="1:16" s="39" customFormat="1" ht="64.5" customHeight="1" x14ac:dyDescent="0.2">
      <c r="A235" s="1013"/>
      <c r="B235" s="74" t="s">
        <v>1203</v>
      </c>
      <c r="C235" s="1010"/>
      <c r="D235" s="48">
        <v>1500</v>
      </c>
      <c r="E235" s="95" t="s">
        <v>43</v>
      </c>
      <c r="F235" s="1011"/>
      <c r="G235" s="74" t="s">
        <v>1334</v>
      </c>
      <c r="H235" s="75" t="s">
        <v>496</v>
      </c>
      <c r="I235" s="15"/>
      <c r="J235" s="75" t="s">
        <v>496</v>
      </c>
      <c r="K235" s="15"/>
      <c r="L235" s="15"/>
      <c r="M235" s="75" t="s">
        <v>496</v>
      </c>
      <c r="N235" s="75"/>
      <c r="O235" s="15"/>
      <c r="P235" s="17"/>
    </row>
    <row r="236" spans="1:16" s="39" customFormat="1" ht="64.5" customHeight="1" x14ac:dyDescent="0.2">
      <c r="A236" s="1013"/>
      <c r="B236" s="74" t="s">
        <v>1204</v>
      </c>
      <c r="C236" s="1010"/>
      <c r="D236" s="48">
        <v>1500</v>
      </c>
      <c r="E236" s="95" t="s">
        <v>44</v>
      </c>
      <c r="F236" s="1011"/>
      <c r="G236" s="74" t="s">
        <v>1334</v>
      </c>
      <c r="H236" s="75" t="s">
        <v>496</v>
      </c>
      <c r="I236" s="15"/>
      <c r="J236" s="75" t="s">
        <v>496</v>
      </c>
      <c r="K236" s="15"/>
      <c r="L236" s="15"/>
      <c r="M236" s="75" t="s">
        <v>496</v>
      </c>
      <c r="N236" s="75"/>
      <c r="O236" s="15"/>
      <c r="P236" s="17"/>
    </row>
    <row r="237" spans="1:16" s="39" customFormat="1" ht="64.5" customHeight="1" x14ac:dyDescent="0.2">
      <c r="A237" s="1013"/>
      <c r="B237" s="74" t="s">
        <v>2012</v>
      </c>
      <c r="C237" s="1010"/>
      <c r="D237" s="48">
        <v>1500</v>
      </c>
      <c r="E237" s="95" t="s">
        <v>45</v>
      </c>
      <c r="F237" s="1011"/>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1013" t="s">
        <v>785</v>
      </c>
      <c r="B239" s="74" t="s">
        <v>1205</v>
      </c>
      <c r="C239" s="1010"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1013"/>
      <c r="B240" s="74" t="s">
        <v>475</v>
      </c>
      <c r="C240" s="1010"/>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1013" t="s">
        <v>790</v>
      </c>
      <c r="B245" s="74" t="s">
        <v>101</v>
      </c>
      <c r="C245" s="1010"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1013"/>
      <c r="B246" s="74" t="s">
        <v>1174</v>
      </c>
      <c r="C246" s="1010"/>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1013" t="s">
        <v>792</v>
      </c>
      <c r="B248" s="74" t="s">
        <v>1120</v>
      </c>
      <c r="C248" s="1010" t="s">
        <v>1448</v>
      </c>
      <c r="D248" s="48">
        <v>775</v>
      </c>
      <c r="E248" s="97">
        <v>6520</v>
      </c>
      <c r="F248" s="1011">
        <v>41179</v>
      </c>
      <c r="G248" s="74" t="s">
        <v>1344</v>
      </c>
      <c r="H248" s="75" t="s">
        <v>496</v>
      </c>
      <c r="I248" s="15"/>
      <c r="J248" s="75" t="s">
        <v>496</v>
      </c>
      <c r="K248" s="15"/>
      <c r="L248" s="15"/>
      <c r="M248" s="75" t="s">
        <v>496</v>
      </c>
      <c r="N248" s="75"/>
      <c r="O248" s="15"/>
      <c r="P248" s="17"/>
    </row>
    <row r="249" spans="1:16" s="39" customFormat="1" ht="63.75" customHeight="1" x14ac:dyDescent="0.2">
      <c r="A249" s="1013"/>
      <c r="B249" s="74" t="s">
        <v>465</v>
      </c>
      <c r="C249" s="1010"/>
      <c r="D249" s="48">
        <v>5550</v>
      </c>
      <c r="E249" s="97">
        <v>6519</v>
      </c>
      <c r="F249" s="1011"/>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1013" t="s">
        <v>801</v>
      </c>
      <c r="B258" s="74" t="s">
        <v>78</v>
      </c>
      <c r="C258" s="1014"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1013"/>
      <c r="B259" s="74" t="s">
        <v>1209</v>
      </c>
      <c r="C259" s="1014"/>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1013" t="s">
        <v>810</v>
      </c>
      <c r="B268" s="74" t="s">
        <v>3</v>
      </c>
      <c r="C268" s="1014"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1013"/>
      <c r="B269" s="74" t="s">
        <v>75</v>
      </c>
      <c r="C269" s="1014"/>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1013" t="s">
        <v>815</v>
      </c>
      <c r="B274" s="74" t="s">
        <v>192</v>
      </c>
      <c r="C274" s="1014"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1013"/>
      <c r="B275" s="74" t="s">
        <v>1177</v>
      </c>
      <c r="C275" s="1014"/>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1013" t="s">
        <v>816</v>
      </c>
      <c r="B276" s="74" t="s">
        <v>101</v>
      </c>
      <c r="C276" s="1014" t="s">
        <v>2302</v>
      </c>
      <c r="D276" s="48">
        <v>33.9</v>
      </c>
      <c r="E276" s="97">
        <v>6549</v>
      </c>
      <c r="F276" s="1011">
        <v>41239</v>
      </c>
      <c r="G276" s="74" t="s">
        <v>1368</v>
      </c>
      <c r="H276" s="75" t="s">
        <v>496</v>
      </c>
      <c r="I276" s="15"/>
      <c r="J276" s="75" t="s">
        <v>496</v>
      </c>
      <c r="K276" s="15"/>
      <c r="L276" s="15"/>
      <c r="M276" s="75" t="s">
        <v>496</v>
      </c>
      <c r="N276" s="75"/>
      <c r="O276" s="15"/>
      <c r="P276" s="17"/>
    </row>
    <row r="277" spans="1:16" s="39" customFormat="1" ht="50.25" customHeight="1" x14ac:dyDescent="0.2">
      <c r="A277" s="1013"/>
      <c r="B277" s="74" t="s">
        <v>192</v>
      </c>
      <c r="C277" s="1014"/>
      <c r="D277" s="48">
        <v>43</v>
      </c>
      <c r="E277" s="97">
        <v>6550</v>
      </c>
      <c r="F277" s="1011"/>
      <c r="G277" s="74" t="s">
        <v>1369</v>
      </c>
      <c r="H277" s="75" t="s">
        <v>496</v>
      </c>
      <c r="I277" s="15"/>
      <c r="J277" s="75" t="s">
        <v>496</v>
      </c>
      <c r="K277" s="15"/>
      <c r="L277" s="15"/>
      <c r="M277" s="75" t="s">
        <v>496</v>
      </c>
      <c r="N277" s="75"/>
      <c r="O277" s="15"/>
      <c r="P277" s="17"/>
    </row>
    <row r="278" spans="1:16" s="39" customFormat="1" ht="50.25" customHeight="1" x14ac:dyDescent="0.2">
      <c r="A278" s="1013"/>
      <c r="B278" s="74" t="s">
        <v>1175</v>
      </c>
      <c r="C278" s="1014"/>
      <c r="D278" s="48">
        <v>450</v>
      </c>
      <c r="E278" s="97">
        <v>6551</v>
      </c>
      <c r="F278" s="1011"/>
      <c r="G278" s="74" t="s">
        <v>1370</v>
      </c>
      <c r="H278" s="75" t="s">
        <v>496</v>
      </c>
      <c r="I278" s="15"/>
      <c r="J278" s="75" t="s">
        <v>496</v>
      </c>
      <c r="K278" s="15"/>
      <c r="L278" s="15"/>
      <c r="M278" s="75" t="s">
        <v>496</v>
      </c>
      <c r="N278" s="75"/>
      <c r="O278" s="15"/>
      <c r="P278" s="17"/>
    </row>
    <row r="279" spans="1:16" s="39" customFormat="1" ht="50.25" customHeight="1" x14ac:dyDescent="0.2">
      <c r="A279" s="1013"/>
      <c r="B279" s="74" t="s">
        <v>226</v>
      </c>
      <c r="C279" s="1014"/>
      <c r="D279" s="48">
        <v>790</v>
      </c>
      <c r="E279" s="97">
        <v>6552</v>
      </c>
      <c r="F279" s="1011"/>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1013" t="s">
        <v>818</v>
      </c>
      <c r="B281" s="74" t="s">
        <v>54</v>
      </c>
      <c r="C281" s="1014" t="s">
        <v>2303</v>
      </c>
      <c r="D281" s="48">
        <v>3809.23</v>
      </c>
      <c r="E281" s="97">
        <v>6566</v>
      </c>
      <c r="F281" s="1011">
        <v>41248</v>
      </c>
      <c r="G281" s="74" t="s">
        <v>1373</v>
      </c>
      <c r="H281" s="75" t="s">
        <v>496</v>
      </c>
      <c r="I281" s="15"/>
      <c r="J281" s="75" t="s">
        <v>496</v>
      </c>
      <c r="K281" s="15"/>
      <c r="L281" s="15"/>
      <c r="M281" s="75" t="s">
        <v>496</v>
      </c>
      <c r="N281" s="75"/>
      <c r="O281" s="15"/>
      <c r="P281" s="17"/>
    </row>
    <row r="282" spans="1:16" s="39" customFormat="1" ht="64.5" customHeight="1" x14ac:dyDescent="0.2">
      <c r="A282" s="1013"/>
      <c r="B282" s="74" t="s">
        <v>474</v>
      </c>
      <c r="C282" s="1014"/>
      <c r="D282" s="48">
        <v>792.32</v>
      </c>
      <c r="E282" s="97">
        <v>6565</v>
      </c>
      <c r="F282" s="1011"/>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1013" t="s">
        <v>821</v>
      </c>
      <c r="B285" s="74" t="s">
        <v>452</v>
      </c>
      <c r="C285" s="1014" t="s">
        <v>2305</v>
      </c>
      <c r="D285" s="48">
        <f>135+275.8</f>
        <v>410.8</v>
      </c>
      <c r="E285" s="97">
        <v>6561</v>
      </c>
      <c r="F285" s="1011">
        <v>41248</v>
      </c>
      <c r="G285" s="74" t="s">
        <v>1377</v>
      </c>
      <c r="H285" s="75" t="s">
        <v>496</v>
      </c>
      <c r="I285" s="15"/>
      <c r="J285" s="75" t="s">
        <v>496</v>
      </c>
      <c r="K285" s="15"/>
      <c r="L285" s="15"/>
      <c r="M285" s="75" t="s">
        <v>496</v>
      </c>
      <c r="N285" s="75"/>
      <c r="O285" s="15"/>
      <c r="P285" s="17"/>
    </row>
    <row r="286" spans="1:16" s="39" customFormat="1" ht="64.5" customHeight="1" x14ac:dyDescent="0.2">
      <c r="A286" s="1013"/>
      <c r="B286" s="74" t="s">
        <v>168</v>
      </c>
      <c r="C286" s="1014"/>
      <c r="D286" s="48">
        <v>675</v>
      </c>
      <c r="E286" s="97">
        <v>6562</v>
      </c>
      <c r="F286" s="1011"/>
      <c r="G286" s="74" t="s">
        <v>1378</v>
      </c>
      <c r="H286" s="75" t="s">
        <v>496</v>
      </c>
      <c r="I286" s="15"/>
      <c r="J286" s="75" t="s">
        <v>496</v>
      </c>
      <c r="K286" s="15"/>
      <c r="L286" s="15"/>
      <c r="M286" s="75" t="s">
        <v>496</v>
      </c>
      <c r="N286" s="75"/>
      <c r="O286" s="15"/>
      <c r="P286" s="17"/>
    </row>
    <row r="287" spans="1:16" s="39" customFormat="1" ht="64.5" customHeight="1" x14ac:dyDescent="0.2">
      <c r="A287" s="1013"/>
      <c r="B287" s="74" t="s">
        <v>1218</v>
      </c>
      <c r="C287" s="1014"/>
      <c r="D287" s="48">
        <v>95</v>
      </c>
      <c r="E287" s="97">
        <v>6563</v>
      </c>
      <c r="F287" s="1011"/>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1013" t="s">
        <v>825</v>
      </c>
      <c r="B291" s="74" t="s">
        <v>476</v>
      </c>
      <c r="C291" s="1010"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1013"/>
      <c r="B292" s="74" t="s">
        <v>99</v>
      </c>
      <c r="C292" s="1010"/>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1013"/>
      <c r="B293" s="74" t="s">
        <v>157</v>
      </c>
      <c r="C293" s="1010"/>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1013"/>
      <c r="B294" s="74" t="s">
        <v>1222</v>
      </c>
      <c r="C294" s="1010"/>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1013"/>
      <c r="B295" s="74" t="s">
        <v>467</v>
      </c>
      <c r="C295" s="1010"/>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1013" t="s">
        <v>827</v>
      </c>
      <c r="B297" s="74" t="s">
        <v>1102</v>
      </c>
      <c r="C297" s="1010"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1013"/>
      <c r="B298" s="74" t="s">
        <v>1100</v>
      </c>
      <c r="C298" s="1010"/>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1013" t="s">
        <v>828</v>
      </c>
      <c r="B299" s="74" t="s">
        <v>1100</v>
      </c>
      <c r="C299" s="1010"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1013"/>
      <c r="B300" s="74" t="s">
        <v>1102</v>
      </c>
      <c r="C300" s="1010"/>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1013" t="s">
        <v>829</v>
      </c>
      <c r="B301" s="74" t="s">
        <v>478</v>
      </c>
      <c r="C301" s="1010"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1013"/>
      <c r="B302" s="74" t="s">
        <v>451</v>
      </c>
      <c r="C302" s="1010"/>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1013"/>
      <c r="B303" s="74" t="s">
        <v>1182</v>
      </c>
      <c r="C303" s="1010"/>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1013"/>
      <c r="B304" s="74" t="s">
        <v>223</v>
      </c>
      <c r="C304" s="1010"/>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1013"/>
      <c r="B305" s="74" t="s">
        <v>470</v>
      </c>
      <c r="C305" s="1010"/>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1013" t="s">
        <v>834</v>
      </c>
      <c r="B310" s="74" t="s">
        <v>20</v>
      </c>
      <c r="C310" s="1010"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1013"/>
      <c r="B311" s="74" t="s">
        <v>1226</v>
      </c>
      <c r="C311" s="1010"/>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1013"/>
      <c r="B312" s="74" t="s">
        <v>1175</v>
      </c>
      <c r="C312" s="1010"/>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1013"/>
      <c r="B313" s="74" t="s">
        <v>219</v>
      </c>
      <c r="C313" s="1010"/>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980" t="s">
        <v>16</v>
      </c>
      <c r="B317" s="980"/>
      <c r="C317" s="980"/>
      <c r="D317" s="980"/>
      <c r="E317" s="980"/>
      <c r="F317" s="980"/>
      <c r="G317" s="980"/>
      <c r="H317" s="980"/>
      <c r="I317" s="980"/>
      <c r="J317" s="980"/>
      <c r="K317" s="980"/>
      <c r="L317" s="980"/>
      <c r="M317" s="980"/>
      <c r="N317" s="980"/>
      <c r="O317" s="980"/>
      <c r="P317" s="980"/>
    </row>
    <row r="318" spans="1:25" s="32" customFormat="1" ht="48" customHeight="1" thickTop="1" x14ac:dyDescent="0.2">
      <c r="A318" s="1015" t="s">
        <v>1075</v>
      </c>
      <c r="B318" s="1017" t="s">
        <v>1076</v>
      </c>
      <c r="C318" s="1017" t="s">
        <v>1077</v>
      </c>
      <c r="D318" s="988" t="s">
        <v>490</v>
      </c>
      <c r="E318" s="990" t="s">
        <v>491</v>
      </c>
      <c r="F318" s="1022" t="s">
        <v>1090</v>
      </c>
      <c r="G318" s="975" t="s">
        <v>1078</v>
      </c>
      <c r="H318" s="975" t="s">
        <v>1079</v>
      </c>
      <c r="I318" s="975"/>
      <c r="J318" s="975" t="s">
        <v>1080</v>
      </c>
      <c r="K318" s="975"/>
      <c r="L318" s="975" t="s">
        <v>1081</v>
      </c>
      <c r="M318" s="975"/>
      <c r="N318" s="975"/>
      <c r="O318" s="975"/>
      <c r="P318" s="1020" t="s">
        <v>1082</v>
      </c>
      <c r="Q318" s="31"/>
      <c r="R318" s="31"/>
      <c r="S318" s="31"/>
      <c r="T318" s="31"/>
      <c r="U318" s="31"/>
      <c r="V318" s="31"/>
      <c r="W318" s="31"/>
      <c r="X318" s="31"/>
      <c r="Y318" s="31"/>
    </row>
    <row r="319" spans="1:25" s="32" customFormat="1" ht="33" customHeight="1" thickBot="1" x14ac:dyDescent="0.25">
      <c r="A319" s="1016"/>
      <c r="B319" s="1018"/>
      <c r="C319" s="1018"/>
      <c r="D319" s="1025"/>
      <c r="E319" s="991"/>
      <c r="F319" s="1023"/>
      <c r="G319" s="1019"/>
      <c r="H319" s="116" t="s">
        <v>1083</v>
      </c>
      <c r="I319" s="116" t="s">
        <v>1084</v>
      </c>
      <c r="J319" s="116" t="s">
        <v>1085</v>
      </c>
      <c r="K319" s="116" t="s">
        <v>1084</v>
      </c>
      <c r="L319" s="116" t="s">
        <v>492</v>
      </c>
      <c r="M319" s="116" t="s">
        <v>493</v>
      </c>
      <c r="N319" s="116" t="s">
        <v>494</v>
      </c>
      <c r="O319" s="116" t="s">
        <v>495</v>
      </c>
      <c r="P319" s="1021"/>
      <c r="Q319" s="31"/>
      <c r="R319" s="31"/>
      <c r="S319" s="31"/>
      <c r="T319" s="31"/>
      <c r="U319" s="31"/>
      <c r="V319" s="31"/>
      <c r="W319" s="31"/>
      <c r="X319" s="31"/>
      <c r="Y319" s="31"/>
    </row>
    <row r="320" spans="1:25" s="39" customFormat="1" ht="73.5" customHeight="1" x14ac:dyDescent="0.2">
      <c r="A320" s="1024" t="s">
        <v>836</v>
      </c>
      <c r="B320" s="44" t="s">
        <v>484</v>
      </c>
      <c r="C320" s="996" t="s">
        <v>2318</v>
      </c>
      <c r="D320" s="85">
        <v>43428.02</v>
      </c>
      <c r="E320" s="100" t="s">
        <v>1416</v>
      </c>
      <c r="F320" s="978">
        <v>40927</v>
      </c>
      <c r="G320" s="41" t="s">
        <v>1425</v>
      </c>
      <c r="H320" s="16" t="s">
        <v>496</v>
      </c>
      <c r="I320" s="15"/>
      <c r="J320" s="16" t="s">
        <v>496</v>
      </c>
      <c r="K320" s="15"/>
      <c r="L320" s="15"/>
      <c r="M320" s="16" t="s">
        <v>496</v>
      </c>
      <c r="N320" s="15"/>
      <c r="O320" s="15"/>
      <c r="P320" s="17"/>
    </row>
    <row r="321" spans="1:25" s="39" customFormat="1" ht="78.75" x14ac:dyDescent="0.2">
      <c r="A321" s="1024"/>
      <c r="B321" s="44" t="s">
        <v>488</v>
      </c>
      <c r="C321" s="996"/>
      <c r="D321" s="85">
        <v>3279.8</v>
      </c>
      <c r="E321" s="100" t="s">
        <v>1417</v>
      </c>
      <c r="F321" s="978"/>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1024" t="s">
        <v>839</v>
      </c>
      <c r="B324" s="44" t="s">
        <v>456</v>
      </c>
      <c r="C324" s="996" t="s">
        <v>2321</v>
      </c>
      <c r="D324" s="85">
        <v>36631.800000000003</v>
      </c>
      <c r="E324" s="100" t="s">
        <v>1420</v>
      </c>
      <c r="F324" s="978" t="s">
        <v>55</v>
      </c>
      <c r="G324" s="41" t="s">
        <v>1428</v>
      </c>
      <c r="H324" s="16" t="s">
        <v>496</v>
      </c>
      <c r="I324" s="15"/>
      <c r="J324" s="16" t="s">
        <v>496</v>
      </c>
      <c r="K324" s="15"/>
      <c r="L324" s="15"/>
      <c r="M324" s="16" t="s">
        <v>496</v>
      </c>
      <c r="N324" s="15"/>
      <c r="O324" s="15"/>
      <c r="P324" s="17"/>
    </row>
    <row r="325" spans="1:25" s="39" customFormat="1" ht="47.25" x14ac:dyDescent="0.2">
      <c r="A325" s="1024"/>
      <c r="B325" s="44" t="s">
        <v>53</v>
      </c>
      <c r="C325" s="996"/>
      <c r="D325" s="85">
        <v>14196.52</v>
      </c>
      <c r="E325" s="100" t="s">
        <v>1421</v>
      </c>
      <c r="F325" s="978"/>
      <c r="G325" s="41" t="s">
        <v>1429</v>
      </c>
      <c r="H325" s="16" t="s">
        <v>496</v>
      </c>
      <c r="I325" s="15"/>
      <c r="J325" s="16" t="s">
        <v>496</v>
      </c>
      <c r="K325" s="15"/>
      <c r="L325" s="15"/>
      <c r="M325" s="16" t="s">
        <v>496</v>
      </c>
      <c r="N325" s="15"/>
      <c r="O325" s="15"/>
      <c r="P325" s="17"/>
    </row>
    <row r="326" spans="1:25" s="39" customFormat="1" ht="63" x14ac:dyDescent="0.2">
      <c r="A326" s="1024"/>
      <c r="B326" s="44" t="s">
        <v>2</v>
      </c>
      <c r="C326" s="996"/>
      <c r="D326" s="85">
        <v>1609.49</v>
      </c>
      <c r="E326" s="100" t="s">
        <v>1422</v>
      </c>
      <c r="F326" s="978"/>
      <c r="G326" s="41" t="s">
        <v>1430</v>
      </c>
      <c r="H326" s="16" t="s">
        <v>496</v>
      </c>
      <c r="I326" s="15"/>
      <c r="J326" s="16" t="s">
        <v>496</v>
      </c>
      <c r="K326" s="15"/>
      <c r="L326" s="15"/>
      <c r="M326" s="16" t="s">
        <v>496</v>
      </c>
      <c r="N326" s="15"/>
      <c r="O326" s="15"/>
      <c r="P326" s="17"/>
    </row>
    <row r="327" spans="1:25" s="39" customFormat="1" ht="47.25" x14ac:dyDescent="0.2">
      <c r="A327" s="1024"/>
      <c r="B327" s="44" t="s">
        <v>54</v>
      </c>
      <c r="C327" s="996"/>
      <c r="D327" s="85">
        <v>14139.69</v>
      </c>
      <c r="E327" s="100" t="s">
        <v>1423</v>
      </c>
      <c r="F327" s="978"/>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980" t="s">
        <v>56</v>
      </c>
      <c r="B331" s="980"/>
      <c r="C331" s="980"/>
      <c r="D331" s="980"/>
      <c r="E331" s="980"/>
      <c r="F331" s="980"/>
      <c r="G331" s="980"/>
      <c r="H331" s="980"/>
      <c r="I331" s="980"/>
      <c r="J331" s="980"/>
      <c r="K331" s="980"/>
      <c r="L331" s="980"/>
      <c r="M331" s="980"/>
      <c r="N331" s="980"/>
      <c r="O331" s="980"/>
      <c r="P331" s="980"/>
    </row>
    <row r="332" spans="1:25" s="32" customFormat="1" ht="48" customHeight="1" thickTop="1" x14ac:dyDescent="0.2">
      <c r="A332" s="1015" t="s">
        <v>1075</v>
      </c>
      <c r="B332" s="1017" t="s">
        <v>1076</v>
      </c>
      <c r="C332" s="1017" t="s">
        <v>1077</v>
      </c>
      <c r="D332" s="988" t="s">
        <v>490</v>
      </c>
      <c r="E332" s="990" t="s">
        <v>491</v>
      </c>
      <c r="F332" s="1022" t="s">
        <v>1090</v>
      </c>
      <c r="G332" s="975" t="s">
        <v>1078</v>
      </c>
      <c r="H332" s="975" t="s">
        <v>1079</v>
      </c>
      <c r="I332" s="975"/>
      <c r="J332" s="975" t="s">
        <v>1080</v>
      </c>
      <c r="K332" s="975"/>
      <c r="L332" s="975" t="s">
        <v>1081</v>
      </c>
      <c r="M332" s="975"/>
      <c r="N332" s="975"/>
      <c r="O332" s="975"/>
      <c r="P332" s="1020" t="s">
        <v>1082</v>
      </c>
      <c r="Q332" s="31"/>
      <c r="R332" s="31"/>
      <c r="S332" s="31"/>
      <c r="T332" s="31"/>
      <c r="U332" s="31"/>
      <c r="V332" s="31"/>
      <c r="W332" s="31"/>
      <c r="X332" s="31"/>
      <c r="Y332" s="31"/>
    </row>
    <row r="333" spans="1:25" s="32" customFormat="1" ht="33" customHeight="1" x14ac:dyDescent="0.2">
      <c r="A333" s="1016"/>
      <c r="B333" s="1018"/>
      <c r="C333" s="1018"/>
      <c r="D333" s="1025"/>
      <c r="E333" s="1026"/>
      <c r="F333" s="1023"/>
      <c r="G333" s="1019"/>
      <c r="H333" s="116" t="s">
        <v>1083</v>
      </c>
      <c r="I333" s="116" t="s">
        <v>1084</v>
      </c>
      <c r="J333" s="116" t="s">
        <v>1085</v>
      </c>
      <c r="K333" s="116" t="s">
        <v>1084</v>
      </c>
      <c r="L333" s="116" t="s">
        <v>492</v>
      </c>
      <c r="M333" s="116" t="s">
        <v>493</v>
      </c>
      <c r="N333" s="116" t="s">
        <v>494</v>
      </c>
      <c r="O333" s="116" t="s">
        <v>495</v>
      </c>
      <c r="P333" s="1021"/>
      <c r="Q333" s="31"/>
      <c r="R333" s="31"/>
      <c r="S333" s="31"/>
      <c r="T333" s="31"/>
      <c r="U333" s="31"/>
      <c r="V333" s="31"/>
      <c r="W333" s="31"/>
      <c r="X333" s="31"/>
      <c r="Y333" s="31"/>
    </row>
    <row r="334" spans="1:25" s="39" customFormat="1" ht="96.75" customHeight="1" x14ac:dyDescent="0.2">
      <c r="A334" s="1024" t="s">
        <v>841</v>
      </c>
      <c r="B334" s="44" t="s">
        <v>1433</v>
      </c>
      <c r="C334" s="996"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1024"/>
      <c r="B335" s="41" t="s">
        <v>4</v>
      </c>
      <c r="C335" s="996"/>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1033" t="s">
        <v>842</v>
      </c>
      <c r="B336" s="41" t="s">
        <v>1434</v>
      </c>
      <c r="C336" s="1031" t="s">
        <v>2323</v>
      </c>
      <c r="D336" s="93">
        <v>144386.63</v>
      </c>
      <c r="E336" s="100" t="s">
        <v>57</v>
      </c>
      <c r="F336" s="1029" t="s">
        <v>1442</v>
      </c>
      <c r="G336" s="41" t="s">
        <v>1443</v>
      </c>
      <c r="H336" s="16" t="s">
        <v>496</v>
      </c>
      <c r="I336" s="15"/>
      <c r="J336" s="16" t="s">
        <v>496</v>
      </c>
      <c r="K336" s="15"/>
      <c r="L336" s="15"/>
      <c r="M336" s="16" t="s">
        <v>496</v>
      </c>
      <c r="N336" s="15"/>
      <c r="O336" s="15"/>
      <c r="P336" s="17"/>
    </row>
    <row r="337" spans="1:16" s="39" customFormat="1" ht="103.5" customHeight="1" x14ac:dyDescent="0.2">
      <c r="A337" s="1033"/>
      <c r="B337" s="41" t="s">
        <v>226</v>
      </c>
      <c r="C337" s="1031"/>
      <c r="D337" s="93">
        <v>7008.49</v>
      </c>
      <c r="E337" s="100" t="s">
        <v>1451</v>
      </c>
      <c r="F337" s="1029"/>
      <c r="G337" s="41" t="s">
        <v>1444</v>
      </c>
      <c r="H337" s="16" t="s">
        <v>496</v>
      </c>
      <c r="I337" s="15"/>
      <c r="J337" s="16" t="s">
        <v>496</v>
      </c>
      <c r="K337" s="15"/>
      <c r="L337" s="15"/>
      <c r="M337" s="16" t="s">
        <v>496</v>
      </c>
      <c r="N337" s="15"/>
      <c r="O337" s="15"/>
      <c r="P337" s="17"/>
    </row>
    <row r="338" spans="1:16" s="39" customFormat="1" ht="90.75" customHeight="1" x14ac:dyDescent="0.2">
      <c r="A338" s="1033"/>
      <c r="B338" s="41" t="s">
        <v>153</v>
      </c>
      <c r="C338" s="1031"/>
      <c r="D338" s="93">
        <v>2632.15</v>
      </c>
      <c r="E338" s="100" t="s">
        <v>1452</v>
      </c>
      <c r="F338" s="1029"/>
      <c r="G338" s="41" t="s">
        <v>1445</v>
      </c>
      <c r="H338" s="16" t="s">
        <v>496</v>
      </c>
      <c r="I338" s="15"/>
      <c r="J338" s="16" t="s">
        <v>496</v>
      </c>
      <c r="K338" s="15"/>
      <c r="L338" s="15"/>
      <c r="M338" s="16" t="s">
        <v>496</v>
      </c>
      <c r="N338" s="15"/>
      <c r="O338" s="15"/>
      <c r="P338" s="17"/>
    </row>
    <row r="339" spans="1:16" s="39" customFormat="1" ht="77.25" customHeight="1" x14ac:dyDescent="0.2">
      <c r="A339" s="1033"/>
      <c r="B339" s="41" t="s">
        <v>1435</v>
      </c>
      <c r="C339" s="1031"/>
      <c r="D339" s="93">
        <v>21484.799999999999</v>
      </c>
      <c r="E339" s="100" t="s">
        <v>1436</v>
      </c>
      <c r="F339" s="1029"/>
      <c r="G339" s="41" t="s">
        <v>1446</v>
      </c>
      <c r="H339" s="16" t="s">
        <v>496</v>
      </c>
      <c r="I339" s="15"/>
      <c r="J339" s="16" t="s">
        <v>496</v>
      </c>
      <c r="K339" s="15"/>
      <c r="L339" s="15"/>
      <c r="M339" s="16" t="s">
        <v>496</v>
      </c>
      <c r="N339" s="15"/>
      <c r="O339" s="15"/>
      <c r="P339" s="17"/>
    </row>
    <row r="340" spans="1:16" s="39" customFormat="1" ht="75" customHeight="1" thickBot="1" x14ac:dyDescent="0.25">
      <c r="A340" s="1034"/>
      <c r="B340" s="30" t="s">
        <v>1099</v>
      </c>
      <c r="C340" s="1032"/>
      <c r="D340" s="94">
        <v>37834.019999999997</v>
      </c>
      <c r="E340" s="101" t="s">
        <v>1437</v>
      </c>
      <c r="F340" s="1030"/>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F27:F28"/>
    <mergeCell ref="F31:F33"/>
    <mergeCell ref="F37:F38"/>
    <mergeCell ref="F56:F58"/>
    <mergeCell ref="C59:C70"/>
    <mergeCell ref="C72:C73"/>
    <mergeCell ref="C75:C77"/>
    <mergeCell ref="F59:F70"/>
    <mergeCell ref="F72:F73"/>
    <mergeCell ref="F75:F76"/>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A297:A298"/>
    <mergeCell ref="C320:C321"/>
    <mergeCell ref="C324:C327"/>
    <mergeCell ref="C310:C313"/>
    <mergeCell ref="C297:C298"/>
    <mergeCell ref="C299:C300"/>
    <mergeCell ref="A318:A319"/>
    <mergeCell ref="B318:B319"/>
    <mergeCell ref="C318:C319"/>
    <mergeCell ref="A317:P317"/>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27" zoomScale="73" zoomScaleNormal="70" zoomScaleSheetLayoutView="73" workbookViewId="0">
      <selection activeCell="D31" sqref="D3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1008"/>
      <c r="B1" s="1008"/>
      <c r="C1" s="1008"/>
      <c r="D1" s="1008"/>
      <c r="E1" s="1008"/>
      <c r="F1" s="1008"/>
      <c r="G1" s="1008"/>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1009" t="s">
        <v>1984</v>
      </c>
      <c r="B14" s="1009"/>
      <c r="C14" s="1009"/>
      <c r="D14" s="1009"/>
      <c r="E14" s="1009"/>
      <c r="F14" s="1009"/>
      <c r="G14" s="1009"/>
      <c r="H14" s="1009"/>
      <c r="I14" s="1009"/>
      <c r="J14" s="1009"/>
      <c r="K14" s="1009"/>
      <c r="L14" s="1009"/>
      <c r="M14" s="1009"/>
      <c r="N14" s="1009"/>
      <c r="O14" s="1009"/>
      <c r="P14" s="1009"/>
    </row>
    <row r="15" spans="1:16" s="14" customFormat="1" ht="42.75" customHeight="1" thickBot="1" x14ac:dyDescent="0.25">
      <c r="A15" s="980" t="s">
        <v>0</v>
      </c>
      <c r="B15" s="980"/>
      <c r="C15" s="980"/>
      <c r="D15" s="980"/>
      <c r="E15" s="980"/>
      <c r="F15" s="980"/>
      <c r="G15" s="980"/>
      <c r="H15" s="980"/>
      <c r="I15" s="980"/>
      <c r="J15" s="980"/>
      <c r="K15" s="980"/>
      <c r="L15" s="980"/>
      <c r="M15" s="980"/>
      <c r="N15" s="980"/>
      <c r="O15" s="980"/>
      <c r="P15" s="980"/>
    </row>
    <row r="16" spans="1:16" s="32" customFormat="1" ht="69" customHeight="1" thickTop="1" x14ac:dyDescent="0.2">
      <c r="A16" s="1015" t="s">
        <v>1075</v>
      </c>
      <c r="B16" s="1017" t="s">
        <v>1076</v>
      </c>
      <c r="C16" s="1017" t="s">
        <v>1077</v>
      </c>
      <c r="D16" s="1017" t="s">
        <v>490</v>
      </c>
      <c r="E16" s="975" t="s">
        <v>491</v>
      </c>
      <c r="F16" s="975" t="s">
        <v>1090</v>
      </c>
      <c r="G16" s="975" t="s">
        <v>1078</v>
      </c>
      <c r="H16" s="975" t="s">
        <v>1079</v>
      </c>
      <c r="I16" s="975"/>
      <c r="J16" s="975" t="s">
        <v>1080</v>
      </c>
      <c r="K16" s="975"/>
      <c r="L16" s="975" t="s">
        <v>1081</v>
      </c>
      <c r="M16" s="975"/>
      <c r="N16" s="975"/>
      <c r="O16" s="975"/>
      <c r="P16" s="1020" t="s">
        <v>1082</v>
      </c>
    </row>
    <row r="17" spans="1:16" s="32" customFormat="1" ht="45" customHeight="1" x14ac:dyDescent="0.2">
      <c r="A17" s="1016"/>
      <c r="B17" s="1018"/>
      <c r="C17" s="1018"/>
      <c r="D17" s="1018"/>
      <c r="E17" s="1019"/>
      <c r="F17" s="1019"/>
      <c r="G17" s="1019"/>
      <c r="H17" s="116" t="s">
        <v>1083</v>
      </c>
      <c r="I17" s="116" t="s">
        <v>1084</v>
      </c>
      <c r="J17" s="116" t="s">
        <v>1085</v>
      </c>
      <c r="K17" s="116" t="s">
        <v>1084</v>
      </c>
      <c r="L17" s="116" t="s">
        <v>492</v>
      </c>
      <c r="M17" s="116" t="s">
        <v>493</v>
      </c>
      <c r="N17" s="116" t="s">
        <v>494</v>
      </c>
      <c r="O17" s="116" t="s">
        <v>495</v>
      </c>
      <c r="P17" s="1021"/>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1037" t="s">
        <v>844</v>
      </c>
      <c r="B21" s="1035" t="s">
        <v>1456</v>
      </c>
      <c r="C21" s="1035" t="s">
        <v>2327</v>
      </c>
      <c r="D21" s="58">
        <f>5995.96+19225.03</f>
        <v>25220.989999999998</v>
      </c>
      <c r="E21" s="1042" t="s">
        <v>1555</v>
      </c>
      <c r="F21" s="1036">
        <v>41261</v>
      </c>
      <c r="G21" s="1010" t="s">
        <v>1556</v>
      </c>
      <c r="H21" s="16" t="s">
        <v>496</v>
      </c>
      <c r="I21" s="15"/>
      <c r="J21" s="16" t="s">
        <v>496</v>
      </c>
      <c r="K21" s="15"/>
      <c r="L21" s="15"/>
      <c r="M21" s="16" t="s">
        <v>496</v>
      </c>
      <c r="N21" s="16"/>
      <c r="O21" s="15"/>
      <c r="P21" s="17"/>
    </row>
    <row r="22" spans="1:16" s="42" customFormat="1" ht="48.75" customHeight="1" x14ac:dyDescent="0.2">
      <c r="A22" s="1037"/>
      <c r="B22" s="1035"/>
      <c r="C22" s="1035"/>
      <c r="D22" s="58">
        <v>5500</v>
      </c>
      <c r="E22" s="1042"/>
      <c r="F22" s="1036"/>
      <c r="G22" s="1010"/>
      <c r="H22" s="16" t="s">
        <v>496</v>
      </c>
      <c r="I22" s="15"/>
      <c r="J22" s="16" t="s">
        <v>496</v>
      </c>
      <c r="K22" s="15"/>
      <c r="L22" s="15"/>
      <c r="M22" s="16" t="s">
        <v>496</v>
      </c>
      <c r="N22" s="16"/>
      <c r="O22" s="15"/>
      <c r="P22" s="17"/>
    </row>
    <row r="23" spans="1:16" s="42" customFormat="1" ht="78.75" x14ac:dyDescent="0.2">
      <c r="A23" s="1037"/>
      <c r="B23" s="43" t="s">
        <v>488</v>
      </c>
      <c r="C23" s="1035"/>
      <c r="D23" s="58">
        <v>2706.82</v>
      </c>
      <c r="E23" s="100" t="s">
        <v>1557</v>
      </c>
      <c r="F23" s="1036"/>
      <c r="G23" s="74" t="s">
        <v>1556</v>
      </c>
      <c r="H23" s="16" t="s">
        <v>496</v>
      </c>
      <c r="I23" s="15"/>
      <c r="J23" s="16" t="s">
        <v>496</v>
      </c>
      <c r="K23" s="15"/>
      <c r="L23" s="15"/>
      <c r="M23" s="16" t="s">
        <v>496</v>
      </c>
      <c r="N23" s="16"/>
      <c r="O23" s="15"/>
      <c r="P23" s="17"/>
    </row>
    <row r="24" spans="1:16" s="42" customFormat="1" ht="30" customHeight="1" x14ac:dyDescent="0.2">
      <c r="A24" s="1037" t="s">
        <v>848</v>
      </c>
      <c r="B24" s="1035" t="s">
        <v>1456</v>
      </c>
      <c r="C24" s="1045" t="s">
        <v>2328</v>
      </c>
      <c r="D24" s="58">
        <f>13891.43+1326.1</f>
        <v>15217.53</v>
      </c>
      <c r="E24" s="1042" t="s">
        <v>1558</v>
      </c>
      <c r="F24" s="1036">
        <v>41316</v>
      </c>
      <c r="G24" s="1010" t="s">
        <v>1556</v>
      </c>
      <c r="H24" s="16" t="s">
        <v>496</v>
      </c>
      <c r="I24" s="15"/>
      <c r="J24" s="16" t="s">
        <v>496</v>
      </c>
      <c r="K24" s="15"/>
      <c r="L24" s="15"/>
      <c r="M24" s="16" t="s">
        <v>496</v>
      </c>
      <c r="N24" s="16"/>
      <c r="O24" s="15"/>
      <c r="P24" s="17"/>
    </row>
    <row r="25" spans="1:16" s="42" customFormat="1" ht="30" customHeight="1" x14ac:dyDescent="0.2">
      <c r="A25" s="1037"/>
      <c r="B25" s="1035"/>
      <c r="C25" s="1046"/>
      <c r="D25" s="58">
        <v>1354.66</v>
      </c>
      <c r="E25" s="1042"/>
      <c r="F25" s="1036"/>
      <c r="G25" s="1010"/>
      <c r="H25" s="16" t="s">
        <v>496</v>
      </c>
      <c r="I25" s="15"/>
      <c r="J25" s="16" t="s">
        <v>496</v>
      </c>
      <c r="K25" s="15"/>
      <c r="L25" s="15"/>
      <c r="M25" s="16" t="s">
        <v>496</v>
      </c>
      <c r="N25" s="16"/>
      <c r="O25" s="15"/>
      <c r="P25" s="17"/>
    </row>
    <row r="26" spans="1:16" s="42" customFormat="1" ht="63" customHeight="1" x14ac:dyDescent="0.2">
      <c r="A26" s="1037" t="s">
        <v>849</v>
      </c>
      <c r="B26" s="43" t="s">
        <v>219</v>
      </c>
      <c r="C26" s="1035"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1037"/>
      <c r="B27" s="43" t="s">
        <v>485</v>
      </c>
      <c r="C27" s="1035"/>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1037" t="s">
        <v>850</v>
      </c>
      <c r="B28" s="43" t="s">
        <v>1457</v>
      </c>
      <c r="C28" s="1035"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1037"/>
      <c r="B29" s="43" t="s">
        <v>1458</v>
      </c>
      <c r="C29" s="1035"/>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1037" t="s">
        <v>851</v>
      </c>
      <c r="B30" s="43" t="s">
        <v>1459</v>
      </c>
      <c r="C30" s="1035"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1037"/>
      <c r="B31" s="43" t="s">
        <v>1457</v>
      </c>
      <c r="C31" s="1035"/>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1037" t="s">
        <v>852</v>
      </c>
      <c r="B32" s="43" t="s">
        <v>1099</v>
      </c>
      <c r="C32" s="1035"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1037"/>
      <c r="B33" s="43" t="s">
        <v>1460</v>
      </c>
      <c r="C33" s="1035"/>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1037" t="s">
        <v>855</v>
      </c>
      <c r="B36" s="43" t="s">
        <v>302</v>
      </c>
      <c r="C36" s="1035"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1037"/>
      <c r="B37" s="43" t="s">
        <v>1176</v>
      </c>
      <c r="C37" s="1035"/>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1037" t="s">
        <v>857</v>
      </c>
      <c r="B39" s="43" t="s">
        <v>67</v>
      </c>
      <c r="C39" s="1035" t="s">
        <v>2337</v>
      </c>
      <c r="D39" s="58">
        <v>180</v>
      </c>
      <c r="E39" s="100">
        <v>6601</v>
      </c>
      <c r="F39" s="1036">
        <v>41292</v>
      </c>
      <c r="G39" s="1010" t="s">
        <v>1577</v>
      </c>
      <c r="H39" s="16" t="s">
        <v>496</v>
      </c>
      <c r="I39" s="15"/>
      <c r="J39" s="16" t="s">
        <v>496</v>
      </c>
      <c r="K39" s="15"/>
      <c r="L39" s="15"/>
      <c r="M39" s="16" t="s">
        <v>496</v>
      </c>
      <c r="N39" s="16"/>
      <c r="O39" s="15"/>
      <c r="P39" s="17"/>
    </row>
    <row r="40" spans="1:16" s="42" customFormat="1" ht="49.5" customHeight="1" x14ac:dyDescent="0.2">
      <c r="A40" s="1037"/>
      <c r="B40" s="43" t="s">
        <v>473</v>
      </c>
      <c r="C40" s="1035"/>
      <c r="D40" s="58">
        <v>90</v>
      </c>
      <c r="E40" s="100">
        <v>6602</v>
      </c>
      <c r="F40" s="1036"/>
      <c r="G40" s="1010"/>
      <c r="H40" s="16" t="s">
        <v>496</v>
      </c>
      <c r="I40" s="15"/>
      <c r="J40" s="16" t="s">
        <v>496</v>
      </c>
      <c r="K40" s="15"/>
      <c r="L40" s="15"/>
      <c r="M40" s="16" t="s">
        <v>496</v>
      </c>
      <c r="N40" s="16"/>
      <c r="O40" s="15"/>
      <c r="P40" s="17"/>
    </row>
    <row r="41" spans="1:16" s="42" customFormat="1" ht="49.5" customHeight="1" x14ac:dyDescent="0.2">
      <c r="A41" s="1037"/>
      <c r="B41" s="43" t="s">
        <v>464</v>
      </c>
      <c r="C41" s="1035"/>
      <c r="D41" s="58">
        <v>140</v>
      </c>
      <c r="E41" s="100">
        <v>6603</v>
      </c>
      <c r="F41" s="1036"/>
      <c r="G41" s="1010"/>
      <c r="H41" s="16" t="s">
        <v>496</v>
      </c>
      <c r="I41" s="15"/>
      <c r="J41" s="16" t="s">
        <v>496</v>
      </c>
      <c r="K41" s="15"/>
      <c r="L41" s="15"/>
      <c r="M41" s="16" t="s">
        <v>496</v>
      </c>
      <c r="N41" s="16"/>
      <c r="O41" s="15"/>
      <c r="P41" s="17"/>
    </row>
    <row r="42" spans="1:16" s="42" customFormat="1" ht="49.5" customHeight="1" x14ac:dyDescent="0.2">
      <c r="A42" s="1037"/>
      <c r="B42" s="43" t="s">
        <v>440</v>
      </c>
      <c r="C42" s="1035"/>
      <c r="D42" s="58">
        <v>90</v>
      </c>
      <c r="E42" s="100">
        <v>6604</v>
      </c>
      <c r="F42" s="1036"/>
      <c r="G42" s="1010"/>
      <c r="H42" s="16" t="s">
        <v>496</v>
      </c>
      <c r="I42" s="15"/>
      <c r="J42" s="16" t="s">
        <v>496</v>
      </c>
      <c r="K42" s="15"/>
      <c r="L42" s="15"/>
      <c r="M42" s="16" t="s">
        <v>496</v>
      </c>
      <c r="N42" s="16"/>
      <c r="O42" s="15"/>
      <c r="P42" s="17"/>
    </row>
    <row r="43" spans="1:16" s="42" customFormat="1" ht="49.5" customHeight="1" x14ac:dyDescent="0.2">
      <c r="A43" s="1037" t="s">
        <v>858</v>
      </c>
      <c r="B43" s="43" t="s">
        <v>228</v>
      </c>
      <c r="C43" s="1035"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1037"/>
      <c r="B44" s="43" t="s">
        <v>450</v>
      </c>
      <c r="C44" s="1035"/>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1037" t="s">
        <v>863</v>
      </c>
      <c r="B49" s="43" t="s">
        <v>67</v>
      </c>
      <c r="C49" s="1035" t="s">
        <v>2014</v>
      </c>
      <c r="D49" s="58">
        <v>169.5</v>
      </c>
      <c r="E49" s="100">
        <v>6605</v>
      </c>
      <c r="F49" s="1036">
        <v>41292</v>
      </c>
      <c r="G49" s="1010" t="s">
        <v>1588</v>
      </c>
      <c r="H49" s="16" t="s">
        <v>496</v>
      </c>
      <c r="I49" s="15"/>
      <c r="J49" s="16" t="s">
        <v>496</v>
      </c>
      <c r="K49" s="15"/>
      <c r="L49" s="15"/>
      <c r="M49" s="16" t="s">
        <v>496</v>
      </c>
      <c r="N49" s="16"/>
      <c r="O49" s="15"/>
      <c r="P49" s="17"/>
    </row>
    <row r="50" spans="1:16" s="42" customFormat="1" ht="50.25" customHeight="1" x14ac:dyDescent="0.2">
      <c r="A50" s="1037"/>
      <c r="B50" s="43" t="s">
        <v>440</v>
      </c>
      <c r="C50" s="1035"/>
      <c r="D50" s="58">
        <v>120</v>
      </c>
      <c r="E50" s="100">
        <v>6606</v>
      </c>
      <c r="F50" s="1036"/>
      <c r="G50" s="1010"/>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1037" t="s">
        <v>865</v>
      </c>
      <c r="B52" s="43" t="s">
        <v>1130</v>
      </c>
      <c r="C52" s="1035"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1037"/>
      <c r="B53" s="43" t="s">
        <v>303</v>
      </c>
      <c r="C53" s="1035"/>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1037" t="s">
        <v>868</v>
      </c>
      <c r="B56" s="43" t="s">
        <v>473</v>
      </c>
      <c r="C56" s="1035"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1037"/>
      <c r="B57" s="43" t="s">
        <v>440</v>
      </c>
      <c r="C57" s="1035"/>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1037" t="s">
        <v>869</v>
      </c>
      <c r="B58" s="43" t="s">
        <v>470</v>
      </c>
      <c r="C58" s="1035" t="s">
        <v>2348</v>
      </c>
      <c r="D58" s="58">
        <v>960.21</v>
      </c>
      <c r="E58" s="100">
        <v>6621</v>
      </c>
      <c r="F58" s="1036">
        <v>41313</v>
      </c>
      <c r="G58" s="74" t="s">
        <v>1597</v>
      </c>
      <c r="H58" s="16" t="s">
        <v>496</v>
      </c>
      <c r="I58" s="15"/>
      <c r="J58" s="16" t="s">
        <v>496</v>
      </c>
      <c r="K58" s="15"/>
      <c r="L58" s="15"/>
      <c r="M58" s="16" t="s">
        <v>496</v>
      </c>
      <c r="N58" s="16"/>
      <c r="O58" s="15"/>
      <c r="P58" s="17"/>
    </row>
    <row r="59" spans="1:16" s="42" customFormat="1" ht="36" customHeight="1" x14ac:dyDescent="0.2">
      <c r="A59" s="1037"/>
      <c r="B59" s="43" t="s">
        <v>478</v>
      </c>
      <c r="C59" s="1035"/>
      <c r="D59" s="58">
        <v>309.70999999999998</v>
      </c>
      <c r="E59" s="100">
        <v>6622</v>
      </c>
      <c r="F59" s="1036"/>
      <c r="G59" s="74" t="s">
        <v>1598</v>
      </c>
      <c r="H59" s="16" t="s">
        <v>496</v>
      </c>
      <c r="I59" s="15"/>
      <c r="J59" s="16" t="s">
        <v>496</v>
      </c>
      <c r="K59" s="15"/>
      <c r="L59" s="15"/>
      <c r="M59" s="16" t="s">
        <v>496</v>
      </c>
      <c r="N59" s="16"/>
      <c r="O59" s="15"/>
      <c r="P59" s="17"/>
    </row>
    <row r="60" spans="1:16" s="42" customFormat="1" ht="36" customHeight="1" x14ac:dyDescent="0.2">
      <c r="A60" s="1037"/>
      <c r="B60" s="43" t="s">
        <v>1466</v>
      </c>
      <c r="C60" s="1035"/>
      <c r="D60" s="58">
        <v>828.31</v>
      </c>
      <c r="E60" s="100">
        <v>6623</v>
      </c>
      <c r="F60" s="1036"/>
      <c r="G60" s="74" t="s">
        <v>1599</v>
      </c>
      <c r="H60" s="16" t="s">
        <v>496</v>
      </c>
      <c r="I60" s="15"/>
      <c r="J60" s="16" t="s">
        <v>496</v>
      </c>
      <c r="K60" s="15"/>
      <c r="L60" s="15"/>
      <c r="M60" s="16" t="s">
        <v>496</v>
      </c>
      <c r="N60" s="16"/>
      <c r="O60" s="15"/>
      <c r="P60" s="17"/>
    </row>
    <row r="61" spans="1:16" s="42" customFormat="1" ht="36" customHeight="1" x14ac:dyDescent="0.2">
      <c r="A61" s="1037"/>
      <c r="B61" s="43" t="s">
        <v>476</v>
      </c>
      <c r="C61" s="1035"/>
      <c r="D61" s="58">
        <v>87.27</v>
      </c>
      <c r="E61" s="100">
        <v>6624</v>
      </c>
      <c r="F61" s="1036"/>
      <c r="G61" s="74" t="s">
        <v>1600</v>
      </c>
      <c r="H61" s="16" t="s">
        <v>496</v>
      </c>
      <c r="I61" s="15"/>
      <c r="J61" s="16" t="s">
        <v>496</v>
      </c>
      <c r="K61" s="15"/>
      <c r="L61" s="15"/>
      <c r="M61" s="16" t="s">
        <v>496</v>
      </c>
      <c r="N61" s="16"/>
      <c r="O61" s="15"/>
      <c r="P61" s="17"/>
    </row>
    <row r="62" spans="1:16" s="42" customFormat="1" ht="36" customHeight="1" x14ac:dyDescent="0.2">
      <c r="A62" s="1037"/>
      <c r="B62" s="43" t="s">
        <v>1457</v>
      </c>
      <c r="C62" s="1035"/>
      <c r="D62" s="58">
        <v>614</v>
      </c>
      <c r="E62" s="100">
        <v>6625</v>
      </c>
      <c r="F62" s="1036"/>
      <c r="G62" s="74" t="s">
        <v>1601</v>
      </c>
      <c r="H62" s="16" t="s">
        <v>496</v>
      </c>
      <c r="I62" s="15"/>
      <c r="J62" s="16" t="s">
        <v>496</v>
      </c>
      <c r="K62" s="15"/>
      <c r="L62" s="15"/>
      <c r="M62" s="16" t="s">
        <v>496</v>
      </c>
      <c r="N62" s="16"/>
      <c r="O62" s="15"/>
      <c r="P62" s="17"/>
    </row>
    <row r="63" spans="1:16" s="42" customFormat="1" ht="36" customHeight="1" x14ac:dyDescent="0.2">
      <c r="A63" s="1037"/>
      <c r="B63" s="43" t="s">
        <v>1458</v>
      </c>
      <c r="C63" s="1035"/>
      <c r="D63" s="58">
        <v>540</v>
      </c>
      <c r="E63" s="100">
        <v>6626</v>
      </c>
      <c r="F63" s="1036"/>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1037" t="s">
        <v>872</v>
      </c>
      <c r="B66" s="43" t="s">
        <v>1156</v>
      </c>
      <c r="C66" s="1035" t="s">
        <v>2351</v>
      </c>
      <c r="D66" s="58">
        <v>6600</v>
      </c>
      <c r="E66" s="100">
        <v>6627</v>
      </c>
      <c r="F66" s="1036">
        <v>41316</v>
      </c>
      <c r="G66" s="1010" t="s">
        <v>1606</v>
      </c>
      <c r="H66" s="16" t="s">
        <v>496</v>
      </c>
      <c r="I66" s="15"/>
      <c r="J66" s="16" t="s">
        <v>496</v>
      </c>
      <c r="K66" s="15"/>
      <c r="L66" s="15"/>
      <c r="M66" s="16" t="s">
        <v>496</v>
      </c>
      <c r="N66" s="16"/>
      <c r="O66" s="15"/>
      <c r="P66" s="17"/>
    </row>
    <row r="67" spans="1:16" s="42" customFormat="1" ht="45.75" customHeight="1" x14ac:dyDescent="0.2">
      <c r="A67" s="1037"/>
      <c r="B67" s="43" t="s">
        <v>1469</v>
      </c>
      <c r="C67" s="1035"/>
      <c r="D67" s="58">
        <v>9900</v>
      </c>
      <c r="E67" s="100">
        <v>6628</v>
      </c>
      <c r="F67" s="1036"/>
      <c r="G67" s="1010"/>
      <c r="H67" s="16" t="s">
        <v>496</v>
      </c>
      <c r="I67" s="15"/>
      <c r="J67" s="16" t="s">
        <v>496</v>
      </c>
      <c r="K67" s="15"/>
      <c r="L67" s="15"/>
      <c r="M67" s="16" t="s">
        <v>496</v>
      </c>
      <c r="N67" s="16"/>
      <c r="O67" s="15"/>
      <c r="P67" s="17"/>
    </row>
    <row r="68" spans="1:16" s="42" customFormat="1" ht="45.75" customHeight="1" x14ac:dyDescent="0.2">
      <c r="A68" s="1037"/>
      <c r="B68" s="43" t="s">
        <v>1470</v>
      </c>
      <c r="C68" s="1035"/>
      <c r="D68" s="58">
        <v>13673</v>
      </c>
      <c r="E68" s="100">
        <v>6629</v>
      </c>
      <c r="F68" s="1036"/>
      <c r="G68" s="1010"/>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1037" t="s">
        <v>874</v>
      </c>
      <c r="B70" s="43" t="s">
        <v>67</v>
      </c>
      <c r="C70" s="1035" t="s">
        <v>2347</v>
      </c>
      <c r="D70" s="58">
        <v>169.5</v>
      </c>
      <c r="E70" s="100">
        <v>6612</v>
      </c>
      <c r="F70" s="1036">
        <v>41306</v>
      </c>
      <c r="G70" s="1010" t="s">
        <v>1607</v>
      </c>
      <c r="H70" s="16" t="s">
        <v>496</v>
      </c>
      <c r="I70" s="15"/>
      <c r="J70" s="16" t="s">
        <v>496</v>
      </c>
      <c r="K70" s="15"/>
      <c r="L70" s="15"/>
      <c r="M70" s="16" t="s">
        <v>496</v>
      </c>
      <c r="N70" s="16"/>
      <c r="O70" s="15"/>
      <c r="P70" s="17"/>
    </row>
    <row r="71" spans="1:16" s="42" customFormat="1" ht="45.75" customHeight="1" x14ac:dyDescent="0.2">
      <c r="A71" s="1037"/>
      <c r="B71" s="43" t="s">
        <v>440</v>
      </c>
      <c r="C71" s="1035"/>
      <c r="D71" s="58">
        <v>120</v>
      </c>
      <c r="E71" s="100">
        <v>6613</v>
      </c>
      <c r="F71" s="1036"/>
      <c r="G71" s="1010"/>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1037" t="s">
        <v>878</v>
      </c>
      <c r="B75" s="43" t="s">
        <v>458</v>
      </c>
      <c r="C75" s="1035"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1037"/>
      <c r="B76" s="43" t="s">
        <v>1472</v>
      </c>
      <c r="C76" s="1035"/>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1037"/>
      <c r="B77" s="43" t="s">
        <v>1473</v>
      </c>
      <c r="C77" s="1035"/>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1037" t="s">
        <v>879</v>
      </c>
      <c r="B78" s="43" t="s">
        <v>1102</v>
      </c>
      <c r="C78" s="1035" t="s">
        <v>2357</v>
      </c>
      <c r="D78" s="58">
        <v>1156.2</v>
      </c>
      <c r="E78" s="100">
        <v>6681</v>
      </c>
      <c r="F78" s="1036">
        <v>41348</v>
      </c>
      <c r="G78" s="74" t="s">
        <v>1613</v>
      </c>
      <c r="H78" s="16" t="s">
        <v>496</v>
      </c>
      <c r="I78" s="15"/>
      <c r="J78" s="16" t="s">
        <v>496</v>
      </c>
      <c r="K78" s="15"/>
      <c r="L78" s="15"/>
      <c r="M78" s="16" t="s">
        <v>496</v>
      </c>
      <c r="N78" s="16"/>
      <c r="O78" s="15"/>
      <c r="P78" s="17"/>
    </row>
    <row r="79" spans="1:16" s="42" customFormat="1" ht="37.5" customHeight="1" x14ac:dyDescent="0.2">
      <c r="A79" s="1037"/>
      <c r="B79" s="43" t="s">
        <v>1473</v>
      </c>
      <c r="C79" s="1035"/>
      <c r="D79" s="58">
        <v>1173</v>
      </c>
      <c r="E79" s="100">
        <v>6682</v>
      </c>
      <c r="F79" s="1036"/>
      <c r="G79" s="74" t="s">
        <v>1614</v>
      </c>
      <c r="H79" s="16" t="s">
        <v>496</v>
      </c>
      <c r="I79" s="15"/>
      <c r="J79" s="16" t="s">
        <v>496</v>
      </c>
      <c r="K79" s="15"/>
      <c r="L79" s="15"/>
      <c r="M79" s="16" t="s">
        <v>496</v>
      </c>
      <c r="N79" s="16"/>
      <c r="O79" s="15"/>
      <c r="P79" s="17"/>
    </row>
    <row r="80" spans="1:16" s="42" customFormat="1" ht="37.5" customHeight="1" x14ac:dyDescent="0.2">
      <c r="A80" s="1037"/>
      <c r="B80" s="43" t="s">
        <v>458</v>
      </c>
      <c r="C80" s="1035"/>
      <c r="D80" s="58">
        <v>2066.13</v>
      </c>
      <c r="E80" s="100">
        <v>6683</v>
      </c>
      <c r="F80" s="1036"/>
      <c r="G80" s="74" t="s">
        <v>1615</v>
      </c>
      <c r="H80" s="16" t="s">
        <v>496</v>
      </c>
      <c r="I80" s="15"/>
      <c r="J80" s="16" t="s">
        <v>496</v>
      </c>
      <c r="K80" s="15"/>
      <c r="L80" s="15"/>
      <c r="M80" s="16" t="s">
        <v>496</v>
      </c>
      <c r="N80" s="16"/>
      <c r="O80" s="15"/>
      <c r="P80" s="17"/>
    </row>
    <row r="81" spans="1:16" s="42" customFormat="1" ht="37.5" customHeight="1" x14ac:dyDescent="0.2">
      <c r="A81" s="1037" t="s">
        <v>880</v>
      </c>
      <c r="B81" s="43" t="s">
        <v>482</v>
      </c>
      <c r="C81" s="1035" t="s">
        <v>2358</v>
      </c>
      <c r="D81" s="58">
        <v>615</v>
      </c>
      <c r="E81" s="100">
        <v>6709</v>
      </c>
      <c r="F81" s="1036">
        <v>41354</v>
      </c>
      <c r="G81" s="74" t="s">
        <v>1616</v>
      </c>
      <c r="H81" s="16" t="s">
        <v>496</v>
      </c>
      <c r="I81" s="15"/>
      <c r="J81" s="16" t="s">
        <v>496</v>
      </c>
      <c r="K81" s="15"/>
      <c r="L81" s="15"/>
      <c r="M81" s="16" t="s">
        <v>496</v>
      </c>
      <c r="N81" s="16"/>
      <c r="O81" s="15"/>
      <c r="P81" s="17"/>
    </row>
    <row r="82" spans="1:16" s="42" customFormat="1" ht="37.5" customHeight="1" x14ac:dyDescent="0.2">
      <c r="A82" s="1037"/>
      <c r="B82" s="43" t="s">
        <v>1474</v>
      </c>
      <c r="C82" s="1035"/>
      <c r="D82" s="58">
        <v>4410</v>
      </c>
      <c r="E82" s="100">
        <v>6710</v>
      </c>
      <c r="F82" s="1036"/>
      <c r="G82" s="74" t="s">
        <v>1616</v>
      </c>
      <c r="H82" s="16" t="s">
        <v>496</v>
      </c>
      <c r="I82" s="15"/>
      <c r="J82" s="16" t="s">
        <v>496</v>
      </c>
      <c r="K82" s="15"/>
      <c r="L82" s="15"/>
      <c r="M82" s="16" t="s">
        <v>496</v>
      </c>
      <c r="N82" s="16"/>
      <c r="O82" s="15"/>
      <c r="P82" s="17"/>
    </row>
    <row r="83" spans="1:16" s="42" customFormat="1" ht="37.5" customHeight="1" x14ac:dyDescent="0.2">
      <c r="A83" s="1037" t="s">
        <v>881</v>
      </c>
      <c r="B83" s="43" t="s">
        <v>78</v>
      </c>
      <c r="C83" s="1035" t="s">
        <v>2359</v>
      </c>
      <c r="D83" s="58">
        <v>2149.4</v>
      </c>
      <c r="E83" s="100">
        <v>6685</v>
      </c>
      <c r="F83" s="1036">
        <v>41351</v>
      </c>
      <c r="G83" s="74" t="s">
        <v>1617</v>
      </c>
      <c r="H83" s="16" t="s">
        <v>496</v>
      </c>
      <c r="I83" s="15"/>
      <c r="J83" s="16" t="s">
        <v>496</v>
      </c>
      <c r="K83" s="15"/>
      <c r="L83" s="15"/>
      <c r="M83" s="16" t="s">
        <v>496</v>
      </c>
      <c r="N83" s="16"/>
      <c r="O83" s="15"/>
      <c r="P83" s="17"/>
    </row>
    <row r="84" spans="1:16" s="42" customFormat="1" ht="37.5" customHeight="1" x14ac:dyDescent="0.2">
      <c r="A84" s="1037"/>
      <c r="B84" s="43" t="s">
        <v>3</v>
      </c>
      <c r="C84" s="1035"/>
      <c r="D84" s="58">
        <f>498.06+964.35+132.24+840.7</f>
        <v>2435.3500000000004</v>
      </c>
      <c r="E84" s="100">
        <v>6686</v>
      </c>
      <c r="F84" s="1036"/>
      <c r="G84" s="74" t="s">
        <v>1617</v>
      </c>
      <c r="H84" s="16" t="s">
        <v>496</v>
      </c>
      <c r="I84" s="15"/>
      <c r="J84" s="16" t="s">
        <v>496</v>
      </c>
      <c r="K84" s="15"/>
      <c r="L84" s="15"/>
      <c r="M84" s="16" t="s">
        <v>496</v>
      </c>
      <c r="N84" s="16"/>
      <c r="O84" s="15"/>
      <c r="P84" s="17"/>
    </row>
    <row r="85" spans="1:16" s="42" customFormat="1" ht="37.5" customHeight="1" x14ac:dyDescent="0.2">
      <c r="A85" s="1037"/>
      <c r="B85" s="43" t="s">
        <v>2</v>
      </c>
      <c r="C85" s="1035"/>
      <c r="D85" s="58">
        <v>570</v>
      </c>
      <c r="E85" s="100">
        <v>6687</v>
      </c>
      <c r="F85" s="1036"/>
      <c r="G85" s="74" t="s">
        <v>1617</v>
      </c>
      <c r="H85" s="16" t="s">
        <v>496</v>
      </c>
      <c r="I85" s="15"/>
      <c r="J85" s="16" t="s">
        <v>496</v>
      </c>
      <c r="K85" s="15"/>
      <c r="L85" s="15"/>
      <c r="M85" s="16" t="s">
        <v>496</v>
      </c>
      <c r="N85" s="16"/>
      <c r="O85" s="15"/>
      <c r="P85" s="17"/>
    </row>
    <row r="86" spans="1:16" s="42" customFormat="1" ht="37.5" customHeight="1" x14ac:dyDescent="0.2">
      <c r="A86" s="1037"/>
      <c r="B86" s="43" t="s">
        <v>75</v>
      </c>
      <c r="C86" s="1035"/>
      <c r="D86" s="58">
        <v>12668.34</v>
      </c>
      <c r="E86" s="100">
        <v>6688</v>
      </c>
      <c r="F86" s="1036"/>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1037" t="s">
        <v>885</v>
      </c>
      <c r="B90" s="43" t="s">
        <v>1476</v>
      </c>
      <c r="C90" s="1035" t="s">
        <v>2362</v>
      </c>
      <c r="D90" s="58">
        <v>90</v>
      </c>
      <c r="E90" s="100">
        <v>6700</v>
      </c>
      <c r="F90" s="1036">
        <v>41354</v>
      </c>
      <c r="G90" s="74" t="s">
        <v>1621</v>
      </c>
      <c r="H90" s="16" t="s">
        <v>496</v>
      </c>
      <c r="I90" s="15"/>
      <c r="J90" s="16" t="s">
        <v>496</v>
      </c>
      <c r="K90" s="15"/>
      <c r="L90" s="15"/>
      <c r="M90" s="16" t="s">
        <v>496</v>
      </c>
      <c r="N90" s="16"/>
      <c r="O90" s="15"/>
      <c r="P90" s="17"/>
    </row>
    <row r="91" spans="1:16" s="42" customFormat="1" ht="37.5" customHeight="1" x14ac:dyDescent="0.2">
      <c r="A91" s="1037"/>
      <c r="B91" s="43" t="s">
        <v>1477</v>
      </c>
      <c r="C91" s="1035"/>
      <c r="D91" s="58">
        <v>62.15</v>
      </c>
      <c r="E91" s="100">
        <v>6701</v>
      </c>
      <c r="F91" s="1036"/>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1037" t="s">
        <v>887</v>
      </c>
      <c r="B93" s="43" t="s">
        <v>477</v>
      </c>
      <c r="C93" s="1035" t="s">
        <v>2364</v>
      </c>
      <c r="D93" s="58">
        <v>526</v>
      </c>
      <c r="E93" s="100">
        <v>6702</v>
      </c>
      <c r="F93" s="1036">
        <v>41354</v>
      </c>
      <c r="G93" s="74" t="s">
        <v>1623</v>
      </c>
      <c r="H93" s="16" t="s">
        <v>496</v>
      </c>
      <c r="I93" s="15"/>
      <c r="J93" s="16" t="s">
        <v>496</v>
      </c>
      <c r="K93" s="15"/>
      <c r="L93" s="15"/>
      <c r="M93" s="16" t="s">
        <v>496</v>
      </c>
      <c r="N93" s="16"/>
      <c r="O93" s="15"/>
      <c r="P93" s="17"/>
    </row>
    <row r="94" spans="1:16" s="42" customFormat="1" ht="37.5" customHeight="1" x14ac:dyDescent="0.2">
      <c r="A94" s="1037"/>
      <c r="B94" s="43" t="s">
        <v>1099</v>
      </c>
      <c r="C94" s="1035"/>
      <c r="D94" s="58">
        <f>1400+1150</f>
        <v>2550</v>
      </c>
      <c r="E94" s="100">
        <v>6703</v>
      </c>
      <c r="F94" s="1036"/>
      <c r="G94" s="74" t="s">
        <v>1624</v>
      </c>
      <c r="H94" s="16" t="s">
        <v>496</v>
      </c>
      <c r="I94" s="15"/>
      <c r="J94" s="16" t="s">
        <v>496</v>
      </c>
      <c r="K94" s="15"/>
      <c r="L94" s="15"/>
      <c r="M94" s="16" t="s">
        <v>496</v>
      </c>
      <c r="N94" s="16"/>
      <c r="O94" s="15"/>
      <c r="P94" s="17"/>
    </row>
    <row r="95" spans="1:16" s="42" customFormat="1" ht="37.5" customHeight="1" x14ac:dyDescent="0.2">
      <c r="A95" s="1037"/>
      <c r="B95" s="43" t="s">
        <v>302</v>
      </c>
      <c r="C95" s="1035"/>
      <c r="D95" s="58">
        <v>2222.87</v>
      </c>
      <c r="E95" s="100">
        <v>6704</v>
      </c>
      <c r="F95" s="1036"/>
      <c r="G95" s="74" t="s">
        <v>1625</v>
      </c>
      <c r="H95" s="16" t="s">
        <v>496</v>
      </c>
      <c r="I95" s="15"/>
      <c r="J95" s="16" t="s">
        <v>496</v>
      </c>
      <c r="K95" s="15"/>
      <c r="L95" s="15"/>
      <c r="M95" s="16" t="s">
        <v>496</v>
      </c>
      <c r="N95" s="16"/>
      <c r="O95" s="15"/>
      <c r="P95" s="17"/>
    </row>
    <row r="96" spans="1:16" s="42" customFormat="1" ht="45.75" customHeight="1" x14ac:dyDescent="0.2">
      <c r="A96" s="1037" t="s">
        <v>888</v>
      </c>
      <c r="B96" s="43" t="s">
        <v>1194</v>
      </c>
      <c r="C96" s="1035"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1037"/>
      <c r="B97" s="43" t="s">
        <v>1478</v>
      </c>
      <c r="C97" s="1035"/>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1037"/>
      <c r="B98" s="43" t="s">
        <v>145</v>
      </c>
      <c r="C98" s="1035"/>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1037"/>
      <c r="B99" s="43" t="s">
        <v>5</v>
      </c>
      <c r="C99" s="1035"/>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1037" t="s">
        <v>890</v>
      </c>
      <c r="B101" s="43" t="s">
        <v>1159</v>
      </c>
      <c r="C101" s="1035" t="s">
        <v>2367</v>
      </c>
      <c r="D101" s="58">
        <v>506.4</v>
      </c>
      <c r="E101" s="100">
        <v>6692</v>
      </c>
      <c r="F101" s="1036">
        <v>41354</v>
      </c>
      <c r="G101" s="74" t="s">
        <v>1633</v>
      </c>
      <c r="H101" s="16" t="s">
        <v>496</v>
      </c>
      <c r="I101" s="15"/>
      <c r="J101" s="16" t="s">
        <v>496</v>
      </c>
      <c r="K101" s="15"/>
      <c r="L101" s="15"/>
      <c r="M101" s="16" t="s">
        <v>496</v>
      </c>
      <c r="N101" s="16"/>
      <c r="O101" s="15"/>
      <c r="P101" s="17"/>
    </row>
    <row r="102" spans="1:16" s="42" customFormat="1" ht="52.5" customHeight="1" x14ac:dyDescent="0.2">
      <c r="A102" s="1037"/>
      <c r="B102" s="43" t="s">
        <v>1480</v>
      </c>
      <c r="C102" s="1035"/>
      <c r="D102" s="58">
        <v>379.6</v>
      </c>
      <c r="E102" s="100">
        <v>6693</v>
      </c>
      <c r="F102" s="1036"/>
      <c r="G102" s="74" t="s">
        <v>1634</v>
      </c>
      <c r="H102" s="16" t="s">
        <v>496</v>
      </c>
      <c r="I102" s="15"/>
      <c r="J102" s="16" t="s">
        <v>496</v>
      </c>
      <c r="K102" s="15"/>
      <c r="L102" s="15"/>
      <c r="M102" s="16" t="s">
        <v>496</v>
      </c>
      <c r="N102" s="16"/>
      <c r="O102" s="15"/>
      <c r="P102" s="17"/>
    </row>
    <row r="103" spans="1:16" s="42" customFormat="1" ht="52.5" customHeight="1" x14ac:dyDescent="0.2">
      <c r="A103" s="1037"/>
      <c r="B103" s="43" t="s">
        <v>1160</v>
      </c>
      <c r="C103" s="1035"/>
      <c r="D103" s="58">
        <v>379.6</v>
      </c>
      <c r="E103" s="100">
        <v>6694</v>
      </c>
      <c r="F103" s="1036"/>
      <c r="G103" s="74" t="s">
        <v>1635</v>
      </c>
      <c r="H103" s="16" t="s">
        <v>496</v>
      </c>
      <c r="I103" s="15"/>
      <c r="J103" s="16" t="s">
        <v>496</v>
      </c>
      <c r="K103" s="15"/>
      <c r="L103" s="15"/>
      <c r="M103" s="16" t="s">
        <v>496</v>
      </c>
      <c r="N103" s="16"/>
      <c r="O103" s="15"/>
      <c r="P103" s="17"/>
    </row>
    <row r="104" spans="1:16" s="42" customFormat="1" ht="52.5" customHeight="1" x14ac:dyDescent="0.2">
      <c r="A104" s="1037"/>
      <c r="B104" s="43" t="s">
        <v>459</v>
      </c>
      <c r="C104" s="1035"/>
      <c r="D104" s="58">
        <v>260</v>
      </c>
      <c r="E104" s="100">
        <v>6695</v>
      </c>
      <c r="F104" s="1036"/>
      <c r="G104" s="74" t="s">
        <v>1636</v>
      </c>
      <c r="H104" s="16" t="s">
        <v>496</v>
      </c>
      <c r="I104" s="15"/>
      <c r="J104" s="16" t="s">
        <v>496</v>
      </c>
      <c r="K104" s="15"/>
      <c r="L104" s="15"/>
      <c r="M104" s="16" t="s">
        <v>496</v>
      </c>
      <c r="N104" s="16"/>
      <c r="O104" s="15"/>
      <c r="P104" s="17"/>
    </row>
    <row r="105" spans="1:16" s="42" customFormat="1" ht="52.5" customHeight="1" x14ac:dyDescent="0.2">
      <c r="A105" s="1037"/>
      <c r="B105" s="43" t="s">
        <v>1161</v>
      </c>
      <c r="C105" s="1035"/>
      <c r="D105" s="58">
        <v>47.5</v>
      </c>
      <c r="E105" s="100">
        <v>6696</v>
      </c>
      <c r="F105" s="1036"/>
      <c r="G105" s="74" t="s">
        <v>1637</v>
      </c>
      <c r="H105" s="16" t="s">
        <v>496</v>
      </c>
      <c r="I105" s="15"/>
      <c r="J105" s="16" t="s">
        <v>496</v>
      </c>
      <c r="K105" s="15"/>
      <c r="L105" s="15"/>
      <c r="M105" s="16" t="s">
        <v>496</v>
      </c>
      <c r="N105" s="16"/>
      <c r="O105" s="15"/>
      <c r="P105" s="17"/>
    </row>
    <row r="106" spans="1:16" s="42" customFormat="1" ht="52.5" customHeight="1" x14ac:dyDescent="0.2">
      <c r="A106" s="1037"/>
      <c r="B106" s="43" t="s">
        <v>1481</v>
      </c>
      <c r="C106" s="1035"/>
      <c r="D106" s="58">
        <v>158.19999999999999</v>
      </c>
      <c r="E106" s="100">
        <v>6706</v>
      </c>
      <c r="F106" s="1036"/>
      <c r="G106" s="74" t="s">
        <v>1638</v>
      </c>
      <c r="H106" s="16" t="s">
        <v>496</v>
      </c>
      <c r="I106" s="15"/>
      <c r="J106" s="16" t="s">
        <v>496</v>
      </c>
      <c r="K106" s="15"/>
      <c r="L106" s="15"/>
      <c r="M106" s="16" t="s">
        <v>496</v>
      </c>
      <c r="N106" s="16"/>
      <c r="O106" s="15"/>
      <c r="P106" s="17"/>
    </row>
    <row r="107" spans="1:16" s="42" customFormat="1" ht="52.5" customHeight="1" x14ac:dyDescent="0.2">
      <c r="A107" s="1037"/>
      <c r="B107" s="43" t="s">
        <v>1482</v>
      </c>
      <c r="C107" s="1035"/>
      <c r="D107" s="58">
        <v>226</v>
      </c>
      <c r="E107" s="100">
        <v>6707</v>
      </c>
      <c r="F107" s="1036"/>
      <c r="G107" s="74" t="s">
        <v>1639</v>
      </c>
      <c r="H107" s="16" t="s">
        <v>496</v>
      </c>
      <c r="I107" s="15"/>
      <c r="J107" s="16" t="s">
        <v>496</v>
      </c>
      <c r="K107" s="15"/>
      <c r="L107" s="15"/>
      <c r="M107" s="16" t="s">
        <v>496</v>
      </c>
      <c r="N107" s="16"/>
      <c r="O107" s="15"/>
      <c r="P107" s="17"/>
    </row>
    <row r="108" spans="1:16" s="42" customFormat="1" ht="52.5" customHeight="1" x14ac:dyDescent="0.2">
      <c r="A108" s="1037"/>
      <c r="B108" s="43" t="s">
        <v>1483</v>
      </c>
      <c r="C108" s="1035"/>
      <c r="D108" s="58">
        <v>120</v>
      </c>
      <c r="E108" s="100">
        <v>6699</v>
      </c>
      <c r="F108" s="1036"/>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1037" t="s">
        <v>892</v>
      </c>
      <c r="B110" s="43" t="s">
        <v>67</v>
      </c>
      <c r="C110" s="1035" t="s">
        <v>2369</v>
      </c>
      <c r="D110" s="58">
        <v>740.38</v>
      </c>
      <c r="E110" s="100">
        <v>6678</v>
      </c>
      <c r="F110" s="1036">
        <v>41345</v>
      </c>
      <c r="G110" s="74" t="s">
        <v>1642</v>
      </c>
      <c r="H110" s="16" t="s">
        <v>496</v>
      </c>
      <c r="I110" s="15"/>
      <c r="J110" s="16" t="s">
        <v>496</v>
      </c>
      <c r="K110" s="15"/>
      <c r="L110" s="15"/>
      <c r="M110" s="16" t="s">
        <v>496</v>
      </c>
      <c r="N110" s="16"/>
      <c r="O110" s="15"/>
      <c r="P110" s="17"/>
    </row>
    <row r="111" spans="1:16" s="42" customFormat="1" ht="50.25" customHeight="1" x14ac:dyDescent="0.2">
      <c r="A111" s="1037"/>
      <c r="B111" s="43" t="s">
        <v>473</v>
      </c>
      <c r="C111" s="1035"/>
      <c r="D111" s="58">
        <v>678.69</v>
      </c>
      <c r="E111" s="100">
        <v>6679</v>
      </c>
      <c r="F111" s="1036"/>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1037" t="s">
        <v>894</v>
      </c>
      <c r="B113" s="43" t="s">
        <v>164</v>
      </c>
      <c r="C113" s="1035"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1037"/>
      <c r="B114" s="43" t="s">
        <v>466</v>
      </c>
      <c r="C114" s="1035"/>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1037"/>
      <c r="B115" s="43" t="s">
        <v>1486</v>
      </c>
      <c r="C115" s="1035"/>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1037" t="s">
        <v>895</v>
      </c>
      <c r="B116" s="43" t="s">
        <v>172</v>
      </c>
      <c r="C116" s="1035"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1037"/>
      <c r="B117" s="43" t="s">
        <v>174</v>
      </c>
      <c r="C117" s="1035"/>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1037"/>
      <c r="B118" s="43" t="s">
        <v>168</v>
      </c>
      <c r="C118" s="1035"/>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1037" t="s">
        <v>899</v>
      </c>
      <c r="B122" s="43" t="s">
        <v>440</v>
      </c>
      <c r="C122" s="1035" t="s">
        <v>2014</v>
      </c>
      <c r="D122" s="58">
        <v>120</v>
      </c>
      <c r="E122" s="100">
        <v>6689</v>
      </c>
      <c r="F122" s="1036">
        <v>41351</v>
      </c>
      <c r="G122" s="74" t="s">
        <v>1655</v>
      </c>
      <c r="H122" s="16" t="s">
        <v>496</v>
      </c>
      <c r="I122" s="15"/>
      <c r="J122" s="16" t="s">
        <v>496</v>
      </c>
      <c r="K122" s="15"/>
      <c r="L122" s="15"/>
      <c r="M122" s="16" t="s">
        <v>496</v>
      </c>
      <c r="N122" s="16"/>
      <c r="O122" s="15"/>
      <c r="P122" s="17"/>
    </row>
    <row r="123" spans="1:16" s="42" customFormat="1" ht="33.75" customHeight="1" x14ac:dyDescent="0.2">
      <c r="A123" s="1037"/>
      <c r="B123" s="43" t="s">
        <v>473</v>
      </c>
      <c r="C123" s="1035"/>
      <c r="D123" s="58">
        <v>169.5</v>
      </c>
      <c r="E123" s="100">
        <v>6690</v>
      </c>
      <c r="F123" s="1036"/>
      <c r="G123" s="74" t="s">
        <v>1655</v>
      </c>
      <c r="H123" s="16" t="s">
        <v>496</v>
      </c>
      <c r="I123" s="15"/>
      <c r="J123" s="16" t="s">
        <v>496</v>
      </c>
      <c r="K123" s="15"/>
      <c r="L123" s="15"/>
      <c r="M123" s="16" t="s">
        <v>496</v>
      </c>
      <c r="N123" s="16"/>
      <c r="O123" s="15"/>
      <c r="P123" s="17"/>
    </row>
    <row r="124" spans="1:16" s="42" customFormat="1" ht="33.75" customHeight="1" x14ac:dyDescent="0.2">
      <c r="A124" s="1037" t="s">
        <v>900</v>
      </c>
      <c r="B124" s="43" t="s">
        <v>1466</v>
      </c>
      <c r="C124" s="1035"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1037"/>
      <c r="B125" s="43" t="s">
        <v>463</v>
      </c>
      <c r="C125" s="1035"/>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1037" t="s">
        <v>907</v>
      </c>
      <c r="B132" s="43" t="s">
        <v>470</v>
      </c>
      <c r="C132" s="1035" t="s">
        <v>2380</v>
      </c>
      <c r="D132" s="58">
        <v>2768.92</v>
      </c>
      <c r="E132" s="100">
        <v>6741</v>
      </c>
      <c r="F132" s="1036">
        <v>41394</v>
      </c>
      <c r="G132" s="74" t="s">
        <v>1665</v>
      </c>
      <c r="H132" s="16" t="s">
        <v>496</v>
      </c>
      <c r="I132" s="15"/>
      <c r="J132" s="16" t="s">
        <v>496</v>
      </c>
      <c r="K132" s="15"/>
      <c r="L132" s="15"/>
      <c r="M132" s="16" t="s">
        <v>496</v>
      </c>
      <c r="N132" s="16"/>
      <c r="O132" s="15"/>
      <c r="P132" s="17"/>
    </row>
    <row r="133" spans="1:16" s="42" customFormat="1" ht="45.75" customHeight="1" x14ac:dyDescent="0.2">
      <c r="A133" s="1037"/>
      <c r="B133" s="43" t="s">
        <v>223</v>
      </c>
      <c r="C133" s="1035"/>
      <c r="D133" s="58">
        <v>6187.5</v>
      </c>
      <c r="E133" s="100" t="s">
        <v>6</v>
      </c>
      <c r="F133" s="1036"/>
      <c r="G133" s="74" t="s">
        <v>1666</v>
      </c>
      <c r="H133" s="16" t="s">
        <v>496</v>
      </c>
      <c r="I133" s="15"/>
      <c r="J133" s="16" t="s">
        <v>496</v>
      </c>
      <c r="K133" s="15"/>
      <c r="L133" s="15"/>
      <c r="M133" s="16" t="s">
        <v>496</v>
      </c>
      <c r="N133" s="16"/>
      <c r="O133" s="15"/>
      <c r="P133" s="17"/>
    </row>
    <row r="134" spans="1:16" s="42" customFormat="1" ht="45.75" customHeight="1" x14ac:dyDescent="0.2">
      <c r="A134" s="1037"/>
      <c r="B134" s="43" t="s">
        <v>1182</v>
      </c>
      <c r="C134" s="1035"/>
      <c r="D134" s="58">
        <v>68.5</v>
      </c>
      <c r="E134" s="100">
        <v>6744</v>
      </c>
      <c r="F134" s="1036"/>
      <c r="G134" s="74" t="s">
        <v>1667</v>
      </c>
      <c r="H134" s="16" t="s">
        <v>496</v>
      </c>
      <c r="I134" s="15"/>
      <c r="J134" s="16" t="s">
        <v>496</v>
      </c>
      <c r="K134" s="15"/>
      <c r="L134" s="15"/>
      <c r="M134" s="16" t="s">
        <v>496</v>
      </c>
      <c r="N134" s="16"/>
      <c r="O134" s="15"/>
      <c r="P134" s="17"/>
    </row>
    <row r="135" spans="1:16" s="42" customFormat="1" ht="45.75" customHeight="1" x14ac:dyDescent="0.2">
      <c r="A135" s="1037"/>
      <c r="B135" s="43" t="s">
        <v>1492</v>
      </c>
      <c r="C135" s="1035"/>
      <c r="D135" s="58">
        <v>246.25</v>
      </c>
      <c r="E135" s="100">
        <v>6745</v>
      </c>
      <c r="F135" s="1036"/>
      <c r="G135" s="74" t="s">
        <v>1668</v>
      </c>
      <c r="H135" s="16" t="s">
        <v>496</v>
      </c>
      <c r="I135" s="15"/>
      <c r="J135" s="16" t="s">
        <v>496</v>
      </c>
      <c r="K135" s="15"/>
      <c r="L135" s="15"/>
      <c r="M135" s="16" t="s">
        <v>496</v>
      </c>
      <c r="N135" s="16"/>
      <c r="O135" s="15"/>
      <c r="P135" s="17"/>
    </row>
    <row r="136" spans="1:16" s="42" customFormat="1" ht="45.75" customHeight="1" x14ac:dyDescent="0.2">
      <c r="A136" s="1037"/>
      <c r="B136" s="43" t="s">
        <v>1181</v>
      </c>
      <c r="C136" s="1035"/>
      <c r="D136" s="58">
        <v>140.69999999999999</v>
      </c>
      <c r="E136" s="100">
        <v>6746</v>
      </c>
      <c r="F136" s="1036"/>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1037" t="s">
        <v>912</v>
      </c>
      <c r="B141" s="43" t="s">
        <v>474</v>
      </c>
      <c r="C141" s="1035"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1037"/>
      <c r="B142" s="43" t="s">
        <v>168</v>
      </c>
      <c r="C142" s="1035"/>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1037" t="s">
        <v>913</v>
      </c>
      <c r="B143" s="43" t="s">
        <v>1458</v>
      </c>
      <c r="C143" s="1035"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1037"/>
      <c r="B144" s="43" t="s">
        <v>1494</v>
      </c>
      <c r="C144" s="1035"/>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1037"/>
      <c r="B145" s="43" t="s">
        <v>1495</v>
      </c>
      <c r="C145" s="1035"/>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1037" t="s">
        <v>915</v>
      </c>
      <c r="B147" s="43" t="s">
        <v>67</v>
      </c>
      <c r="C147" s="1035" t="s">
        <v>2347</v>
      </c>
      <c r="D147" s="58">
        <v>211.88</v>
      </c>
      <c r="E147" s="100">
        <v>6712</v>
      </c>
      <c r="F147" s="1036">
        <v>41366</v>
      </c>
      <c r="G147" s="74" t="s">
        <v>1681</v>
      </c>
      <c r="H147" s="16" t="s">
        <v>496</v>
      </c>
      <c r="I147" s="15"/>
      <c r="J147" s="16" t="s">
        <v>496</v>
      </c>
      <c r="K147" s="15"/>
      <c r="L147" s="15"/>
      <c r="M147" s="16" t="s">
        <v>496</v>
      </c>
      <c r="N147" s="16"/>
      <c r="O147" s="15"/>
      <c r="P147" s="17"/>
    </row>
    <row r="148" spans="1:16" s="42" customFormat="1" ht="39.75" customHeight="1" x14ac:dyDescent="0.2">
      <c r="A148" s="1037"/>
      <c r="B148" s="43" t="s">
        <v>440</v>
      </c>
      <c r="C148" s="1035"/>
      <c r="D148" s="58">
        <v>150</v>
      </c>
      <c r="E148" s="100">
        <v>6713</v>
      </c>
      <c r="F148" s="1036"/>
      <c r="G148" s="74" t="s">
        <v>1681</v>
      </c>
      <c r="H148" s="16" t="s">
        <v>496</v>
      </c>
      <c r="I148" s="15"/>
      <c r="J148" s="16" t="s">
        <v>496</v>
      </c>
      <c r="K148" s="15"/>
      <c r="L148" s="15"/>
      <c r="M148" s="16" t="s">
        <v>496</v>
      </c>
      <c r="N148" s="16"/>
      <c r="O148" s="15"/>
      <c r="P148" s="17"/>
    </row>
    <row r="149" spans="1:16" s="42" customFormat="1" ht="39.75" customHeight="1" x14ac:dyDescent="0.2">
      <c r="A149" s="1037" t="s">
        <v>916</v>
      </c>
      <c r="B149" s="43" t="s">
        <v>440</v>
      </c>
      <c r="C149" s="1035" t="s">
        <v>2007</v>
      </c>
      <c r="D149" s="58">
        <v>120</v>
      </c>
      <c r="E149" s="100">
        <v>6715</v>
      </c>
      <c r="F149" s="1036">
        <v>41369</v>
      </c>
      <c r="G149" s="1010" t="s">
        <v>1682</v>
      </c>
      <c r="H149" s="16" t="s">
        <v>496</v>
      </c>
      <c r="I149" s="15"/>
      <c r="J149" s="16" t="s">
        <v>496</v>
      </c>
      <c r="K149" s="15"/>
      <c r="L149" s="15"/>
      <c r="M149" s="16" t="s">
        <v>496</v>
      </c>
      <c r="N149" s="16"/>
      <c r="O149" s="15"/>
      <c r="P149" s="17"/>
    </row>
    <row r="150" spans="1:16" s="42" customFormat="1" ht="39.75" customHeight="1" x14ac:dyDescent="0.2">
      <c r="A150" s="1037"/>
      <c r="B150" s="43" t="s">
        <v>473</v>
      </c>
      <c r="C150" s="1035"/>
      <c r="D150" s="58">
        <v>169.5</v>
      </c>
      <c r="E150" s="100">
        <v>6716</v>
      </c>
      <c r="F150" s="1036"/>
      <c r="G150" s="1010"/>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1037" t="s">
        <v>920</v>
      </c>
      <c r="B154" s="43" t="s">
        <v>1466</v>
      </c>
      <c r="C154" s="1035"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1037"/>
      <c r="B155" s="43" t="s">
        <v>477</v>
      </c>
      <c r="C155" s="1035"/>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1037" t="s">
        <v>921</v>
      </c>
      <c r="B156" s="43" t="s">
        <v>67</v>
      </c>
      <c r="C156" s="1035"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1037"/>
      <c r="B157" s="43" t="s">
        <v>440</v>
      </c>
      <c r="C157" s="1035"/>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1037" t="s">
        <v>925</v>
      </c>
      <c r="B161" s="43" t="s">
        <v>473</v>
      </c>
      <c r="C161" s="1035" t="s">
        <v>2395</v>
      </c>
      <c r="D161" s="58">
        <v>211.88</v>
      </c>
      <c r="E161" s="100">
        <v>6729</v>
      </c>
      <c r="F161" s="1036">
        <v>41387</v>
      </c>
      <c r="G161" s="74" t="s">
        <v>1691</v>
      </c>
      <c r="H161" s="16" t="s">
        <v>496</v>
      </c>
      <c r="I161" s="15"/>
      <c r="J161" s="16" t="s">
        <v>496</v>
      </c>
      <c r="K161" s="15"/>
      <c r="L161" s="15"/>
      <c r="M161" s="16" t="s">
        <v>496</v>
      </c>
      <c r="N161" s="16"/>
      <c r="O161" s="15"/>
      <c r="P161" s="17"/>
    </row>
    <row r="162" spans="1:16" s="42" customFormat="1" ht="39.75" customHeight="1" x14ac:dyDescent="0.2">
      <c r="A162" s="1037"/>
      <c r="B162" s="43" t="s">
        <v>440</v>
      </c>
      <c r="C162" s="1035"/>
      <c r="D162" s="58">
        <v>150</v>
      </c>
      <c r="E162" s="100">
        <v>6730</v>
      </c>
      <c r="F162" s="1036"/>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1037" t="s">
        <v>932</v>
      </c>
      <c r="B169" s="43" t="s">
        <v>1458</v>
      </c>
      <c r="C169" s="1035" t="s">
        <v>2402</v>
      </c>
      <c r="D169" s="58">
        <v>67.2</v>
      </c>
      <c r="E169" s="100">
        <v>6774</v>
      </c>
      <c r="F169" s="1036">
        <v>41431</v>
      </c>
      <c r="G169" s="74" t="s">
        <v>1698</v>
      </c>
      <c r="H169" s="16" t="s">
        <v>496</v>
      </c>
      <c r="I169" s="15"/>
      <c r="J169" s="16" t="s">
        <v>496</v>
      </c>
      <c r="K169" s="15"/>
      <c r="L169" s="15"/>
      <c r="M169" s="16" t="s">
        <v>496</v>
      </c>
      <c r="N169" s="16"/>
      <c r="O169" s="15"/>
      <c r="P169" s="17"/>
    </row>
    <row r="170" spans="1:16" s="42" customFormat="1" ht="39.75" customHeight="1" x14ac:dyDescent="0.2">
      <c r="A170" s="1037"/>
      <c r="B170" s="43" t="s">
        <v>153</v>
      </c>
      <c r="C170" s="1035"/>
      <c r="D170" s="58">
        <v>130</v>
      </c>
      <c r="E170" s="100">
        <v>6773</v>
      </c>
      <c r="F170" s="1036"/>
      <c r="G170" s="74" t="s">
        <v>1699</v>
      </c>
      <c r="H170" s="16" t="s">
        <v>496</v>
      </c>
      <c r="I170" s="15"/>
      <c r="J170" s="16" t="s">
        <v>496</v>
      </c>
      <c r="K170" s="15"/>
      <c r="L170" s="15"/>
      <c r="M170" s="16" t="s">
        <v>496</v>
      </c>
      <c r="N170" s="16"/>
      <c r="O170" s="15"/>
      <c r="P170" s="17"/>
    </row>
    <row r="171" spans="1:16" s="42" customFormat="1" ht="39.75" customHeight="1" x14ac:dyDescent="0.2">
      <c r="A171" s="1037"/>
      <c r="B171" s="43" t="s">
        <v>476</v>
      </c>
      <c r="C171" s="1035"/>
      <c r="D171" s="58">
        <v>290.86</v>
      </c>
      <c r="E171" s="100">
        <v>6772</v>
      </c>
      <c r="F171" s="1036"/>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1037" t="s">
        <v>936</v>
      </c>
      <c r="B175" s="43" t="s">
        <v>1502</v>
      </c>
      <c r="C175" s="1035"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1037"/>
      <c r="B176" s="43" t="s">
        <v>1503</v>
      </c>
      <c r="C176" s="1035"/>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1037"/>
      <c r="B177" s="43" t="s">
        <v>1108</v>
      </c>
      <c r="C177" s="1035"/>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1037"/>
      <c r="B178" s="43" t="s">
        <v>1500</v>
      </c>
      <c r="C178" s="1035"/>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1037" t="s">
        <v>942</v>
      </c>
      <c r="B184" s="43" t="s">
        <v>440</v>
      </c>
      <c r="C184" s="1035" t="s">
        <v>2411</v>
      </c>
      <c r="D184" s="58">
        <v>120</v>
      </c>
      <c r="E184" s="100">
        <v>6755</v>
      </c>
      <c r="F184" s="1036">
        <v>41408</v>
      </c>
      <c r="G184" s="1010" t="s">
        <v>1710</v>
      </c>
      <c r="H184" s="16" t="s">
        <v>496</v>
      </c>
      <c r="I184" s="15"/>
      <c r="J184" s="16" t="s">
        <v>496</v>
      </c>
      <c r="K184" s="15"/>
      <c r="L184" s="15"/>
      <c r="M184" s="16" t="s">
        <v>496</v>
      </c>
      <c r="N184" s="16"/>
      <c r="O184" s="15"/>
      <c r="P184" s="17"/>
    </row>
    <row r="185" spans="1:16" s="42" customFormat="1" ht="40.5" customHeight="1" x14ac:dyDescent="0.2">
      <c r="A185" s="1037"/>
      <c r="B185" s="43" t="s">
        <v>473</v>
      </c>
      <c r="C185" s="1035"/>
      <c r="D185" s="58">
        <v>169.5</v>
      </c>
      <c r="E185" s="100">
        <v>6756</v>
      </c>
      <c r="F185" s="1036"/>
      <c r="G185" s="1010"/>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1037" t="s">
        <v>944</v>
      </c>
      <c r="B187" s="43" t="s">
        <v>1506</v>
      </c>
      <c r="C187" s="1035"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1037"/>
      <c r="B188" s="43" t="s">
        <v>474</v>
      </c>
      <c r="C188" s="1035"/>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1037"/>
      <c r="B189" s="43" t="s">
        <v>54</v>
      </c>
      <c r="C189" s="1035"/>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1037"/>
      <c r="B190" s="43" t="s">
        <v>78</v>
      </c>
      <c r="C190" s="1035"/>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1037" t="s">
        <v>945</v>
      </c>
      <c r="B191" s="43" t="s">
        <v>67</v>
      </c>
      <c r="C191" s="1035" t="s">
        <v>2014</v>
      </c>
      <c r="D191" s="58">
        <v>254.25</v>
      </c>
      <c r="E191" s="100">
        <v>6759</v>
      </c>
      <c r="F191" s="1036">
        <v>41414</v>
      </c>
      <c r="G191" s="1010" t="s">
        <v>1716</v>
      </c>
      <c r="H191" s="16" t="s">
        <v>496</v>
      </c>
      <c r="I191" s="15"/>
      <c r="J191" s="16" t="s">
        <v>496</v>
      </c>
      <c r="K191" s="15"/>
      <c r="L191" s="15"/>
      <c r="M191" s="16" t="s">
        <v>496</v>
      </c>
      <c r="N191" s="16"/>
      <c r="O191" s="15"/>
      <c r="P191" s="17"/>
    </row>
    <row r="192" spans="1:16" s="42" customFormat="1" ht="45.75" customHeight="1" x14ac:dyDescent="0.2">
      <c r="A192" s="1037"/>
      <c r="B192" s="43" t="s">
        <v>440</v>
      </c>
      <c r="C192" s="1035"/>
      <c r="D192" s="58">
        <v>180</v>
      </c>
      <c r="E192" s="100">
        <v>6760</v>
      </c>
      <c r="F192" s="1036"/>
      <c r="G192" s="1010"/>
      <c r="H192" s="16" t="s">
        <v>496</v>
      </c>
      <c r="I192" s="15"/>
      <c r="J192" s="16" t="s">
        <v>496</v>
      </c>
      <c r="K192" s="15"/>
      <c r="L192" s="15"/>
      <c r="M192" s="16" t="s">
        <v>496</v>
      </c>
      <c r="N192" s="16"/>
      <c r="O192" s="15"/>
      <c r="P192" s="17"/>
    </row>
    <row r="193" spans="1:16" s="42" customFormat="1" ht="45.75" customHeight="1" x14ac:dyDescent="0.2">
      <c r="A193" s="1037" t="s">
        <v>946</v>
      </c>
      <c r="B193" s="43" t="s">
        <v>473</v>
      </c>
      <c r="C193" s="1035" t="s">
        <v>2014</v>
      </c>
      <c r="D193" s="58">
        <v>169.5</v>
      </c>
      <c r="E193" s="100">
        <v>6769</v>
      </c>
      <c r="F193" s="1036">
        <v>41421</v>
      </c>
      <c r="G193" s="1010" t="s">
        <v>1717</v>
      </c>
      <c r="H193" s="16" t="s">
        <v>496</v>
      </c>
      <c r="I193" s="15"/>
      <c r="J193" s="16" t="s">
        <v>496</v>
      </c>
      <c r="K193" s="15"/>
      <c r="L193" s="15"/>
      <c r="M193" s="16" t="s">
        <v>496</v>
      </c>
      <c r="N193" s="16"/>
      <c r="O193" s="15"/>
      <c r="P193" s="17"/>
    </row>
    <row r="194" spans="1:16" s="42" customFormat="1" ht="45.75" customHeight="1" x14ac:dyDescent="0.2">
      <c r="A194" s="1037"/>
      <c r="B194" s="43" t="s">
        <v>440</v>
      </c>
      <c r="C194" s="1035"/>
      <c r="D194" s="58">
        <v>120</v>
      </c>
      <c r="E194" s="100">
        <v>6768</v>
      </c>
      <c r="F194" s="1036"/>
      <c r="G194" s="1010"/>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1037" t="s">
        <v>949</v>
      </c>
      <c r="B197" s="43" t="s">
        <v>1457</v>
      </c>
      <c r="C197" s="1035"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1037"/>
      <c r="B198" s="43" t="s">
        <v>1466</v>
      </c>
      <c r="C198" s="1035"/>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1037" t="s">
        <v>951</v>
      </c>
      <c r="B200" s="43" t="s">
        <v>1223</v>
      </c>
      <c r="C200" s="1035"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1037"/>
      <c r="B201" s="43" t="s">
        <v>1223</v>
      </c>
      <c r="C201" s="1035"/>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1037" t="s">
        <v>959</v>
      </c>
      <c r="B209" s="43" t="s">
        <v>1513</v>
      </c>
      <c r="C209" s="1035"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1037"/>
      <c r="B210" s="43" t="s">
        <v>477</v>
      </c>
      <c r="C210" s="1035"/>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1037" t="s">
        <v>962</v>
      </c>
      <c r="B213" s="43" t="s">
        <v>1514</v>
      </c>
      <c r="C213" s="1035"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1037"/>
      <c r="B214" s="43" t="s">
        <v>1515</v>
      </c>
      <c r="C214" s="1035"/>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1037"/>
      <c r="B215" s="43" t="s">
        <v>1516</v>
      </c>
      <c r="C215" s="1035"/>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1037"/>
      <c r="B216" s="43" t="s">
        <v>1517</v>
      </c>
      <c r="C216" s="1035"/>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1037"/>
      <c r="B217" s="43" t="s">
        <v>1518</v>
      </c>
      <c r="C217" s="1035"/>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1037"/>
      <c r="B218" s="43" t="s">
        <v>1519</v>
      </c>
      <c r="C218" s="1035"/>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1037" t="s">
        <v>964</v>
      </c>
      <c r="B220" s="43" t="s">
        <v>1099</v>
      </c>
      <c r="C220" s="1035"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1037"/>
      <c r="B221" s="43" t="s">
        <v>477</v>
      </c>
      <c r="C221" s="1035"/>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1037" t="s">
        <v>985</v>
      </c>
      <c r="B242" s="43" t="s">
        <v>1435</v>
      </c>
      <c r="C242" s="1035"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1037"/>
      <c r="B243" s="43" t="s">
        <v>477</v>
      </c>
      <c r="C243" s="1035"/>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1037"/>
      <c r="B244" s="43" t="s">
        <v>1466</v>
      </c>
      <c r="C244" s="1035"/>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1037" t="s">
        <v>986</v>
      </c>
      <c r="B245" s="43" t="s">
        <v>67</v>
      </c>
      <c r="C245" s="1035" t="s">
        <v>2445</v>
      </c>
      <c r="D245" s="58">
        <v>122.04</v>
      </c>
      <c r="E245" s="100">
        <v>6824</v>
      </c>
      <c r="F245" s="1036">
        <v>41486</v>
      </c>
      <c r="G245" s="74" t="s">
        <v>1771</v>
      </c>
      <c r="H245" s="16" t="s">
        <v>496</v>
      </c>
      <c r="I245" s="15"/>
      <c r="J245" s="16" t="s">
        <v>496</v>
      </c>
      <c r="K245" s="15"/>
      <c r="L245" s="15"/>
      <c r="M245" s="16" t="s">
        <v>496</v>
      </c>
      <c r="N245" s="16"/>
      <c r="O245" s="15"/>
      <c r="P245" s="17"/>
    </row>
    <row r="246" spans="1:16" s="42" customFormat="1" ht="48" customHeight="1" x14ac:dyDescent="0.2">
      <c r="A246" s="1037"/>
      <c r="B246" s="43" t="s">
        <v>473</v>
      </c>
      <c r="C246" s="1035"/>
      <c r="D246" s="58">
        <v>183.06</v>
      </c>
      <c r="E246" s="100">
        <v>6825</v>
      </c>
      <c r="F246" s="1036"/>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1037" t="s">
        <v>990</v>
      </c>
      <c r="B250" s="43" t="s">
        <v>1191</v>
      </c>
      <c r="C250" s="1035"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1037"/>
      <c r="B251" s="43" t="s">
        <v>1528</v>
      </c>
      <c r="C251" s="1035"/>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1037"/>
      <c r="B252" s="43" t="s">
        <v>112</v>
      </c>
      <c r="C252" s="1035"/>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1037"/>
      <c r="B253" s="43" t="s">
        <v>1529</v>
      </c>
      <c r="C253" s="1035"/>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1037"/>
      <c r="B254" s="43" t="s">
        <v>1530</v>
      </c>
      <c r="C254" s="1035"/>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1037"/>
      <c r="B255" s="43" t="s">
        <v>1531</v>
      </c>
      <c r="C255" s="1035"/>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1037" t="s">
        <v>993</v>
      </c>
      <c r="B258" s="43" t="s">
        <v>1099</v>
      </c>
      <c r="C258" s="1035"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1037"/>
      <c r="B259" s="43" t="s">
        <v>1460</v>
      </c>
      <c r="C259" s="1035"/>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1037" t="s">
        <v>994</v>
      </c>
      <c r="B260" s="43" t="s">
        <v>1500</v>
      </c>
      <c r="C260" s="1035"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1037"/>
      <c r="B261" s="43" t="s">
        <v>1532</v>
      </c>
      <c r="C261" s="1035"/>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1037"/>
      <c r="B262" s="43" t="s">
        <v>274</v>
      </c>
      <c r="C262" s="1035"/>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1037" t="s">
        <v>999</v>
      </c>
      <c r="B267" s="43" t="s">
        <v>1099</v>
      </c>
      <c r="C267" s="1035"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1037"/>
      <c r="B268" s="43" t="s">
        <v>1435</v>
      </c>
      <c r="C268" s="1035"/>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1037" t="s">
        <v>1000</v>
      </c>
      <c r="B269" s="43" t="s">
        <v>1457</v>
      </c>
      <c r="C269" s="1035" t="s">
        <v>2456</v>
      </c>
      <c r="D269" s="58">
        <v>43</v>
      </c>
      <c r="E269" s="100">
        <v>6906</v>
      </c>
      <c r="F269" s="1036">
        <v>41579</v>
      </c>
      <c r="G269" s="74" t="s">
        <v>1793</v>
      </c>
      <c r="H269" s="16" t="s">
        <v>496</v>
      </c>
      <c r="I269" s="15"/>
      <c r="J269" s="16" t="s">
        <v>496</v>
      </c>
      <c r="K269" s="15"/>
      <c r="L269" s="15"/>
      <c r="M269" s="16" t="s">
        <v>496</v>
      </c>
      <c r="N269" s="16"/>
      <c r="O269" s="15"/>
      <c r="P269" s="17"/>
    </row>
    <row r="270" spans="1:16" s="42" customFormat="1" ht="48" customHeight="1" x14ac:dyDescent="0.2">
      <c r="A270" s="1037"/>
      <c r="B270" s="43" t="s">
        <v>1466</v>
      </c>
      <c r="C270" s="1035"/>
      <c r="D270" s="58">
        <v>39.549999999999997</v>
      </c>
      <c r="E270" s="100">
        <v>6908</v>
      </c>
      <c r="F270" s="1036"/>
      <c r="G270" s="74" t="s">
        <v>1794</v>
      </c>
      <c r="H270" s="16" t="s">
        <v>496</v>
      </c>
      <c r="I270" s="15"/>
      <c r="J270" s="16" t="s">
        <v>496</v>
      </c>
      <c r="K270" s="15"/>
      <c r="L270" s="15"/>
      <c r="M270" s="16" t="s">
        <v>496</v>
      </c>
      <c r="N270" s="16"/>
      <c r="O270" s="15"/>
      <c r="P270" s="17"/>
    </row>
    <row r="271" spans="1:16" s="42" customFormat="1" ht="48" customHeight="1" x14ac:dyDescent="0.2">
      <c r="A271" s="1037"/>
      <c r="B271" s="43" t="s">
        <v>1458</v>
      </c>
      <c r="C271" s="1035"/>
      <c r="D271" s="58">
        <v>150</v>
      </c>
      <c r="E271" s="100">
        <v>6907</v>
      </c>
      <c r="F271" s="1036"/>
      <c r="G271" s="74" t="s">
        <v>1795</v>
      </c>
      <c r="H271" s="16" t="s">
        <v>496</v>
      </c>
      <c r="I271" s="15"/>
      <c r="J271" s="16" t="s">
        <v>496</v>
      </c>
      <c r="K271" s="15"/>
      <c r="L271" s="15"/>
      <c r="M271" s="16" t="s">
        <v>496</v>
      </c>
      <c r="N271" s="16"/>
      <c r="O271" s="15"/>
      <c r="P271" s="17"/>
    </row>
    <row r="272" spans="1:16" s="42" customFormat="1" ht="48" customHeight="1" x14ac:dyDescent="0.2">
      <c r="A272" s="1037"/>
      <c r="B272" s="43" t="s">
        <v>463</v>
      </c>
      <c r="C272" s="1035"/>
      <c r="D272" s="58">
        <f>43+40.36+96+52.44+682</f>
        <v>913.8</v>
      </c>
      <c r="E272" s="100">
        <v>6905</v>
      </c>
      <c r="F272" s="1036"/>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1037" t="s">
        <v>1004</v>
      </c>
      <c r="B276" s="43" t="s">
        <v>1466</v>
      </c>
      <c r="C276" s="1035"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1037"/>
      <c r="B277" s="43" t="s">
        <v>1458</v>
      </c>
      <c r="C277" s="1035"/>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1037"/>
      <c r="B278" s="43" t="s">
        <v>1533</v>
      </c>
      <c r="C278" s="1035"/>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1037"/>
      <c r="B279" s="43" t="s">
        <v>1457</v>
      </c>
      <c r="C279" s="1035"/>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1037" t="s">
        <v>1006</v>
      </c>
      <c r="B281" s="43" t="s">
        <v>474</v>
      </c>
      <c r="C281" s="1035" t="s">
        <v>2461</v>
      </c>
      <c r="D281" s="58">
        <v>117.44</v>
      </c>
      <c r="E281" s="100">
        <v>6870</v>
      </c>
      <c r="F281" s="1036">
        <v>41557</v>
      </c>
      <c r="G281" s="74" t="s">
        <v>1806</v>
      </c>
      <c r="H281" s="16" t="s">
        <v>496</v>
      </c>
      <c r="I281" s="15"/>
      <c r="J281" s="16" t="s">
        <v>496</v>
      </c>
      <c r="K281" s="15"/>
      <c r="L281" s="15"/>
      <c r="M281" s="16" t="s">
        <v>496</v>
      </c>
      <c r="N281" s="16"/>
      <c r="O281" s="15"/>
      <c r="P281" s="17"/>
    </row>
    <row r="282" spans="1:16" s="42" customFormat="1" ht="48" customHeight="1" x14ac:dyDescent="0.2">
      <c r="A282" s="1037"/>
      <c r="B282" s="43" t="s">
        <v>3</v>
      </c>
      <c r="C282" s="1035"/>
      <c r="D282" s="58">
        <v>221.18</v>
      </c>
      <c r="E282" s="100">
        <v>6872</v>
      </c>
      <c r="F282" s="1036"/>
      <c r="G282" s="74" t="s">
        <v>1806</v>
      </c>
      <c r="H282" s="16" t="s">
        <v>496</v>
      </c>
      <c r="I282" s="15"/>
      <c r="J282" s="16" t="s">
        <v>496</v>
      </c>
      <c r="K282" s="15"/>
      <c r="L282" s="15"/>
      <c r="M282" s="16" t="s">
        <v>496</v>
      </c>
      <c r="N282" s="16"/>
      <c r="O282" s="15"/>
      <c r="P282" s="17"/>
    </row>
    <row r="283" spans="1:16" s="42" customFormat="1" ht="48" customHeight="1" x14ac:dyDescent="0.2">
      <c r="A283" s="1037"/>
      <c r="B283" s="43" t="s">
        <v>75</v>
      </c>
      <c r="C283" s="1035"/>
      <c r="D283" s="58">
        <v>745.8</v>
      </c>
      <c r="E283" s="100">
        <v>6869</v>
      </c>
      <c r="F283" s="1036"/>
      <c r="G283" s="74" t="s">
        <v>1807</v>
      </c>
      <c r="H283" s="16" t="s">
        <v>496</v>
      </c>
      <c r="I283" s="15"/>
      <c r="J283" s="16" t="s">
        <v>496</v>
      </c>
      <c r="K283" s="15"/>
      <c r="L283" s="15"/>
      <c r="M283" s="16" t="s">
        <v>496</v>
      </c>
      <c r="N283" s="16"/>
      <c r="O283" s="15"/>
      <c r="P283" s="17"/>
    </row>
    <row r="284" spans="1:16" s="42" customFormat="1" ht="48" customHeight="1" x14ac:dyDescent="0.2">
      <c r="A284" s="1037"/>
      <c r="B284" s="43" t="s">
        <v>54</v>
      </c>
      <c r="C284" s="1035"/>
      <c r="D284" s="58">
        <v>456</v>
      </c>
      <c r="E284" s="100">
        <v>6871</v>
      </c>
      <c r="F284" s="1036"/>
      <c r="G284" s="74" t="s">
        <v>1807</v>
      </c>
      <c r="H284" s="16" t="s">
        <v>496</v>
      </c>
      <c r="I284" s="15"/>
      <c r="J284" s="16" t="s">
        <v>496</v>
      </c>
      <c r="K284" s="15"/>
      <c r="L284" s="15"/>
      <c r="M284" s="16" t="s">
        <v>496</v>
      </c>
      <c r="N284" s="16"/>
      <c r="O284" s="15"/>
      <c r="P284" s="17"/>
    </row>
    <row r="285" spans="1:16" s="42" customFormat="1" ht="48" customHeight="1" x14ac:dyDescent="0.2">
      <c r="A285" s="1037" t="s">
        <v>1007</v>
      </c>
      <c r="B285" s="43" t="s">
        <v>1533</v>
      </c>
      <c r="C285" s="1035" t="s">
        <v>2462</v>
      </c>
      <c r="D285" s="58">
        <v>96</v>
      </c>
      <c r="E285" s="100">
        <v>6879</v>
      </c>
      <c r="F285" s="1036">
        <v>41562</v>
      </c>
      <c r="G285" s="74" t="s">
        <v>1808</v>
      </c>
      <c r="H285" s="16" t="s">
        <v>496</v>
      </c>
      <c r="I285" s="15"/>
      <c r="J285" s="16" t="s">
        <v>496</v>
      </c>
      <c r="K285" s="15"/>
      <c r="L285" s="15"/>
      <c r="M285" s="16" t="s">
        <v>496</v>
      </c>
      <c r="N285" s="16"/>
      <c r="O285" s="15"/>
      <c r="P285" s="17"/>
    </row>
    <row r="286" spans="1:16" s="42" customFormat="1" ht="48" customHeight="1" x14ac:dyDescent="0.2">
      <c r="A286" s="1037"/>
      <c r="B286" s="43" t="s">
        <v>482</v>
      </c>
      <c r="C286" s="1035"/>
      <c r="D286" s="58">
        <v>25.4</v>
      </c>
      <c r="E286" s="100">
        <v>6880</v>
      </c>
      <c r="F286" s="1036"/>
      <c r="G286" s="74" t="s">
        <v>1808</v>
      </c>
      <c r="H286" s="16"/>
      <c r="I286" s="16" t="s">
        <v>496</v>
      </c>
      <c r="J286" s="16" t="s">
        <v>496</v>
      </c>
      <c r="K286" s="15"/>
      <c r="L286" s="15"/>
      <c r="M286" s="16"/>
      <c r="N286" s="16" t="s">
        <v>496</v>
      </c>
      <c r="O286" s="15"/>
      <c r="P286" s="17" t="s">
        <v>1998</v>
      </c>
    </row>
    <row r="287" spans="1:16" s="42" customFormat="1" ht="48" customHeight="1" x14ac:dyDescent="0.2">
      <c r="A287" s="1037" t="s">
        <v>1008</v>
      </c>
      <c r="B287" s="43" t="s">
        <v>461</v>
      </c>
      <c r="C287" s="1035" t="s">
        <v>2356</v>
      </c>
      <c r="D287" s="58">
        <v>756</v>
      </c>
      <c r="E287" s="100">
        <v>6881</v>
      </c>
      <c r="F287" s="1036">
        <v>41562</v>
      </c>
      <c r="G287" s="74" t="s">
        <v>1809</v>
      </c>
      <c r="H287" s="16" t="s">
        <v>496</v>
      </c>
      <c r="I287" s="15"/>
      <c r="J287" s="16" t="s">
        <v>496</v>
      </c>
      <c r="K287" s="15"/>
      <c r="L287" s="15"/>
      <c r="M287" s="16" t="s">
        <v>496</v>
      </c>
      <c r="N287" s="16"/>
      <c r="O287" s="15"/>
      <c r="P287" s="17"/>
    </row>
    <row r="288" spans="1:16" s="42" customFormat="1" ht="48" customHeight="1" x14ac:dyDescent="0.2">
      <c r="A288" s="1037"/>
      <c r="B288" s="43" t="s">
        <v>482</v>
      </c>
      <c r="C288" s="1035"/>
      <c r="D288" s="58">
        <f>174.72+822.6</f>
        <v>997.32</v>
      </c>
      <c r="E288" s="100">
        <v>6882</v>
      </c>
      <c r="F288" s="1036"/>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1037" t="s">
        <v>1012</v>
      </c>
      <c r="B292" s="43" t="s">
        <v>452</v>
      </c>
      <c r="C292" s="1035"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1037"/>
      <c r="B293" s="43" t="s">
        <v>470</v>
      </c>
      <c r="C293" s="1035"/>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1037"/>
      <c r="B294" s="43" t="s">
        <v>478</v>
      </c>
      <c r="C294" s="1035"/>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1037"/>
      <c r="B295" s="43" t="s">
        <v>1492</v>
      </c>
      <c r="C295" s="1035"/>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1037" t="s">
        <v>1013</v>
      </c>
      <c r="B296" s="43" t="s">
        <v>1500</v>
      </c>
      <c r="C296" s="1035"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1037"/>
      <c r="B297" s="43" t="s">
        <v>1534</v>
      </c>
      <c r="C297" s="1035"/>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1037" t="s">
        <v>1017</v>
      </c>
      <c r="B301" s="43" t="s">
        <v>1506</v>
      </c>
      <c r="C301" s="1035"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1037"/>
      <c r="B302" s="43" t="s">
        <v>9</v>
      </c>
      <c r="C302" s="1035"/>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1037"/>
      <c r="B303" s="43" t="s">
        <v>474</v>
      </c>
      <c r="C303" s="1035"/>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1037"/>
      <c r="B304" s="43" t="s">
        <v>10</v>
      </c>
      <c r="C304" s="1035"/>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1037" t="s">
        <v>1018</v>
      </c>
      <c r="B305" s="43" t="s">
        <v>474</v>
      </c>
      <c r="C305" s="1035"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1037"/>
      <c r="B306" s="43" t="s">
        <v>1537</v>
      </c>
      <c r="C306" s="1035"/>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1037" t="s">
        <v>1024</v>
      </c>
      <c r="B312" s="43" t="s">
        <v>67</v>
      </c>
      <c r="C312" s="1035"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1037"/>
      <c r="B313" s="43" t="s">
        <v>440</v>
      </c>
      <c r="C313" s="1035"/>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1037" t="s">
        <v>1031</v>
      </c>
      <c r="B320" s="43" t="s">
        <v>1191</v>
      </c>
      <c r="C320" s="1035" t="s">
        <v>2482</v>
      </c>
      <c r="D320" s="58">
        <v>663.16</v>
      </c>
      <c r="E320" s="100">
        <v>6918</v>
      </c>
      <c r="F320" s="1036">
        <v>41590</v>
      </c>
      <c r="G320" s="74" t="s">
        <v>1839</v>
      </c>
      <c r="H320" s="16" t="s">
        <v>496</v>
      </c>
      <c r="I320" s="15"/>
      <c r="J320" s="16" t="s">
        <v>496</v>
      </c>
      <c r="K320" s="15"/>
      <c r="L320" s="15"/>
      <c r="M320" s="16" t="s">
        <v>496</v>
      </c>
      <c r="N320" s="16"/>
      <c r="O320" s="15"/>
      <c r="P320" s="17"/>
    </row>
    <row r="321" spans="1:16" s="42" customFormat="1" ht="48" customHeight="1" x14ac:dyDescent="0.2">
      <c r="A321" s="1037"/>
      <c r="B321" s="43" t="s">
        <v>1542</v>
      </c>
      <c r="C321" s="1035"/>
      <c r="D321" s="58">
        <v>249</v>
      </c>
      <c r="E321" s="100">
        <v>6919</v>
      </c>
      <c r="F321" s="1036"/>
      <c r="G321" s="74" t="s">
        <v>1840</v>
      </c>
      <c r="H321" s="16" t="s">
        <v>496</v>
      </c>
      <c r="I321" s="15"/>
      <c r="J321" s="16" t="s">
        <v>496</v>
      </c>
      <c r="K321" s="15"/>
      <c r="L321" s="15"/>
      <c r="M321" s="16" t="s">
        <v>496</v>
      </c>
      <c r="N321" s="16"/>
      <c r="O321" s="15"/>
      <c r="P321" s="17"/>
    </row>
    <row r="322" spans="1:16" s="42" customFormat="1" ht="48" customHeight="1" x14ac:dyDescent="0.2">
      <c r="A322" s="1037"/>
      <c r="B322" s="43" t="s">
        <v>172</v>
      </c>
      <c r="C322" s="1035"/>
      <c r="D322" s="58">
        <v>745</v>
      </c>
      <c r="E322" s="100">
        <v>6920</v>
      </c>
      <c r="F322" s="1036"/>
      <c r="G322" s="74" t="s">
        <v>1841</v>
      </c>
      <c r="H322" s="16" t="s">
        <v>496</v>
      </c>
      <c r="I322" s="15"/>
      <c r="J322" s="16" t="s">
        <v>496</v>
      </c>
      <c r="K322" s="15"/>
      <c r="L322" s="15"/>
      <c r="M322" s="16" t="s">
        <v>496</v>
      </c>
      <c r="N322" s="16"/>
      <c r="O322" s="15"/>
      <c r="P322" s="17"/>
    </row>
    <row r="323" spans="1:16" s="42" customFormat="1" ht="48" customHeight="1" x14ac:dyDescent="0.2">
      <c r="A323" s="1037"/>
      <c r="B323" s="43" t="s">
        <v>452</v>
      </c>
      <c r="C323" s="1035"/>
      <c r="D323" s="58">
        <v>189</v>
      </c>
      <c r="E323" s="100">
        <v>6921</v>
      </c>
      <c r="F323" s="1036"/>
      <c r="G323" s="74" t="s">
        <v>1842</v>
      </c>
      <c r="H323" s="16" t="s">
        <v>496</v>
      </c>
      <c r="I323" s="15"/>
      <c r="J323" s="16" t="s">
        <v>496</v>
      </c>
      <c r="K323" s="15"/>
      <c r="L323" s="15"/>
      <c r="M323" s="16" t="s">
        <v>496</v>
      </c>
      <c r="N323" s="16"/>
      <c r="O323" s="15"/>
      <c r="P323" s="17"/>
    </row>
    <row r="324" spans="1:16" s="42" customFormat="1" ht="48" customHeight="1" x14ac:dyDescent="0.2">
      <c r="A324" s="1037" t="s">
        <v>1032</v>
      </c>
      <c r="B324" s="43" t="s">
        <v>1543</v>
      </c>
      <c r="C324" s="1035" t="s">
        <v>1988</v>
      </c>
      <c r="D324" s="58">
        <v>238.52</v>
      </c>
      <c r="E324" s="100">
        <v>6926</v>
      </c>
      <c r="F324" s="1036">
        <v>41593</v>
      </c>
      <c r="G324" s="74" t="s">
        <v>1843</v>
      </c>
      <c r="H324" s="16" t="s">
        <v>496</v>
      </c>
      <c r="I324" s="15"/>
      <c r="J324" s="16" t="s">
        <v>496</v>
      </c>
      <c r="K324" s="15"/>
      <c r="L324" s="15"/>
      <c r="M324" s="16" t="s">
        <v>496</v>
      </c>
      <c r="N324" s="16"/>
      <c r="O324" s="15"/>
      <c r="P324" s="17"/>
    </row>
    <row r="325" spans="1:16" s="42" customFormat="1" ht="48" customHeight="1" x14ac:dyDescent="0.2">
      <c r="A325" s="1037"/>
      <c r="B325" s="43" t="s">
        <v>13</v>
      </c>
      <c r="C325" s="1035"/>
      <c r="D325" s="58">
        <v>25.06</v>
      </c>
      <c r="E325" s="100">
        <v>6927</v>
      </c>
      <c r="F325" s="1036"/>
      <c r="G325" s="74" t="s">
        <v>1844</v>
      </c>
      <c r="H325" s="16" t="s">
        <v>496</v>
      </c>
      <c r="I325" s="15"/>
      <c r="J325" s="16" t="s">
        <v>496</v>
      </c>
      <c r="K325" s="15"/>
      <c r="L325" s="15"/>
      <c r="M325" s="16" t="s">
        <v>496</v>
      </c>
      <c r="N325" s="16"/>
      <c r="O325" s="15"/>
      <c r="P325" s="17"/>
    </row>
    <row r="326" spans="1:16" s="42" customFormat="1" ht="48" customHeight="1" x14ac:dyDescent="0.2">
      <c r="A326" s="1037"/>
      <c r="B326" s="43" t="s">
        <v>1544</v>
      </c>
      <c r="C326" s="1035"/>
      <c r="D326" s="58">
        <v>134.69999999999999</v>
      </c>
      <c r="E326" s="100">
        <v>6928</v>
      </c>
      <c r="F326" s="1036"/>
      <c r="G326" s="74" t="s">
        <v>1845</v>
      </c>
      <c r="H326" s="16" t="s">
        <v>496</v>
      </c>
      <c r="I326" s="15"/>
      <c r="J326" s="16" t="s">
        <v>496</v>
      </c>
      <c r="K326" s="15"/>
      <c r="L326" s="15"/>
      <c r="M326" s="16" t="s">
        <v>496</v>
      </c>
      <c r="N326" s="16"/>
      <c r="O326" s="15"/>
      <c r="P326" s="17"/>
    </row>
    <row r="327" spans="1:16" s="42" customFormat="1" ht="48" customHeight="1" x14ac:dyDescent="0.2">
      <c r="A327" s="1037"/>
      <c r="B327" s="43" t="s">
        <v>1458</v>
      </c>
      <c r="C327" s="1035"/>
      <c r="D327" s="58">
        <v>534.1</v>
      </c>
      <c r="E327" s="100">
        <v>6925</v>
      </c>
      <c r="F327" s="1036"/>
      <c r="G327" s="74" t="s">
        <v>1844</v>
      </c>
      <c r="H327" s="16" t="s">
        <v>496</v>
      </c>
      <c r="I327" s="15"/>
      <c r="J327" s="16" t="s">
        <v>496</v>
      </c>
      <c r="K327" s="15"/>
      <c r="L327" s="15"/>
      <c r="M327" s="16" t="s">
        <v>496</v>
      </c>
      <c r="N327" s="16"/>
      <c r="O327" s="15"/>
      <c r="P327" s="17"/>
    </row>
    <row r="328" spans="1:16" s="42" customFormat="1" ht="48" customHeight="1" x14ac:dyDescent="0.2">
      <c r="A328" s="1037"/>
      <c r="B328" s="43" t="s">
        <v>1545</v>
      </c>
      <c r="C328" s="1035"/>
      <c r="D328" s="58">
        <v>294</v>
      </c>
      <c r="E328" s="100">
        <v>6929</v>
      </c>
      <c r="F328" s="1036"/>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1037" t="s">
        <v>1034</v>
      </c>
      <c r="B330" s="43" t="s">
        <v>1546</v>
      </c>
      <c r="C330" s="1035"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1037"/>
      <c r="B331" s="43" t="s">
        <v>7</v>
      </c>
      <c r="C331" s="1035"/>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1037" t="s">
        <v>1035</v>
      </c>
      <c r="B332" s="43" t="s">
        <v>440</v>
      </c>
      <c r="C332" s="1035" t="s">
        <v>2485</v>
      </c>
      <c r="D332" s="58">
        <v>171</v>
      </c>
      <c r="E332" s="100">
        <v>6910</v>
      </c>
      <c r="F332" s="1036">
        <v>41582</v>
      </c>
      <c r="G332" s="1010" t="s">
        <v>1849</v>
      </c>
      <c r="H332" s="16" t="s">
        <v>496</v>
      </c>
      <c r="I332" s="15"/>
      <c r="J332" s="16" t="s">
        <v>496</v>
      </c>
      <c r="K332" s="15"/>
      <c r="L332" s="15"/>
      <c r="M332" s="16" t="s">
        <v>496</v>
      </c>
      <c r="N332" s="16"/>
      <c r="O332" s="15"/>
      <c r="P332" s="17"/>
    </row>
    <row r="333" spans="1:16" s="42" customFormat="1" ht="48" customHeight="1" x14ac:dyDescent="0.2">
      <c r="A333" s="1037"/>
      <c r="B333" s="43" t="s">
        <v>473</v>
      </c>
      <c r="C333" s="1035"/>
      <c r="D333" s="58">
        <v>254.25</v>
      </c>
      <c r="E333" s="100">
        <v>6911</v>
      </c>
      <c r="F333" s="1036"/>
      <c r="G333" s="1010"/>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1037" t="s">
        <v>1039</v>
      </c>
      <c r="B337" s="43" t="s">
        <v>1528</v>
      </c>
      <c r="C337" s="1035" t="s">
        <v>2489</v>
      </c>
      <c r="D337" s="58">
        <v>339</v>
      </c>
      <c r="E337" s="100">
        <v>6939</v>
      </c>
      <c r="F337" s="1036">
        <v>41597</v>
      </c>
      <c r="G337" s="74" t="s">
        <v>1852</v>
      </c>
      <c r="H337" s="16" t="s">
        <v>496</v>
      </c>
      <c r="I337" s="15"/>
      <c r="J337" s="16" t="s">
        <v>496</v>
      </c>
      <c r="K337" s="15"/>
      <c r="L337" s="15"/>
      <c r="M337" s="16" t="s">
        <v>496</v>
      </c>
      <c r="N337" s="16"/>
      <c r="O337" s="15"/>
      <c r="P337" s="17"/>
    </row>
    <row r="338" spans="1:16" s="42" customFormat="1" ht="48" customHeight="1" x14ac:dyDescent="0.2">
      <c r="A338" s="1037"/>
      <c r="B338" s="43" t="s">
        <v>174</v>
      </c>
      <c r="C338" s="1035"/>
      <c r="D338" s="58">
        <v>180</v>
      </c>
      <c r="E338" s="100">
        <v>6940</v>
      </c>
      <c r="F338" s="1036"/>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1037" t="s">
        <v>1041</v>
      </c>
      <c r="B340" s="43" t="s">
        <v>67</v>
      </c>
      <c r="C340" s="1035"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1037"/>
      <c r="B341" s="43" t="s">
        <v>440</v>
      </c>
      <c r="C341" s="1035"/>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1037" t="s">
        <v>1042</v>
      </c>
      <c r="B342" s="43" t="s">
        <v>15</v>
      </c>
      <c r="C342" s="1035"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1037"/>
      <c r="B343" s="43" t="s">
        <v>1548</v>
      </c>
      <c r="C343" s="1035"/>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1037" t="s">
        <v>1052</v>
      </c>
      <c r="B353" s="43" t="s">
        <v>440</v>
      </c>
      <c r="C353" s="1035"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1037"/>
      <c r="B354" s="43" t="s">
        <v>473</v>
      </c>
      <c r="C354" s="1035"/>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1037" t="s">
        <v>1055</v>
      </c>
      <c r="B357" s="43" t="s">
        <v>440</v>
      </c>
      <c r="C357" s="1035"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1037"/>
      <c r="B358" s="43" t="s">
        <v>67</v>
      </c>
      <c r="C358" s="1035"/>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980" t="s">
        <v>16</v>
      </c>
      <c r="B362" s="980"/>
      <c r="C362" s="980"/>
      <c r="D362" s="980"/>
      <c r="E362" s="980"/>
      <c r="F362" s="980"/>
      <c r="G362" s="980"/>
      <c r="H362" s="980"/>
      <c r="I362" s="980"/>
      <c r="J362" s="980"/>
      <c r="K362" s="980"/>
      <c r="L362" s="980"/>
      <c r="M362" s="980"/>
      <c r="N362" s="980"/>
      <c r="O362" s="980"/>
      <c r="P362" s="980"/>
    </row>
    <row r="363" spans="1:16" s="32" customFormat="1" ht="51" customHeight="1" thickTop="1" x14ac:dyDescent="0.2">
      <c r="A363" s="1015" t="s">
        <v>1075</v>
      </c>
      <c r="B363" s="1017" t="s">
        <v>1076</v>
      </c>
      <c r="C363" s="1017" t="s">
        <v>1077</v>
      </c>
      <c r="D363" s="1017" t="s">
        <v>490</v>
      </c>
      <c r="E363" s="975" t="s">
        <v>491</v>
      </c>
      <c r="F363" s="975" t="s">
        <v>1090</v>
      </c>
      <c r="G363" s="975" t="s">
        <v>1078</v>
      </c>
      <c r="H363" s="975" t="s">
        <v>1079</v>
      </c>
      <c r="I363" s="975"/>
      <c r="J363" s="975" t="s">
        <v>1080</v>
      </c>
      <c r="K363" s="975"/>
      <c r="L363" s="975" t="s">
        <v>1081</v>
      </c>
      <c r="M363" s="975"/>
      <c r="N363" s="975"/>
      <c r="O363" s="975"/>
      <c r="P363" s="1020" t="s">
        <v>1082</v>
      </c>
    </row>
    <row r="364" spans="1:16" s="32" customFormat="1" ht="45" customHeight="1" x14ac:dyDescent="0.2">
      <c r="A364" s="1016"/>
      <c r="B364" s="1018"/>
      <c r="C364" s="1018"/>
      <c r="D364" s="1018"/>
      <c r="E364" s="1019"/>
      <c r="F364" s="1019"/>
      <c r="G364" s="1019"/>
      <c r="H364" s="116" t="s">
        <v>1083</v>
      </c>
      <c r="I364" s="116" t="s">
        <v>1084</v>
      </c>
      <c r="J364" s="116" t="s">
        <v>1085</v>
      </c>
      <c r="K364" s="116" t="s">
        <v>1084</v>
      </c>
      <c r="L364" s="116" t="s">
        <v>492</v>
      </c>
      <c r="M364" s="116" t="s">
        <v>493</v>
      </c>
      <c r="N364" s="116" t="s">
        <v>494</v>
      </c>
      <c r="O364" s="116" t="s">
        <v>495</v>
      </c>
      <c r="P364" s="1021"/>
    </row>
    <row r="365" spans="1:16" s="13" customFormat="1" ht="68.25" customHeight="1" x14ac:dyDescent="0.2">
      <c r="A365" s="1024" t="s">
        <v>1057</v>
      </c>
      <c r="B365" s="44" t="s">
        <v>226</v>
      </c>
      <c r="C365" s="996" t="s">
        <v>2374</v>
      </c>
      <c r="D365" s="105">
        <v>3120.37</v>
      </c>
      <c r="E365" s="100" t="s">
        <v>1913</v>
      </c>
      <c r="F365" s="1041">
        <v>41340</v>
      </c>
      <c r="G365" s="41" t="s">
        <v>1914</v>
      </c>
      <c r="H365" s="106" t="s">
        <v>496</v>
      </c>
      <c r="I365" s="21"/>
      <c r="J365" s="106" t="s">
        <v>496</v>
      </c>
      <c r="K365" s="21"/>
      <c r="L365" s="21"/>
      <c r="M365" s="106" t="s">
        <v>496</v>
      </c>
      <c r="N365" s="21"/>
      <c r="O365" s="21"/>
      <c r="P365" s="33"/>
    </row>
    <row r="366" spans="1:16" s="13" customFormat="1" ht="68.25" customHeight="1" x14ac:dyDescent="0.2">
      <c r="A366" s="1024"/>
      <c r="B366" s="44" t="s">
        <v>1457</v>
      </c>
      <c r="C366" s="996"/>
      <c r="D366" s="105">
        <v>37244.400000000001</v>
      </c>
      <c r="E366" s="100" t="s">
        <v>1915</v>
      </c>
      <c r="F366" s="1041"/>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1024" t="s">
        <v>1059</v>
      </c>
      <c r="B368" s="996" t="s">
        <v>1214</v>
      </c>
      <c r="C368" s="996" t="s">
        <v>2504</v>
      </c>
      <c r="D368" s="105">
        <v>90000</v>
      </c>
      <c r="E368" s="1042" t="s">
        <v>1919</v>
      </c>
      <c r="F368" s="1041">
        <v>41375</v>
      </c>
      <c r="G368" s="996" t="s">
        <v>1920</v>
      </c>
      <c r="H368" s="106" t="s">
        <v>496</v>
      </c>
      <c r="I368" s="21"/>
      <c r="J368" s="106" t="s">
        <v>496</v>
      </c>
      <c r="K368" s="21"/>
      <c r="L368" s="21"/>
      <c r="M368" s="106" t="s">
        <v>496</v>
      </c>
      <c r="N368" s="21"/>
      <c r="O368" s="21"/>
      <c r="P368" s="33"/>
    </row>
    <row r="369" spans="1:16" s="13" customFormat="1" ht="49.5" customHeight="1" x14ac:dyDescent="0.2">
      <c r="A369" s="1024"/>
      <c r="B369" s="996"/>
      <c r="C369" s="996"/>
      <c r="D369" s="105">
        <v>18000</v>
      </c>
      <c r="E369" s="1042"/>
      <c r="F369" s="1041"/>
      <c r="G369" s="996"/>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1024" t="s">
        <v>1061</v>
      </c>
      <c r="B371" s="44" t="s">
        <v>1869</v>
      </c>
      <c r="C371" s="996" t="s">
        <v>2506</v>
      </c>
      <c r="D371" s="105">
        <v>113465.02</v>
      </c>
      <c r="E371" s="100" t="s">
        <v>1923</v>
      </c>
      <c r="F371" s="1041">
        <v>41431</v>
      </c>
      <c r="G371" s="44" t="s">
        <v>1924</v>
      </c>
      <c r="H371" s="106" t="s">
        <v>496</v>
      </c>
      <c r="I371" s="21"/>
      <c r="J371" s="106" t="s">
        <v>496</v>
      </c>
      <c r="K371" s="21"/>
      <c r="L371" s="21"/>
      <c r="M371" s="106" t="s">
        <v>496</v>
      </c>
      <c r="N371" s="21"/>
      <c r="O371" s="21"/>
      <c r="P371" s="33"/>
    </row>
    <row r="372" spans="1:16" s="13" customFormat="1" ht="68.25" customHeight="1" x14ac:dyDescent="0.2">
      <c r="A372" s="1024"/>
      <c r="B372" s="44" t="s">
        <v>1869</v>
      </c>
      <c r="C372" s="996"/>
      <c r="D372" s="105">
        <v>403.16</v>
      </c>
      <c r="E372" s="100" t="s">
        <v>1925</v>
      </c>
      <c r="F372" s="1041"/>
      <c r="G372" s="44" t="s">
        <v>1924</v>
      </c>
      <c r="H372" s="106" t="s">
        <v>496</v>
      </c>
      <c r="I372" s="21"/>
      <c r="J372" s="106" t="s">
        <v>496</v>
      </c>
      <c r="K372" s="21"/>
      <c r="L372" s="21"/>
      <c r="M372" s="106" t="s">
        <v>496</v>
      </c>
      <c r="N372" s="21"/>
      <c r="O372" s="21"/>
      <c r="P372" s="33"/>
    </row>
    <row r="373" spans="1:16" s="13" customFormat="1" ht="68.25" customHeight="1" x14ac:dyDescent="0.2">
      <c r="A373" s="1024"/>
      <c r="B373" s="44" t="s">
        <v>270</v>
      </c>
      <c r="C373" s="996"/>
      <c r="D373" s="105">
        <v>46059.32</v>
      </c>
      <c r="E373" s="100" t="s">
        <v>1926</v>
      </c>
      <c r="F373" s="1041"/>
      <c r="G373" s="44" t="s">
        <v>1924</v>
      </c>
      <c r="H373" s="106" t="s">
        <v>496</v>
      </c>
      <c r="I373" s="21"/>
      <c r="J373" s="106" t="s">
        <v>496</v>
      </c>
      <c r="K373" s="21"/>
      <c r="L373" s="21"/>
      <c r="M373" s="106" t="s">
        <v>496</v>
      </c>
      <c r="N373" s="21"/>
      <c r="O373" s="21"/>
      <c r="P373" s="33"/>
    </row>
    <row r="374" spans="1:16" s="13" customFormat="1" ht="68.25" customHeight="1" x14ac:dyDescent="0.2">
      <c r="A374" s="1024" t="s">
        <v>1062</v>
      </c>
      <c r="B374" s="44" t="s">
        <v>174</v>
      </c>
      <c r="C374" s="996" t="s">
        <v>2507</v>
      </c>
      <c r="D374" s="105">
        <v>34655</v>
      </c>
      <c r="E374" s="100" t="s">
        <v>1927</v>
      </c>
      <c r="F374" s="1041">
        <v>41431</v>
      </c>
      <c r="G374" s="44" t="s">
        <v>1928</v>
      </c>
      <c r="H374" s="106" t="s">
        <v>496</v>
      </c>
      <c r="I374" s="21"/>
      <c r="J374" s="106" t="s">
        <v>496</v>
      </c>
      <c r="K374" s="21"/>
      <c r="L374" s="21"/>
      <c r="M374" s="106" t="s">
        <v>496</v>
      </c>
      <c r="N374" s="21"/>
      <c r="O374" s="21"/>
      <c r="P374" s="33"/>
    </row>
    <row r="375" spans="1:16" s="13" customFormat="1" ht="68.25" customHeight="1" x14ac:dyDescent="0.2">
      <c r="A375" s="1024"/>
      <c r="B375" s="44" t="s">
        <v>269</v>
      </c>
      <c r="C375" s="996"/>
      <c r="D375" s="105">
        <v>3450.9</v>
      </c>
      <c r="E375" s="100" t="s">
        <v>1929</v>
      </c>
      <c r="F375" s="1041"/>
      <c r="G375" s="44" t="s">
        <v>1930</v>
      </c>
      <c r="H375" s="106" t="s">
        <v>496</v>
      </c>
      <c r="I375" s="21"/>
      <c r="J375" s="106" t="s">
        <v>496</v>
      </c>
      <c r="K375" s="21"/>
      <c r="L375" s="21"/>
      <c r="M375" s="106" t="s">
        <v>496</v>
      </c>
      <c r="N375" s="21"/>
      <c r="O375" s="21"/>
      <c r="P375" s="33"/>
    </row>
    <row r="376" spans="1:16" s="13" customFormat="1" ht="68.25" customHeight="1" x14ac:dyDescent="0.2">
      <c r="A376" s="1024"/>
      <c r="B376" s="44" t="s">
        <v>172</v>
      </c>
      <c r="C376" s="996"/>
      <c r="D376" s="105">
        <v>13860</v>
      </c>
      <c r="E376" s="100" t="s">
        <v>1931</v>
      </c>
      <c r="F376" s="1041"/>
      <c r="G376" s="44" t="s">
        <v>1932</v>
      </c>
      <c r="H376" s="106" t="s">
        <v>496</v>
      </c>
      <c r="I376" s="21"/>
      <c r="J376" s="106" t="s">
        <v>496</v>
      </c>
      <c r="K376" s="21"/>
      <c r="L376" s="21"/>
      <c r="M376" s="106" t="s">
        <v>496</v>
      </c>
      <c r="N376" s="21"/>
      <c r="O376" s="21"/>
      <c r="P376" s="33"/>
    </row>
    <row r="377" spans="1:16" s="13" customFormat="1" ht="68.25" customHeight="1" x14ac:dyDescent="0.2">
      <c r="A377" s="1024" t="s">
        <v>1063</v>
      </c>
      <c r="B377" s="44" t="s">
        <v>174</v>
      </c>
      <c r="C377" s="996" t="s">
        <v>2508</v>
      </c>
      <c r="D377" s="105">
        <v>108161</v>
      </c>
      <c r="E377" s="100" t="s">
        <v>1933</v>
      </c>
      <c r="F377" s="1041">
        <v>41445</v>
      </c>
      <c r="G377" s="44" t="s">
        <v>1934</v>
      </c>
      <c r="H377" s="106" t="s">
        <v>496</v>
      </c>
      <c r="I377" s="21"/>
      <c r="J377" s="106" t="s">
        <v>496</v>
      </c>
      <c r="K377" s="21"/>
      <c r="L377" s="21"/>
      <c r="M377" s="106" t="s">
        <v>496</v>
      </c>
      <c r="N377" s="21"/>
      <c r="O377" s="21"/>
      <c r="P377" s="33"/>
    </row>
    <row r="378" spans="1:16" s="13" customFormat="1" ht="68.25" customHeight="1" x14ac:dyDescent="0.2">
      <c r="A378" s="1024"/>
      <c r="B378" s="44" t="s">
        <v>172</v>
      </c>
      <c r="C378" s="996"/>
      <c r="D378" s="105">
        <v>59577</v>
      </c>
      <c r="E378" s="100" t="s">
        <v>1935</v>
      </c>
      <c r="F378" s="1041"/>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1024" t="s">
        <v>1067</v>
      </c>
      <c r="B382" s="44" t="s">
        <v>226</v>
      </c>
      <c r="C382" s="996" t="s">
        <v>2512</v>
      </c>
      <c r="D382" s="105">
        <v>42320.41</v>
      </c>
      <c r="E382" s="100" t="s">
        <v>1942</v>
      </c>
      <c r="F382" s="1041">
        <v>41494</v>
      </c>
      <c r="G382" s="44" t="s">
        <v>1943</v>
      </c>
      <c r="H382" s="106" t="s">
        <v>496</v>
      </c>
      <c r="I382" s="21"/>
      <c r="J382" s="106" t="s">
        <v>496</v>
      </c>
      <c r="K382" s="21"/>
      <c r="L382" s="21"/>
      <c r="M382" s="106" t="s">
        <v>496</v>
      </c>
      <c r="N382" s="21"/>
      <c r="O382" s="21"/>
      <c r="P382" s="33"/>
    </row>
    <row r="383" spans="1:16" s="13" customFormat="1" ht="58.5" customHeight="1" x14ac:dyDescent="0.2">
      <c r="A383" s="1024"/>
      <c r="B383" s="44" t="s">
        <v>1871</v>
      </c>
      <c r="C383" s="996"/>
      <c r="D383" s="105">
        <v>23509.3</v>
      </c>
      <c r="E383" s="100" t="s">
        <v>1944</v>
      </c>
      <c r="F383" s="1041"/>
      <c r="G383" s="44" t="s">
        <v>1945</v>
      </c>
      <c r="H383" s="106" t="s">
        <v>496</v>
      </c>
      <c r="I383" s="21"/>
      <c r="J383" s="106" t="s">
        <v>496</v>
      </c>
      <c r="K383" s="21"/>
      <c r="L383" s="21"/>
      <c r="M383" s="106" t="s">
        <v>496</v>
      </c>
      <c r="N383" s="21"/>
      <c r="O383" s="21"/>
      <c r="P383" s="33"/>
    </row>
    <row r="384" spans="1:16" s="13" customFormat="1" ht="58.5" customHeight="1" x14ac:dyDescent="0.2">
      <c r="A384" s="1024"/>
      <c r="B384" s="44" t="s">
        <v>1872</v>
      </c>
      <c r="C384" s="996"/>
      <c r="D384" s="105">
        <v>74991.350000000006</v>
      </c>
      <c r="E384" s="100" t="s">
        <v>1946</v>
      </c>
      <c r="F384" s="1041"/>
      <c r="G384" s="44" t="s">
        <v>1947</v>
      </c>
      <c r="H384" s="106"/>
      <c r="I384" s="106" t="s">
        <v>496</v>
      </c>
      <c r="J384" s="106" t="s">
        <v>496</v>
      </c>
      <c r="K384" s="21"/>
      <c r="L384" s="21"/>
      <c r="M384" s="106"/>
      <c r="N384" s="106" t="s">
        <v>496</v>
      </c>
      <c r="O384" s="21"/>
      <c r="P384" s="33" t="s">
        <v>1998</v>
      </c>
    </row>
    <row r="385" spans="1:16" s="13" customFormat="1" ht="58.5" customHeight="1" x14ac:dyDescent="0.2">
      <c r="A385" s="1024"/>
      <c r="B385" s="44" t="s">
        <v>1873</v>
      </c>
      <c r="C385" s="996"/>
      <c r="D385" s="105">
        <v>3274.17</v>
      </c>
      <c r="E385" s="100" t="s">
        <v>1948</v>
      </c>
      <c r="F385" s="1041"/>
      <c r="G385" s="44" t="s">
        <v>1949</v>
      </c>
      <c r="H385" s="106" t="s">
        <v>496</v>
      </c>
      <c r="I385" s="21"/>
      <c r="J385" s="106" t="s">
        <v>496</v>
      </c>
      <c r="K385" s="21"/>
      <c r="L385" s="21"/>
      <c r="M385" s="106" t="s">
        <v>496</v>
      </c>
      <c r="N385" s="21"/>
      <c r="O385" s="21"/>
      <c r="P385" s="33"/>
    </row>
    <row r="386" spans="1:16" s="13" customFormat="1" ht="68.25" customHeight="1" x14ac:dyDescent="0.2">
      <c r="A386" s="1024" t="s">
        <v>1068</v>
      </c>
      <c r="B386" s="44" t="s">
        <v>1872</v>
      </c>
      <c r="C386" s="996" t="s">
        <v>2513</v>
      </c>
      <c r="D386" s="105">
        <v>36100.69</v>
      </c>
      <c r="E386" s="100" t="s">
        <v>1950</v>
      </c>
      <c r="F386" s="1041">
        <v>41613</v>
      </c>
      <c r="G386" s="44" t="s">
        <v>1951</v>
      </c>
      <c r="H386" s="106" t="s">
        <v>496</v>
      </c>
      <c r="I386" s="21"/>
      <c r="J386" s="106" t="s">
        <v>496</v>
      </c>
      <c r="K386" s="21"/>
      <c r="L386" s="21"/>
      <c r="M386" s="106" t="s">
        <v>496</v>
      </c>
      <c r="N386" s="21"/>
      <c r="O386" s="21"/>
      <c r="P386" s="33"/>
    </row>
    <row r="387" spans="1:16" s="13" customFormat="1" ht="68.25" customHeight="1" thickBot="1" x14ac:dyDescent="0.25">
      <c r="A387" s="1038"/>
      <c r="B387" s="51" t="s">
        <v>226</v>
      </c>
      <c r="C387" s="1043"/>
      <c r="D387" s="107">
        <v>411.9</v>
      </c>
      <c r="E387" s="101" t="s">
        <v>1952</v>
      </c>
      <c r="F387" s="1044"/>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980" t="s">
        <v>17</v>
      </c>
      <c r="B390" s="980"/>
      <c r="C390" s="980"/>
      <c r="D390" s="980"/>
      <c r="E390" s="980"/>
      <c r="F390" s="980"/>
      <c r="G390" s="980"/>
      <c r="H390" s="980"/>
      <c r="I390" s="980"/>
      <c r="J390" s="980"/>
      <c r="K390" s="980"/>
      <c r="L390" s="980"/>
      <c r="M390" s="980"/>
      <c r="N390" s="980"/>
      <c r="O390" s="980"/>
      <c r="P390" s="980"/>
    </row>
    <row r="391" spans="1:16" s="32" customFormat="1" ht="51" customHeight="1" thickTop="1" x14ac:dyDescent="0.2">
      <c r="A391" s="1015" t="s">
        <v>1075</v>
      </c>
      <c r="B391" s="1017" t="s">
        <v>1076</v>
      </c>
      <c r="C391" s="1017" t="s">
        <v>1077</v>
      </c>
      <c r="D391" s="1017" t="s">
        <v>490</v>
      </c>
      <c r="E391" s="975" t="s">
        <v>491</v>
      </c>
      <c r="F391" s="975" t="s">
        <v>1090</v>
      </c>
      <c r="G391" s="975" t="s">
        <v>1078</v>
      </c>
      <c r="H391" s="975" t="s">
        <v>1079</v>
      </c>
      <c r="I391" s="975"/>
      <c r="J391" s="975" t="s">
        <v>1080</v>
      </c>
      <c r="K391" s="975"/>
      <c r="L391" s="975" t="s">
        <v>1081</v>
      </c>
      <c r="M391" s="975"/>
      <c r="N391" s="975"/>
      <c r="O391" s="975"/>
      <c r="P391" s="1020" t="s">
        <v>1082</v>
      </c>
    </row>
    <row r="392" spans="1:16" s="32" customFormat="1" ht="45" customHeight="1" x14ac:dyDescent="0.2">
      <c r="A392" s="1016"/>
      <c r="B392" s="1018"/>
      <c r="C392" s="1018"/>
      <c r="D392" s="1018"/>
      <c r="E392" s="1019"/>
      <c r="F392" s="1019"/>
      <c r="G392" s="1019"/>
      <c r="H392" s="116" t="s">
        <v>1083</v>
      </c>
      <c r="I392" s="116" t="s">
        <v>1084</v>
      </c>
      <c r="J392" s="116" t="s">
        <v>1085</v>
      </c>
      <c r="K392" s="116" t="s">
        <v>1084</v>
      </c>
      <c r="L392" s="116" t="s">
        <v>492</v>
      </c>
      <c r="M392" s="116" t="s">
        <v>493</v>
      </c>
      <c r="N392" s="116" t="s">
        <v>494</v>
      </c>
      <c r="O392" s="116" t="s">
        <v>495</v>
      </c>
      <c r="P392" s="1021"/>
    </row>
    <row r="393" spans="1:16" s="13" customFormat="1" ht="23.25" customHeight="1" x14ac:dyDescent="0.2">
      <c r="A393" s="1024" t="s">
        <v>1069</v>
      </c>
      <c r="B393" s="41" t="s">
        <v>1874</v>
      </c>
      <c r="C393" s="996" t="s">
        <v>2514</v>
      </c>
      <c r="D393" s="109">
        <v>1300</v>
      </c>
      <c r="E393" s="100">
        <v>6646</v>
      </c>
      <c r="F393" s="1039">
        <v>41340</v>
      </c>
      <c r="G393" s="1031" t="s">
        <v>1954</v>
      </c>
      <c r="H393" s="106" t="s">
        <v>496</v>
      </c>
      <c r="I393" s="21"/>
      <c r="J393" s="106" t="s">
        <v>496</v>
      </c>
      <c r="K393" s="21"/>
      <c r="L393" s="21"/>
      <c r="M393" s="106" t="s">
        <v>496</v>
      </c>
      <c r="N393" s="21"/>
      <c r="O393" s="21"/>
      <c r="P393" s="33"/>
    </row>
    <row r="394" spans="1:16" s="13" customFormat="1" ht="23.25" customHeight="1" x14ac:dyDescent="0.2">
      <c r="A394" s="1024"/>
      <c r="B394" s="41" t="s">
        <v>1875</v>
      </c>
      <c r="C394" s="996"/>
      <c r="D394" s="109">
        <v>1300</v>
      </c>
      <c r="E394" s="100">
        <v>6647</v>
      </c>
      <c r="F394" s="1039"/>
      <c r="G394" s="1031"/>
      <c r="H394" s="106" t="s">
        <v>496</v>
      </c>
      <c r="I394" s="21"/>
      <c r="J394" s="106" t="s">
        <v>496</v>
      </c>
      <c r="K394" s="21"/>
      <c r="L394" s="21"/>
      <c r="M394" s="106" t="s">
        <v>496</v>
      </c>
      <c r="N394" s="21"/>
      <c r="O394" s="21"/>
      <c r="P394" s="33"/>
    </row>
    <row r="395" spans="1:16" s="13" customFormat="1" ht="23.25" customHeight="1" x14ac:dyDescent="0.2">
      <c r="A395" s="1024"/>
      <c r="B395" s="41" t="s">
        <v>1876</v>
      </c>
      <c r="C395" s="996"/>
      <c r="D395" s="109">
        <v>1300</v>
      </c>
      <c r="E395" s="100">
        <v>6648</v>
      </c>
      <c r="F395" s="1039"/>
      <c r="G395" s="1031"/>
      <c r="H395" s="106" t="s">
        <v>496</v>
      </c>
      <c r="I395" s="21"/>
      <c r="J395" s="106" t="s">
        <v>496</v>
      </c>
      <c r="K395" s="21"/>
      <c r="L395" s="21"/>
      <c r="M395" s="106" t="s">
        <v>496</v>
      </c>
      <c r="N395" s="21"/>
      <c r="O395" s="21"/>
      <c r="P395" s="33"/>
    </row>
    <row r="396" spans="1:16" s="13" customFormat="1" ht="23.25" customHeight="1" x14ac:dyDescent="0.2">
      <c r="A396" s="1024"/>
      <c r="B396" s="41" t="s">
        <v>2013</v>
      </c>
      <c r="C396" s="996"/>
      <c r="D396" s="109">
        <v>1800</v>
      </c>
      <c r="E396" s="100">
        <v>6649</v>
      </c>
      <c r="F396" s="1039"/>
      <c r="G396" s="1031"/>
      <c r="H396" s="106" t="s">
        <v>496</v>
      </c>
      <c r="I396" s="21"/>
      <c r="J396" s="106" t="s">
        <v>496</v>
      </c>
      <c r="K396" s="21"/>
      <c r="L396" s="21"/>
      <c r="M396" s="106" t="s">
        <v>496</v>
      </c>
      <c r="N396" s="21"/>
      <c r="O396" s="21"/>
      <c r="P396" s="33"/>
    </row>
    <row r="397" spans="1:16" s="13" customFormat="1" ht="23.25" customHeight="1" x14ac:dyDescent="0.2">
      <c r="A397" s="1024"/>
      <c r="B397" s="41" t="s">
        <v>1877</v>
      </c>
      <c r="C397" s="996"/>
      <c r="D397" s="109">
        <v>750</v>
      </c>
      <c r="E397" s="100">
        <v>6650</v>
      </c>
      <c r="F397" s="1039"/>
      <c r="G397" s="1031"/>
      <c r="H397" s="106" t="s">
        <v>496</v>
      </c>
      <c r="I397" s="21"/>
      <c r="J397" s="106" t="s">
        <v>496</v>
      </c>
      <c r="K397" s="21"/>
      <c r="L397" s="21"/>
      <c r="M397" s="106" t="s">
        <v>496</v>
      </c>
      <c r="N397" s="21"/>
      <c r="O397" s="21"/>
      <c r="P397" s="33"/>
    </row>
    <row r="398" spans="1:16" s="13" customFormat="1" ht="23.25" customHeight="1" x14ac:dyDescent="0.2">
      <c r="A398" s="1024"/>
      <c r="B398" s="41" t="s">
        <v>1878</v>
      </c>
      <c r="C398" s="996"/>
      <c r="D398" s="109">
        <v>300</v>
      </c>
      <c r="E398" s="100">
        <v>6651</v>
      </c>
      <c r="F398" s="1039"/>
      <c r="G398" s="1031"/>
      <c r="H398" s="106" t="s">
        <v>496</v>
      </c>
      <c r="I398" s="21"/>
      <c r="J398" s="106" t="s">
        <v>496</v>
      </c>
      <c r="K398" s="21"/>
      <c r="L398" s="21"/>
      <c r="M398" s="106" t="s">
        <v>496</v>
      </c>
      <c r="N398" s="21"/>
      <c r="O398" s="21"/>
      <c r="P398" s="33"/>
    </row>
    <row r="399" spans="1:16" s="13" customFormat="1" ht="23.25" customHeight="1" x14ac:dyDescent="0.2">
      <c r="A399" s="1024"/>
      <c r="B399" s="41" t="s">
        <v>1879</v>
      </c>
      <c r="C399" s="996"/>
      <c r="D399" s="109">
        <v>565</v>
      </c>
      <c r="E399" s="100">
        <v>6652</v>
      </c>
      <c r="F399" s="1039"/>
      <c r="G399" s="1031"/>
      <c r="H399" s="106" t="s">
        <v>496</v>
      </c>
      <c r="I399" s="21"/>
      <c r="J399" s="106" t="s">
        <v>496</v>
      </c>
      <c r="K399" s="21"/>
      <c r="L399" s="21"/>
      <c r="M399" s="106" t="s">
        <v>496</v>
      </c>
      <c r="N399" s="21"/>
      <c r="O399" s="21"/>
      <c r="P399" s="33"/>
    </row>
    <row r="400" spans="1:16" s="13" customFormat="1" ht="23.25" customHeight="1" x14ac:dyDescent="0.2">
      <c r="A400" s="1024"/>
      <c r="B400" s="41" t="s">
        <v>1880</v>
      </c>
      <c r="C400" s="996"/>
      <c r="D400" s="109">
        <v>1600</v>
      </c>
      <c r="E400" s="100">
        <v>6653</v>
      </c>
      <c r="F400" s="1039"/>
      <c r="G400" s="1031"/>
      <c r="H400" s="106" t="s">
        <v>496</v>
      </c>
      <c r="I400" s="21"/>
      <c r="J400" s="106" t="s">
        <v>496</v>
      </c>
      <c r="K400" s="21"/>
      <c r="L400" s="21"/>
      <c r="M400" s="106" t="s">
        <v>496</v>
      </c>
      <c r="N400" s="21"/>
      <c r="O400" s="21"/>
      <c r="P400" s="33"/>
    </row>
    <row r="401" spans="1:16" s="13" customFormat="1" ht="23.25" customHeight="1" x14ac:dyDescent="0.2">
      <c r="A401" s="1024"/>
      <c r="B401" s="41" t="s">
        <v>1881</v>
      </c>
      <c r="C401" s="996"/>
      <c r="D401" s="109">
        <v>800</v>
      </c>
      <c r="E401" s="100">
        <v>6654</v>
      </c>
      <c r="F401" s="1039"/>
      <c r="G401" s="1031"/>
      <c r="H401" s="106" t="s">
        <v>496</v>
      </c>
      <c r="I401" s="21"/>
      <c r="J401" s="106" t="s">
        <v>496</v>
      </c>
      <c r="K401" s="21"/>
      <c r="L401" s="21"/>
      <c r="M401" s="106" t="s">
        <v>496</v>
      </c>
      <c r="N401" s="21"/>
      <c r="O401" s="21"/>
      <c r="P401" s="33"/>
    </row>
    <row r="402" spans="1:16" s="13" customFormat="1" ht="23.25" customHeight="1" x14ac:dyDescent="0.2">
      <c r="A402" s="1024"/>
      <c r="B402" s="41" t="s">
        <v>1882</v>
      </c>
      <c r="C402" s="996"/>
      <c r="D402" s="109">
        <v>1840</v>
      </c>
      <c r="E402" s="100">
        <v>6655</v>
      </c>
      <c r="F402" s="1039"/>
      <c r="G402" s="1031"/>
      <c r="H402" s="106" t="s">
        <v>496</v>
      </c>
      <c r="I402" s="21"/>
      <c r="J402" s="106" t="s">
        <v>496</v>
      </c>
      <c r="K402" s="21"/>
      <c r="L402" s="21"/>
      <c r="M402" s="106" t="s">
        <v>496</v>
      </c>
      <c r="N402" s="21"/>
      <c r="O402" s="21"/>
      <c r="P402" s="33"/>
    </row>
    <row r="403" spans="1:16" s="13" customFormat="1" ht="23.25" customHeight="1" x14ac:dyDescent="0.2">
      <c r="A403" s="1024"/>
      <c r="B403" s="41" t="s">
        <v>1883</v>
      </c>
      <c r="C403" s="996"/>
      <c r="D403" s="109">
        <v>750</v>
      </c>
      <c r="E403" s="100">
        <v>6656</v>
      </c>
      <c r="F403" s="1039"/>
      <c r="G403" s="1031"/>
      <c r="H403" s="106" t="s">
        <v>496</v>
      </c>
      <c r="I403" s="21"/>
      <c r="J403" s="106" t="s">
        <v>496</v>
      </c>
      <c r="K403" s="21"/>
      <c r="L403" s="21"/>
      <c r="M403" s="106" t="s">
        <v>496</v>
      </c>
      <c r="N403" s="21"/>
      <c r="O403" s="21"/>
      <c r="P403" s="33"/>
    </row>
    <row r="404" spans="1:16" s="13" customFormat="1" ht="23.25" customHeight="1" x14ac:dyDescent="0.2">
      <c r="A404" s="1024"/>
      <c r="B404" s="41" t="s">
        <v>1884</v>
      </c>
      <c r="C404" s="996"/>
      <c r="D404" s="109">
        <v>810</v>
      </c>
      <c r="E404" s="100">
        <v>6657</v>
      </c>
      <c r="F404" s="1039"/>
      <c r="G404" s="1031"/>
      <c r="H404" s="106" t="s">
        <v>496</v>
      </c>
      <c r="I404" s="21"/>
      <c r="J404" s="106" t="s">
        <v>496</v>
      </c>
      <c r="K404" s="21"/>
      <c r="L404" s="21"/>
      <c r="M404" s="106" t="s">
        <v>496</v>
      </c>
      <c r="N404" s="21"/>
      <c r="O404" s="21"/>
      <c r="P404" s="33"/>
    </row>
    <row r="405" spans="1:16" s="13" customFormat="1" ht="23.25" customHeight="1" x14ac:dyDescent="0.2">
      <c r="A405" s="1024"/>
      <c r="B405" s="41" t="s">
        <v>1885</v>
      </c>
      <c r="C405" s="996"/>
      <c r="D405" s="109">
        <v>2500</v>
      </c>
      <c r="E405" s="100">
        <v>6658</v>
      </c>
      <c r="F405" s="1039"/>
      <c r="G405" s="1031"/>
      <c r="H405" s="106" t="s">
        <v>496</v>
      </c>
      <c r="I405" s="21"/>
      <c r="J405" s="106" t="s">
        <v>496</v>
      </c>
      <c r="K405" s="21"/>
      <c r="L405" s="21"/>
      <c r="M405" s="106" t="s">
        <v>496</v>
      </c>
      <c r="N405" s="21"/>
      <c r="O405" s="21"/>
      <c r="P405" s="33"/>
    </row>
    <row r="406" spans="1:16" s="13" customFormat="1" ht="23.25" customHeight="1" x14ac:dyDescent="0.2">
      <c r="A406" s="1024"/>
      <c r="B406" s="41" t="s">
        <v>1886</v>
      </c>
      <c r="C406" s="996"/>
      <c r="D406" s="109">
        <v>2250</v>
      </c>
      <c r="E406" s="100">
        <v>6659</v>
      </c>
      <c r="F406" s="1039"/>
      <c r="G406" s="1031"/>
      <c r="H406" s="106" t="s">
        <v>496</v>
      </c>
      <c r="I406" s="21"/>
      <c r="J406" s="106" t="s">
        <v>496</v>
      </c>
      <c r="K406" s="21"/>
      <c r="L406" s="21"/>
      <c r="M406" s="106" t="s">
        <v>496</v>
      </c>
      <c r="N406" s="21"/>
      <c r="O406" s="21"/>
      <c r="P406" s="33"/>
    </row>
    <row r="407" spans="1:16" s="13" customFormat="1" ht="23.25" customHeight="1" x14ac:dyDescent="0.2">
      <c r="A407" s="1024"/>
      <c r="B407" s="41" t="s">
        <v>1887</v>
      </c>
      <c r="C407" s="996"/>
      <c r="D407" s="109">
        <v>2250</v>
      </c>
      <c r="E407" s="100">
        <v>6660</v>
      </c>
      <c r="F407" s="1039"/>
      <c r="G407" s="1031"/>
      <c r="H407" s="106" t="s">
        <v>496</v>
      </c>
      <c r="I407" s="21"/>
      <c r="J407" s="106" t="s">
        <v>496</v>
      </c>
      <c r="K407" s="21"/>
      <c r="L407" s="21"/>
      <c r="M407" s="106" t="s">
        <v>496</v>
      </c>
      <c r="N407" s="21"/>
      <c r="O407" s="21"/>
      <c r="P407" s="33"/>
    </row>
    <row r="408" spans="1:16" s="13" customFormat="1" ht="23.25" customHeight="1" x14ac:dyDescent="0.2">
      <c r="A408" s="1024"/>
      <c r="B408" s="41" t="s">
        <v>1888</v>
      </c>
      <c r="C408" s="996"/>
      <c r="D408" s="109">
        <v>2970</v>
      </c>
      <c r="E408" s="100">
        <v>6661</v>
      </c>
      <c r="F408" s="1039"/>
      <c r="G408" s="1031"/>
      <c r="H408" s="106" t="s">
        <v>496</v>
      </c>
      <c r="I408" s="21"/>
      <c r="J408" s="106" t="s">
        <v>496</v>
      </c>
      <c r="K408" s="21"/>
      <c r="L408" s="21"/>
      <c r="M408" s="106" t="s">
        <v>496</v>
      </c>
      <c r="N408" s="21"/>
      <c r="O408" s="21"/>
      <c r="P408" s="33"/>
    </row>
    <row r="409" spans="1:16" s="13" customFormat="1" ht="23.25" customHeight="1" x14ac:dyDescent="0.2">
      <c r="A409" s="1024"/>
      <c r="B409" s="41" t="s">
        <v>1889</v>
      </c>
      <c r="C409" s="996"/>
      <c r="D409" s="109">
        <v>3250</v>
      </c>
      <c r="E409" s="100">
        <v>6662</v>
      </c>
      <c r="F409" s="1039"/>
      <c r="G409" s="1031"/>
      <c r="H409" s="106" t="s">
        <v>496</v>
      </c>
      <c r="I409" s="21"/>
      <c r="J409" s="106" t="s">
        <v>496</v>
      </c>
      <c r="K409" s="21"/>
      <c r="L409" s="21"/>
      <c r="M409" s="106" t="s">
        <v>496</v>
      </c>
      <c r="N409" s="21"/>
      <c r="O409" s="21"/>
      <c r="P409" s="33"/>
    </row>
    <row r="410" spans="1:16" s="13" customFormat="1" ht="23.25" customHeight="1" x14ac:dyDescent="0.2">
      <c r="A410" s="1024"/>
      <c r="B410" s="41" t="s">
        <v>1890</v>
      </c>
      <c r="C410" s="996"/>
      <c r="D410" s="109">
        <v>3051</v>
      </c>
      <c r="E410" s="100">
        <v>6663</v>
      </c>
      <c r="F410" s="1039"/>
      <c r="G410" s="1031"/>
      <c r="H410" s="106" t="s">
        <v>496</v>
      </c>
      <c r="I410" s="21"/>
      <c r="J410" s="106" t="s">
        <v>496</v>
      </c>
      <c r="K410" s="21"/>
      <c r="L410" s="21"/>
      <c r="M410" s="106" t="s">
        <v>496</v>
      </c>
      <c r="N410" s="21"/>
      <c r="O410" s="21"/>
      <c r="P410" s="33"/>
    </row>
    <row r="411" spans="1:16" s="13" customFormat="1" ht="23.25" customHeight="1" x14ac:dyDescent="0.2">
      <c r="A411" s="1024"/>
      <c r="B411" s="41" t="s">
        <v>1891</v>
      </c>
      <c r="C411" s="996"/>
      <c r="D411" s="109">
        <v>300</v>
      </c>
      <c r="E411" s="100">
        <v>6664</v>
      </c>
      <c r="F411" s="1039"/>
      <c r="G411" s="1031"/>
      <c r="H411" s="106" t="s">
        <v>496</v>
      </c>
      <c r="I411" s="21"/>
      <c r="J411" s="106" t="s">
        <v>496</v>
      </c>
      <c r="K411" s="21"/>
      <c r="L411" s="21"/>
      <c r="M411" s="106" t="s">
        <v>496</v>
      </c>
      <c r="N411" s="21"/>
      <c r="O411" s="21"/>
      <c r="P411" s="33"/>
    </row>
    <row r="412" spans="1:16" s="13" customFormat="1" ht="23.25" customHeight="1" x14ac:dyDescent="0.2">
      <c r="A412" s="1024"/>
      <c r="B412" s="41" t="s">
        <v>1892</v>
      </c>
      <c r="C412" s="996"/>
      <c r="D412" s="109">
        <v>660</v>
      </c>
      <c r="E412" s="100">
        <v>6665</v>
      </c>
      <c r="F412" s="1039"/>
      <c r="G412" s="1031"/>
      <c r="H412" s="106" t="s">
        <v>496</v>
      </c>
      <c r="I412" s="21"/>
      <c r="J412" s="106" t="s">
        <v>496</v>
      </c>
      <c r="K412" s="21"/>
      <c r="L412" s="21"/>
      <c r="M412" s="106" t="s">
        <v>496</v>
      </c>
      <c r="N412" s="21"/>
      <c r="O412" s="21"/>
      <c r="P412" s="33"/>
    </row>
    <row r="413" spans="1:16" s="13" customFormat="1" ht="23.25" customHeight="1" x14ac:dyDescent="0.2">
      <c r="A413" s="1024"/>
      <c r="B413" s="41" t="s">
        <v>1893</v>
      </c>
      <c r="C413" s="996"/>
      <c r="D413" s="109">
        <v>5852</v>
      </c>
      <c r="E413" s="100">
        <v>6666</v>
      </c>
      <c r="F413" s="1039"/>
      <c r="G413" s="1031"/>
      <c r="H413" s="106" t="s">
        <v>496</v>
      </c>
      <c r="I413" s="21"/>
      <c r="J413" s="106" t="s">
        <v>496</v>
      </c>
      <c r="K413" s="21"/>
      <c r="L413" s="21"/>
      <c r="M413" s="106" t="s">
        <v>496</v>
      </c>
      <c r="N413" s="21"/>
      <c r="O413" s="21"/>
      <c r="P413" s="33"/>
    </row>
    <row r="414" spans="1:16" s="13" customFormat="1" ht="23.25" customHeight="1" x14ac:dyDescent="0.2">
      <c r="A414" s="1024"/>
      <c r="B414" s="41" t="s">
        <v>1894</v>
      </c>
      <c r="C414" s="996"/>
      <c r="D414" s="109">
        <v>6650</v>
      </c>
      <c r="E414" s="100">
        <v>6667</v>
      </c>
      <c r="F414" s="1039"/>
      <c r="G414" s="1031"/>
      <c r="H414" s="106" t="s">
        <v>496</v>
      </c>
      <c r="I414" s="21"/>
      <c r="J414" s="106" t="s">
        <v>496</v>
      </c>
      <c r="K414" s="21"/>
      <c r="L414" s="21"/>
      <c r="M414" s="106" t="s">
        <v>496</v>
      </c>
      <c r="N414" s="21"/>
      <c r="O414" s="21"/>
      <c r="P414" s="33"/>
    </row>
    <row r="415" spans="1:16" s="13" customFormat="1" ht="23.25" customHeight="1" x14ac:dyDescent="0.2">
      <c r="A415" s="1024"/>
      <c r="B415" s="41" t="s">
        <v>1895</v>
      </c>
      <c r="C415" s="996"/>
      <c r="D415" s="109">
        <v>5360</v>
      </c>
      <c r="E415" s="100">
        <v>6668</v>
      </c>
      <c r="F415" s="1039"/>
      <c r="G415" s="1031"/>
      <c r="H415" s="106" t="s">
        <v>496</v>
      </c>
      <c r="I415" s="21"/>
      <c r="J415" s="106" t="s">
        <v>496</v>
      </c>
      <c r="K415" s="21"/>
      <c r="L415" s="21"/>
      <c r="M415" s="106" t="s">
        <v>496</v>
      </c>
      <c r="N415" s="21"/>
      <c r="O415" s="21"/>
      <c r="P415" s="33"/>
    </row>
    <row r="416" spans="1:16" s="13" customFormat="1" ht="23.25" customHeight="1" x14ac:dyDescent="0.2">
      <c r="A416" s="1024"/>
      <c r="B416" s="41" t="s">
        <v>1896</v>
      </c>
      <c r="C416" s="996"/>
      <c r="D416" s="109">
        <v>2640</v>
      </c>
      <c r="E416" s="100">
        <v>6669</v>
      </c>
      <c r="F416" s="1039"/>
      <c r="G416" s="1031"/>
      <c r="H416" s="106" t="s">
        <v>496</v>
      </c>
      <c r="I416" s="21"/>
      <c r="J416" s="106" t="s">
        <v>496</v>
      </c>
      <c r="K416" s="21"/>
      <c r="L416" s="21"/>
      <c r="M416" s="106" t="s">
        <v>496</v>
      </c>
      <c r="N416" s="21"/>
      <c r="O416" s="21"/>
      <c r="P416" s="33"/>
    </row>
    <row r="417" spans="1:16" s="13" customFormat="1" ht="23.25" customHeight="1" x14ac:dyDescent="0.2">
      <c r="A417" s="1024"/>
      <c r="B417" s="41" t="s">
        <v>1897</v>
      </c>
      <c r="C417" s="996"/>
      <c r="D417" s="109">
        <v>4150</v>
      </c>
      <c r="E417" s="100">
        <v>6670</v>
      </c>
      <c r="F417" s="1039"/>
      <c r="G417" s="1031"/>
      <c r="H417" s="106" t="s">
        <v>496</v>
      </c>
      <c r="I417" s="21"/>
      <c r="J417" s="106" t="s">
        <v>496</v>
      </c>
      <c r="K417" s="21"/>
      <c r="L417" s="21"/>
      <c r="M417" s="106" t="s">
        <v>496</v>
      </c>
      <c r="N417" s="21"/>
      <c r="O417" s="21"/>
      <c r="P417" s="33"/>
    </row>
    <row r="418" spans="1:16" s="13" customFormat="1" ht="23.25" customHeight="1" x14ac:dyDescent="0.2">
      <c r="A418" s="1024"/>
      <c r="B418" s="41" t="s">
        <v>1898</v>
      </c>
      <c r="C418" s="996"/>
      <c r="D418" s="109">
        <v>4150</v>
      </c>
      <c r="E418" s="100">
        <v>6671</v>
      </c>
      <c r="F418" s="1039"/>
      <c r="G418" s="1031"/>
      <c r="H418" s="106" t="s">
        <v>496</v>
      </c>
      <c r="I418" s="21"/>
      <c r="J418" s="106" t="s">
        <v>496</v>
      </c>
      <c r="K418" s="21"/>
      <c r="L418" s="21"/>
      <c r="M418" s="106" t="s">
        <v>496</v>
      </c>
      <c r="N418" s="21"/>
      <c r="O418" s="21"/>
      <c r="P418" s="33"/>
    </row>
    <row r="419" spans="1:16" s="13" customFormat="1" ht="23.25" customHeight="1" x14ac:dyDescent="0.2">
      <c r="A419" s="1024"/>
      <c r="B419" s="41" t="s">
        <v>1899</v>
      </c>
      <c r="C419" s="996"/>
      <c r="D419" s="109">
        <v>990</v>
      </c>
      <c r="E419" s="100">
        <v>6672</v>
      </c>
      <c r="F419" s="1039"/>
      <c r="G419" s="1031"/>
      <c r="H419" s="106" t="s">
        <v>496</v>
      </c>
      <c r="I419" s="21"/>
      <c r="J419" s="106" t="s">
        <v>496</v>
      </c>
      <c r="K419" s="21"/>
      <c r="L419" s="21"/>
      <c r="M419" s="106" t="s">
        <v>496</v>
      </c>
      <c r="N419" s="21"/>
      <c r="O419" s="21"/>
      <c r="P419" s="33"/>
    </row>
    <row r="420" spans="1:16" s="13" customFormat="1" ht="23.25" customHeight="1" x14ac:dyDescent="0.2">
      <c r="A420" s="1024"/>
      <c r="B420" s="41" t="s">
        <v>1900</v>
      </c>
      <c r="C420" s="996"/>
      <c r="D420" s="109">
        <v>990</v>
      </c>
      <c r="E420" s="100">
        <v>6673</v>
      </c>
      <c r="F420" s="1039"/>
      <c r="G420" s="1031"/>
      <c r="H420" s="106" t="s">
        <v>496</v>
      </c>
      <c r="I420" s="21"/>
      <c r="J420" s="106" t="s">
        <v>496</v>
      </c>
      <c r="K420" s="21"/>
      <c r="L420" s="21"/>
      <c r="M420" s="106" t="s">
        <v>496</v>
      </c>
      <c r="N420" s="21"/>
      <c r="O420" s="21"/>
      <c r="P420" s="33"/>
    </row>
    <row r="421" spans="1:16" s="13" customFormat="1" ht="23.25" customHeight="1" x14ac:dyDescent="0.2">
      <c r="A421" s="1024"/>
      <c r="B421" s="41" t="s">
        <v>1901</v>
      </c>
      <c r="C421" s="996"/>
      <c r="D421" s="109">
        <v>1000</v>
      </c>
      <c r="E421" s="100">
        <v>6674</v>
      </c>
      <c r="F421" s="1039"/>
      <c r="G421" s="1031"/>
      <c r="H421" s="106" t="s">
        <v>496</v>
      </c>
      <c r="I421" s="21"/>
      <c r="J421" s="106" t="s">
        <v>496</v>
      </c>
      <c r="K421" s="21"/>
      <c r="L421" s="21"/>
      <c r="M421" s="106" t="s">
        <v>496</v>
      </c>
      <c r="N421" s="21"/>
      <c r="O421" s="21"/>
      <c r="P421" s="33"/>
    </row>
    <row r="422" spans="1:16" s="13" customFormat="1" ht="23.25" customHeight="1" x14ac:dyDescent="0.2">
      <c r="A422" s="1024"/>
      <c r="B422" s="41" t="s">
        <v>1902</v>
      </c>
      <c r="C422" s="996"/>
      <c r="D422" s="109">
        <v>720</v>
      </c>
      <c r="E422" s="100">
        <v>6675</v>
      </c>
      <c r="F422" s="1039"/>
      <c r="G422" s="1031"/>
      <c r="H422" s="106" t="s">
        <v>496</v>
      </c>
      <c r="I422" s="21"/>
      <c r="J422" s="106" t="s">
        <v>496</v>
      </c>
      <c r="K422" s="21"/>
      <c r="L422" s="21"/>
      <c r="M422" s="106" t="s">
        <v>496</v>
      </c>
      <c r="N422" s="21"/>
      <c r="O422" s="21"/>
      <c r="P422" s="33"/>
    </row>
    <row r="423" spans="1:16" s="13" customFormat="1" ht="23.25" customHeight="1" x14ac:dyDescent="0.2">
      <c r="A423" s="1024"/>
      <c r="B423" s="41" t="s">
        <v>1903</v>
      </c>
      <c r="C423" s="996"/>
      <c r="D423" s="109">
        <v>4600</v>
      </c>
      <c r="E423" s="100">
        <v>6676</v>
      </c>
      <c r="F423" s="1039"/>
      <c r="G423" s="1031"/>
      <c r="H423" s="106" t="s">
        <v>496</v>
      </c>
      <c r="I423" s="21"/>
      <c r="J423" s="106" t="s">
        <v>496</v>
      </c>
      <c r="K423" s="21"/>
      <c r="L423" s="21"/>
      <c r="M423" s="106" t="s">
        <v>496</v>
      </c>
      <c r="N423" s="21"/>
      <c r="O423" s="21"/>
      <c r="P423" s="33"/>
    </row>
    <row r="424" spans="1:16" s="13" customFormat="1" ht="23.25" customHeight="1" x14ac:dyDescent="0.2">
      <c r="A424" s="1024"/>
      <c r="B424" s="41" t="s">
        <v>1904</v>
      </c>
      <c r="C424" s="996"/>
      <c r="D424" s="109">
        <v>5040</v>
      </c>
      <c r="E424" s="100">
        <v>6780</v>
      </c>
      <c r="F424" s="1039"/>
      <c r="G424" s="1031"/>
      <c r="H424" s="106" t="s">
        <v>496</v>
      </c>
      <c r="I424" s="21"/>
      <c r="J424" s="106" t="s">
        <v>496</v>
      </c>
      <c r="K424" s="21"/>
      <c r="L424" s="21"/>
      <c r="M424" s="106" t="s">
        <v>496</v>
      </c>
      <c r="N424" s="21"/>
      <c r="O424" s="21"/>
      <c r="P424" s="33"/>
    </row>
    <row r="425" spans="1:16" s="13" customFormat="1" ht="23.25" customHeight="1" x14ac:dyDescent="0.2">
      <c r="A425" s="1024"/>
      <c r="B425" s="41" t="s">
        <v>1905</v>
      </c>
      <c r="C425" s="996"/>
      <c r="D425" s="109">
        <v>375</v>
      </c>
      <c r="E425" s="100">
        <v>6779</v>
      </c>
      <c r="F425" s="1039"/>
      <c r="G425" s="1031"/>
      <c r="H425" s="106" t="s">
        <v>496</v>
      </c>
      <c r="I425" s="21"/>
      <c r="J425" s="106" t="s">
        <v>496</v>
      </c>
      <c r="K425" s="21"/>
      <c r="L425" s="21"/>
      <c r="M425" s="106" t="s">
        <v>496</v>
      </c>
      <c r="N425" s="21"/>
      <c r="O425" s="21"/>
      <c r="P425" s="33"/>
    </row>
    <row r="426" spans="1:16" s="13" customFormat="1" ht="23.25" customHeight="1" x14ac:dyDescent="0.2">
      <c r="A426" s="1024"/>
      <c r="B426" s="41" t="s">
        <v>1906</v>
      </c>
      <c r="C426" s="996"/>
      <c r="D426" s="109">
        <v>204</v>
      </c>
      <c r="E426" s="100">
        <v>6782</v>
      </c>
      <c r="F426" s="1039"/>
      <c r="G426" s="1031"/>
      <c r="H426" s="106" t="s">
        <v>496</v>
      </c>
      <c r="I426" s="21"/>
      <c r="J426" s="106" t="s">
        <v>496</v>
      </c>
      <c r="K426" s="21"/>
      <c r="L426" s="21"/>
      <c r="M426" s="106" t="s">
        <v>496</v>
      </c>
      <c r="N426" s="21"/>
      <c r="O426" s="21"/>
      <c r="P426" s="33"/>
    </row>
    <row r="427" spans="1:16" s="13" customFormat="1" ht="23.25" customHeight="1" x14ac:dyDescent="0.2">
      <c r="A427" s="1024"/>
      <c r="B427" s="41" t="s">
        <v>1907</v>
      </c>
      <c r="C427" s="996"/>
      <c r="D427" s="109">
        <v>3125</v>
      </c>
      <c r="E427" s="100">
        <v>6781</v>
      </c>
      <c r="F427" s="1039"/>
      <c r="G427" s="1031"/>
      <c r="H427" s="106" t="s">
        <v>496</v>
      </c>
      <c r="I427" s="21"/>
      <c r="J427" s="106" t="s">
        <v>496</v>
      </c>
      <c r="K427" s="21"/>
      <c r="L427" s="21"/>
      <c r="M427" s="106" t="s">
        <v>496</v>
      </c>
      <c r="N427" s="21"/>
      <c r="O427" s="21"/>
      <c r="P427" s="33"/>
    </row>
    <row r="428" spans="1:16" s="13" customFormat="1" ht="23.25" customHeight="1" x14ac:dyDescent="0.2">
      <c r="A428" s="1024"/>
      <c r="B428" s="41" t="s">
        <v>1893</v>
      </c>
      <c r="C428" s="996"/>
      <c r="D428" s="109">
        <v>1170.4000000000001</v>
      </c>
      <c r="E428" s="100">
        <v>6873</v>
      </c>
      <c r="F428" s="1039">
        <v>40454</v>
      </c>
      <c r="G428" s="1031" t="s">
        <v>1955</v>
      </c>
      <c r="H428" s="106" t="s">
        <v>496</v>
      </c>
      <c r="I428" s="21"/>
      <c r="J428" s="106" t="s">
        <v>496</v>
      </c>
      <c r="K428" s="21"/>
      <c r="L428" s="21"/>
      <c r="M428" s="106" t="s">
        <v>496</v>
      </c>
      <c r="N428" s="21"/>
      <c r="O428" s="21"/>
      <c r="P428" s="33"/>
    </row>
    <row r="429" spans="1:16" s="13" customFormat="1" ht="23.25" customHeight="1" x14ac:dyDescent="0.2">
      <c r="A429" s="1024"/>
      <c r="B429" s="41" t="s">
        <v>1894</v>
      </c>
      <c r="C429" s="996"/>
      <c r="D429" s="109">
        <v>1330</v>
      </c>
      <c r="E429" s="100">
        <v>6874</v>
      </c>
      <c r="F429" s="1039"/>
      <c r="G429" s="1031"/>
      <c r="H429" s="106" t="s">
        <v>496</v>
      </c>
      <c r="I429" s="21"/>
      <c r="J429" s="106" t="s">
        <v>496</v>
      </c>
      <c r="K429" s="21"/>
      <c r="L429" s="21"/>
      <c r="M429" s="106" t="s">
        <v>496</v>
      </c>
      <c r="N429" s="21"/>
      <c r="O429" s="21"/>
      <c r="P429" s="33"/>
    </row>
    <row r="430" spans="1:16" s="13" customFormat="1" ht="23.25" customHeight="1" x14ac:dyDescent="0.2">
      <c r="A430" s="1024"/>
      <c r="B430" s="41" t="s">
        <v>1895</v>
      </c>
      <c r="C430" s="996"/>
      <c r="D430" s="109">
        <v>1072</v>
      </c>
      <c r="E430" s="100">
        <v>6875</v>
      </c>
      <c r="F430" s="1039"/>
      <c r="G430" s="1031"/>
      <c r="H430" s="106" t="s">
        <v>496</v>
      </c>
      <c r="I430" s="21"/>
      <c r="J430" s="106" t="s">
        <v>496</v>
      </c>
      <c r="K430" s="21"/>
      <c r="L430" s="21"/>
      <c r="M430" s="106" t="s">
        <v>496</v>
      </c>
      <c r="N430" s="21"/>
      <c r="O430" s="21"/>
      <c r="P430" s="33"/>
    </row>
    <row r="431" spans="1:16" s="13" customFormat="1" ht="23.25" customHeight="1" x14ac:dyDescent="0.2">
      <c r="A431" s="1024"/>
      <c r="B431" s="41" t="s">
        <v>1899</v>
      </c>
      <c r="C431" s="996"/>
      <c r="D431" s="109">
        <v>198</v>
      </c>
      <c r="E431" s="100">
        <v>6876</v>
      </c>
      <c r="F431" s="1039"/>
      <c r="G431" s="1031"/>
      <c r="H431" s="106" t="s">
        <v>496</v>
      </c>
      <c r="I431" s="21"/>
      <c r="J431" s="106" t="s">
        <v>496</v>
      </c>
      <c r="K431" s="21"/>
      <c r="L431" s="21"/>
      <c r="M431" s="106" t="s">
        <v>496</v>
      </c>
      <c r="N431" s="21"/>
      <c r="O431" s="21"/>
      <c r="P431" s="33"/>
    </row>
    <row r="432" spans="1:16" s="13" customFormat="1" ht="23.25" customHeight="1" x14ac:dyDescent="0.2">
      <c r="A432" s="1024"/>
      <c r="B432" s="41" t="s">
        <v>1900</v>
      </c>
      <c r="C432" s="996"/>
      <c r="D432" s="109">
        <v>198</v>
      </c>
      <c r="E432" s="100">
        <v>6877</v>
      </c>
      <c r="F432" s="1039"/>
      <c r="G432" s="1031"/>
      <c r="H432" s="106" t="s">
        <v>496</v>
      </c>
      <c r="I432" s="21"/>
      <c r="J432" s="106" t="s">
        <v>496</v>
      </c>
      <c r="K432" s="21"/>
      <c r="L432" s="21"/>
      <c r="M432" s="106" t="s">
        <v>496</v>
      </c>
      <c r="N432" s="21"/>
      <c r="O432" s="21"/>
      <c r="P432" s="33"/>
    </row>
    <row r="433" spans="1:16" s="13" customFormat="1" ht="23.25" customHeight="1" x14ac:dyDescent="0.2">
      <c r="A433" s="1024"/>
      <c r="B433" s="41" t="s">
        <v>1901</v>
      </c>
      <c r="C433" s="996"/>
      <c r="D433" s="109">
        <v>200</v>
      </c>
      <c r="E433" s="100">
        <v>6878</v>
      </c>
      <c r="F433" s="1039"/>
      <c r="G433" s="1031"/>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1024" t="s">
        <v>1071</v>
      </c>
      <c r="B435" s="1031" t="s">
        <v>1909</v>
      </c>
      <c r="C435" s="1031" t="s">
        <v>2516</v>
      </c>
      <c r="D435" s="109">
        <v>19993</v>
      </c>
      <c r="E435" s="100" t="s">
        <v>1958</v>
      </c>
      <c r="F435" s="114">
        <v>41438</v>
      </c>
      <c r="G435" s="1031" t="s">
        <v>1959</v>
      </c>
      <c r="H435" s="106" t="s">
        <v>496</v>
      </c>
      <c r="I435" s="21"/>
      <c r="J435" s="106" t="s">
        <v>496</v>
      </c>
      <c r="K435" s="21"/>
      <c r="L435" s="21"/>
      <c r="M435" s="106" t="s">
        <v>496</v>
      </c>
      <c r="N435" s="21"/>
      <c r="O435" s="21"/>
      <c r="P435" s="33"/>
    </row>
    <row r="436" spans="1:16" s="13" customFormat="1" ht="63.75" customHeight="1" x14ac:dyDescent="0.2">
      <c r="A436" s="1024"/>
      <c r="B436" s="1031"/>
      <c r="C436" s="1031"/>
      <c r="D436" s="109">
        <v>19993</v>
      </c>
      <c r="E436" s="100" t="s">
        <v>1960</v>
      </c>
      <c r="F436" s="114">
        <v>41550</v>
      </c>
      <c r="G436" s="1031"/>
      <c r="H436" s="106" t="s">
        <v>496</v>
      </c>
      <c r="I436" s="21"/>
      <c r="J436" s="106" t="s">
        <v>496</v>
      </c>
      <c r="K436" s="21"/>
      <c r="L436" s="21"/>
      <c r="M436" s="106" t="s">
        <v>496</v>
      </c>
      <c r="N436" s="21"/>
      <c r="O436" s="21"/>
      <c r="P436" s="33"/>
    </row>
    <row r="437" spans="1:16" s="13" customFormat="1" ht="57" customHeight="1" x14ac:dyDescent="0.2">
      <c r="A437" s="1024" t="s">
        <v>1072</v>
      </c>
      <c r="B437" s="41" t="s">
        <v>1910</v>
      </c>
      <c r="C437" s="1031" t="s">
        <v>2517</v>
      </c>
      <c r="D437" s="109">
        <v>14407.11</v>
      </c>
      <c r="E437" s="100" t="s">
        <v>1961</v>
      </c>
      <c r="F437" s="1039">
        <v>41473</v>
      </c>
      <c r="G437" s="41" t="s">
        <v>1962</v>
      </c>
      <c r="H437" s="106" t="s">
        <v>496</v>
      </c>
      <c r="I437" s="21"/>
      <c r="J437" s="106" t="s">
        <v>496</v>
      </c>
      <c r="K437" s="21"/>
      <c r="L437" s="21"/>
      <c r="M437" s="106" t="s">
        <v>496</v>
      </c>
      <c r="N437" s="21"/>
      <c r="O437" s="21"/>
      <c r="P437" s="33"/>
    </row>
    <row r="438" spans="1:16" s="13" customFormat="1" ht="57" customHeight="1" x14ac:dyDescent="0.2">
      <c r="A438" s="1024"/>
      <c r="B438" s="41" t="s">
        <v>1910</v>
      </c>
      <c r="C438" s="1031"/>
      <c r="D438" s="109">
        <v>5609.02</v>
      </c>
      <c r="E438" s="100" t="s">
        <v>1963</v>
      </c>
      <c r="F438" s="1039"/>
      <c r="G438" s="41" t="s">
        <v>1964</v>
      </c>
      <c r="H438" s="106" t="s">
        <v>496</v>
      </c>
      <c r="I438" s="21"/>
      <c r="J438" s="106" t="s">
        <v>496</v>
      </c>
      <c r="K438" s="21"/>
      <c r="L438" s="21"/>
      <c r="M438" s="106" t="s">
        <v>496</v>
      </c>
      <c r="N438" s="21"/>
      <c r="O438" s="21"/>
      <c r="P438" s="33"/>
    </row>
    <row r="439" spans="1:16" s="13" customFormat="1" ht="57" customHeight="1" x14ac:dyDescent="0.2">
      <c r="A439" s="1024"/>
      <c r="B439" s="41" t="s">
        <v>1909</v>
      </c>
      <c r="C439" s="1031"/>
      <c r="D439" s="109">
        <f>5680+2820</f>
        <v>8500</v>
      </c>
      <c r="E439" s="100" t="s">
        <v>1965</v>
      </c>
      <c r="F439" s="1039"/>
      <c r="G439" s="41" t="s">
        <v>1966</v>
      </c>
      <c r="H439" s="106"/>
      <c r="I439" s="106" t="s">
        <v>496</v>
      </c>
      <c r="J439" s="106" t="s">
        <v>496</v>
      </c>
      <c r="K439" s="21"/>
      <c r="L439" s="21"/>
      <c r="M439" s="106"/>
      <c r="N439" s="106" t="s">
        <v>496</v>
      </c>
      <c r="O439" s="21"/>
      <c r="P439" s="1047" t="s">
        <v>1998</v>
      </c>
    </row>
    <row r="440" spans="1:16" s="13" customFormat="1" ht="57" customHeight="1" x14ac:dyDescent="0.2">
      <c r="A440" s="1024"/>
      <c r="B440" s="41" t="s">
        <v>1909</v>
      </c>
      <c r="C440" s="1031"/>
      <c r="D440" s="109">
        <v>34193.800000000003</v>
      </c>
      <c r="E440" s="100" t="s">
        <v>1967</v>
      </c>
      <c r="F440" s="1039"/>
      <c r="G440" s="41" t="s">
        <v>1968</v>
      </c>
      <c r="H440" s="106"/>
      <c r="I440" s="106" t="s">
        <v>496</v>
      </c>
      <c r="J440" s="106" t="s">
        <v>496</v>
      </c>
      <c r="K440" s="21"/>
      <c r="L440" s="21"/>
      <c r="M440" s="106"/>
      <c r="N440" s="106" t="s">
        <v>496</v>
      </c>
      <c r="O440" s="21"/>
      <c r="P440" s="1048"/>
    </row>
    <row r="441" spans="1:16" s="13" customFormat="1" ht="57" customHeight="1" x14ac:dyDescent="0.2">
      <c r="A441" s="1024"/>
      <c r="B441" s="41" t="s">
        <v>1911</v>
      </c>
      <c r="C441" s="1031"/>
      <c r="D441" s="109">
        <f>4194.3+11428.1</f>
        <v>15622.400000000001</v>
      </c>
      <c r="E441" s="100" t="s">
        <v>1969</v>
      </c>
      <c r="F441" s="1039"/>
      <c r="G441" s="41" t="s">
        <v>1970</v>
      </c>
      <c r="H441" s="106" t="s">
        <v>496</v>
      </c>
      <c r="I441" s="21"/>
      <c r="J441" s="106" t="s">
        <v>496</v>
      </c>
      <c r="K441" s="21"/>
      <c r="L441" s="21"/>
      <c r="M441" s="106" t="s">
        <v>496</v>
      </c>
      <c r="N441" s="21"/>
      <c r="O441" s="21"/>
      <c r="P441" s="33"/>
    </row>
    <row r="442" spans="1:16" s="13" customFormat="1" ht="57" customHeight="1" x14ac:dyDescent="0.2">
      <c r="A442" s="1024"/>
      <c r="B442" s="41" t="s">
        <v>1911</v>
      </c>
      <c r="C442" s="1031"/>
      <c r="D442" s="109">
        <v>3875.5</v>
      </c>
      <c r="E442" s="100" t="s">
        <v>1971</v>
      </c>
      <c r="F442" s="1039"/>
      <c r="G442" s="41" t="s">
        <v>1972</v>
      </c>
      <c r="H442" s="106" t="s">
        <v>496</v>
      </c>
      <c r="I442" s="21"/>
      <c r="J442" s="106" t="s">
        <v>496</v>
      </c>
      <c r="K442" s="21"/>
      <c r="L442" s="21"/>
      <c r="M442" s="106" t="s">
        <v>496</v>
      </c>
      <c r="N442" s="21"/>
      <c r="O442" s="21"/>
      <c r="P442" s="33"/>
    </row>
    <row r="443" spans="1:16" s="13" customFormat="1" ht="57" customHeight="1" x14ac:dyDescent="0.2">
      <c r="A443" s="1024" t="s">
        <v>1073</v>
      </c>
      <c r="B443" s="41" t="s">
        <v>3337</v>
      </c>
      <c r="C443" s="1031" t="s">
        <v>1989</v>
      </c>
      <c r="D443" s="109">
        <v>6375</v>
      </c>
      <c r="E443" s="100" t="s">
        <v>1973</v>
      </c>
      <c r="F443" s="1039">
        <v>41529</v>
      </c>
      <c r="G443" s="41" t="s">
        <v>1974</v>
      </c>
      <c r="H443" s="106" t="s">
        <v>496</v>
      </c>
      <c r="I443" s="21"/>
      <c r="J443" s="106" t="s">
        <v>496</v>
      </c>
      <c r="K443" s="21"/>
      <c r="L443" s="21"/>
      <c r="M443" s="106" t="s">
        <v>496</v>
      </c>
      <c r="N443" s="21"/>
      <c r="O443" s="21"/>
      <c r="P443" s="33"/>
    </row>
    <row r="444" spans="1:16" s="13" customFormat="1" ht="57" customHeight="1" x14ac:dyDescent="0.2">
      <c r="A444" s="1024"/>
      <c r="B444" s="41" t="s">
        <v>1912</v>
      </c>
      <c r="C444" s="1031"/>
      <c r="D444" s="109">
        <v>72905.490000000005</v>
      </c>
      <c r="E444" s="100" t="s">
        <v>1975</v>
      </c>
      <c r="F444" s="1039"/>
      <c r="G444" s="41" t="s">
        <v>1976</v>
      </c>
      <c r="H444" s="106" t="s">
        <v>496</v>
      </c>
      <c r="I444" s="21"/>
      <c r="J444" s="106" t="s">
        <v>496</v>
      </c>
      <c r="K444" s="21"/>
      <c r="L444" s="21"/>
      <c r="M444" s="106" t="s">
        <v>496</v>
      </c>
      <c r="N444" s="21"/>
      <c r="O444" s="21"/>
      <c r="P444" s="33"/>
    </row>
    <row r="445" spans="1:16" s="13" customFormat="1" ht="57" customHeight="1" x14ac:dyDescent="0.2">
      <c r="A445" s="1024" t="s">
        <v>1074</v>
      </c>
      <c r="B445" s="41" t="s">
        <v>1911</v>
      </c>
      <c r="C445" s="1031" t="s">
        <v>2518</v>
      </c>
      <c r="D445" s="109">
        <v>30175</v>
      </c>
      <c r="E445" s="100" t="s">
        <v>1977</v>
      </c>
      <c r="F445" s="1039">
        <v>41585</v>
      </c>
      <c r="G445" s="41" t="s">
        <v>1978</v>
      </c>
      <c r="H445" s="106" t="s">
        <v>496</v>
      </c>
      <c r="I445" s="21"/>
      <c r="J445" s="106" t="s">
        <v>496</v>
      </c>
      <c r="K445" s="21"/>
      <c r="L445" s="21"/>
      <c r="M445" s="106" t="s">
        <v>496</v>
      </c>
      <c r="N445" s="21"/>
      <c r="O445" s="21"/>
      <c r="P445" s="33"/>
    </row>
    <row r="446" spans="1:16" s="13" customFormat="1" ht="57" customHeight="1" thickBot="1" x14ac:dyDescent="0.25">
      <c r="A446" s="1038"/>
      <c r="B446" s="30" t="s">
        <v>1909</v>
      </c>
      <c r="C446" s="1032"/>
      <c r="D446" s="110">
        <v>19715</v>
      </c>
      <c r="E446" s="101" t="s">
        <v>1979</v>
      </c>
      <c r="F446" s="1040"/>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F101:F108"/>
    <mergeCell ref="F66:F68"/>
    <mergeCell ref="F81:F82"/>
    <mergeCell ref="F90:F91"/>
    <mergeCell ref="F83:F86"/>
    <mergeCell ref="F78:F80"/>
    <mergeCell ref="F93:F95"/>
    <mergeCell ref="G70:G71"/>
    <mergeCell ref="G66:G68"/>
    <mergeCell ref="A101:A108"/>
    <mergeCell ref="A90:A91"/>
    <mergeCell ref="A70:A71"/>
    <mergeCell ref="A93:A95"/>
    <mergeCell ref="A96:A99"/>
    <mergeCell ref="A83:A86"/>
    <mergeCell ref="A141:A142"/>
    <mergeCell ref="A110:A111"/>
    <mergeCell ref="A143:A145"/>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365:A366"/>
    <mergeCell ref="A371:A373"/>
    <mergeCell ref="C371:C373"/>
    <mergeCell ref="F368:F369"/>
    <mergeCell ref="F371:F373"/>
    <mergeCell ref="B368:B369"/>
    <mergeCell ref="C368:C369"/>
    <mergeCell ref="F365:F366"/>
    <mergeCell ref="A363:A364"/>
    <mergeCell ref="F363:F364"/>
    <mergeCell ref="D363:D364"/>
    <mergeCell ref="E363:E364"/>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C28:C29"/>
    <mergeCell ref="C30:C31"/>
    <mergeCell ref="C32:C33"/>
    <mergeCell ref="C36:C37"/>
    <mergeCell ref="C39:C42"/>
    <mergeCell ref="C43:C44"/>
    <mergeCell ref="G39:G42"/>
    <mergeCell ref="C75:C77"/>
    <mergeCell ref="C78:C80"/>
    <mergeCell ref="C81:C82"/>
    <mergeCell ref="C83:C86"/>
    <mergeCell ref="C90:C91"/>
    <mergeCell ref="C93:C95"/>
    <mergeCell ref="C49:C50"/>
    <mergeCell ref="C52:C53"/>
    <mergeCell ref="C56:C57"/>
    <mergeCell ref="C58:C63"/>
    <mergeCell ref="C66:C68"/>
    <mergeCell ref="C70:C71"/>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233" activePane="bottomLeft" state="frozen"/>
      <selection activeCell="A7" sqref="A7"/>
      <selection pane="bottomLeft" activeCell="F237" sqref="F237"/>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077"/>
      <c r="B1" s="1077"/>
      <c r="C1" s="1077"/>
      <c r="D1" s="1077"/>
      <c r="E1" s="1077"/>
      <c r="F1" s="1077"/>
      <c r="G1" s="1077"/>
      <c r="H1" s="1078"/>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085" t="s">
        <v>3130</v>
      </c>
      <c r="B9" s="1085"/>
      <c r="C9" s="1085"/>
      <c r="D9" s="1085"/>
      <c r="E9" s="1085"/>
      <c r="F9" s="1085"/>
      <c r="G9" s="1085"/>
      <c r="H9" s="1085"/>
      <c r="I9" s="1085"/>
      <c r="J9" s="1085"/>
      <c r="K9" s="1085"/>
      <c r="L9" s="1085"/>
      <c r="M9" s="1085"/>
      <c r="N9" s="1085"/>
      <c r="O9" s="1085"/>
      <c r="P9" s="1085"/>
      <c r="Q9" s="1085"/>
    </row>
    <row r="10" spans="1:17" s="147" customFormat="1" ht="17.25" customHeight="1" thickBot="1" x14ac:dyDescent="0.25">
      <c r="A10" s="1079"/>
      <c r="B10" s="1080"/>
      <c r="C10" s="146"/>
      <c r="D10" s="152"/>
      <c r="E10" s="153"/>
      <c r="F10" s="154"/>
      <c r="G10" s="155"/>
      <c r="H10" s="156"/>
      <c r="M10" s="148"/>
      <c r="N10" s="148"/>
      <c r="O10" s="148"/>
      <c r="P10" s="148"/>
      <c r="Q10" s="155"/>
    </row>
    <row r="11" spans="1:17" s="157" customFormat="1" ht="50.25" customHeight="1" thickTop="1" x14ac:dyDescent="0.15">
      <c r="A11" s="1081" t="s">
        <v>3129</v>
      </c>
      <c r="B11" s="1073" t="s">
        <v>2520</v>
      </c>
      <c r="C11" s="1073" t="s">
        <v>2521</v>
      </c>
      <c r="D11" s="1083" t="s">
        <v>2522</v>
      </c>
      <c r="E11" s="1083" t="s">
        <v>2523</v>
      </c>
      <c r="F11" s="1073" t="s">
        <v>2524</v>
      </c>
      <c r="G11" s="1073" t="s">
        <v>2525</v>
      </c>
      <c r="H11" s="1075" t="s">
        <v>2526</v>
      </c>
      <c r="I11" s="1070" t="s">
        <v>1079</v>
      </c>
      <c r="J11" s="1070"/>
      <c r="K11" s="1070" t="s">
        <v>1080</v>
      </c>
      <c r="L11" s="1070"/>
      <c r="M11" s="1070" t="s">
        <v>1081</v>
      </c>
      <c r="N11" s="1070"/>
      <c r="O11" s="1070"/>
      <c r="P11" s="1070"/>
      <c r="Q11" s="1071" t="s">
        <v>1082</v>
      </c>
    </row>
    <row r="12" spans="1:17" s="157" customFormat="1" ht="50.25" customHeight="1" x14ac:dyDescent="0.15">
      <c r="A12" s="1082"/>
      <c r="B12" s="1074"/>
      <c r="C12" s="1074"/>
      <c r="D12" s="1084"/>
      <c r="E12" s="1084"/>
      <c r="F12" s="1074"/>
      <c r="G12" s="1074"/>
      <c r="H12" s="1076"/>
      <c r="I12" s="175" t="s">
        <v>1085</v>
      </c>
      <c r="J12" s="175" t="s">
        <v>2527</v>
      </c>
      <c r="K12" s="175" t="s">
        <v>1085</v>
      </c>
      <c r="L12" s="175" t="s">
        <v>1084</v>
      </c>
      <c r="M12" s="175" t="s">
        <v>492</v>
      </c>
      <c r="N12" s="175" t="s">
        <v>493</v>
      </c>
      <c r="O12" s="175" t="s">
        <v>494</v>
      </c>
      <c r="P12" s="175" t="s">
        <v>495</v>
      </c>
      <c r="Q12" s="1072"/>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049" t="s">
        <v>3132</v>
      </c>
      <c r="B17" s="198" t="s">
        <v>2546</v>
      </c>
      <c r="C17" s="1050"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049"/>
      <c r="B18" s="198" t="s">
        <v>2549</v>
      </c>
      <c r="C18" s="1050"/>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049" t="s">
        <v>3133</v>
      </c>
      <c r="B19" s="198" t="s">
        <v>2551</v>
      </c>
      <c r="C19" s="1050" t="s">
        <v>2552</v>
      </c>
      <c r="D19" s="158">
        <v>90</v>
      </c>
      <c r="E19" s="158" t="s">
        <v>2531</v>
      </c>
      <c r="F19" s="199">
        <v>41655</v>
      </c>
      <c r="G19" s="1067" t="s">
        <v>2553</v>
      </c>
      <c r="H19" s="201">
        <v>6963</v>
      </c>
      <c r="I19" s="202" t="s">
        <v>496</v>
      </c>
      <c r="J19" s="159"/>
      <c r="K19" s="202" t="s">
        <v>496</v>
      </c>
      <c r="L19" s="159"/>
      <c r="M19" s="203" t="s">
        <v>496</v>
      </c>
      <c r="N19" s="203"/>
      <c r="O19" s="203"/>
      <c r="P19" s="203"/>
      <c r="Q19" s="178"/>
    </row>
    <row r="20" spans="1:17" s="147" customFormat="1" ht="30" customHeight="1" x14ac:dyDescent="0.2">
      <c r="A20" s="1049"/>
      <c r="B20" s="198" t="s">
        <v>2554</v>
      </c>
      <c r="C20" s="1050"/>
      <c r="D20" s="158">
        <v>90</v>
      </c>
      <c r="E20" s="158" t="s">
        <v>2531</v>
      </c>
      <c r="F20" s="199">
        <v>41655</v>
      </c>
      <c r="G20" s="1067"/>
      <c r="H20" s="201">
        <v>6964</v>
      </c>
      <c r="I20" s="202" t="s">
        <v>496</v>
      </c>
      <c r="J20" s="159"/>
      <c r="K20" s="202" t="s">
        <v>496</v>
      </c>
      <c r="L20" s="159"/>
      <c r="M20" s="203" t="s">
        <v>496</v>
      </c>
      <c r="N20" s="203"/>
      <c r="O20" s="203"/>
      <c r="P20" s="203"/>
      <c r="Q20" s="178"/>
    </row>
    <row r="21" spans="1:17" s="147" customFormat="1" ht="30" customHeight="1" x14ac:dyDescent="0.2">
      <c r="A21" s="1049"/>
      <c r="B21" s="198" t="s">
        <v>2555</v>
      </c>
      <c r="C21" s="1050"/>
      <c r="D21" s="158">
        <v>140</v>
      </c>
      <c r="E21" s="158" t="s">
        <v>2531</v>
      </c>
      <c r="F21" s="199">
        <v>41655</v>
      </c>
      <c r="G21" s="1067"/>
      <c r="H21" s="201">
        <v>6965</v>
      </c>
      <c r="I21" s="202" t="s">
        <v>496</v>
      </c>
      <c r="J21" s="159"/>
      <c r="K21" s="202" t="s">
        <v>496</v>
      </c>
      <c r="L21" s="159"/>
      <c r="M21" s="203" t="s">
        <v>496</v>
      </c>
      <c r="N21" s="203"/>
      <c r="O21" s="203"/>
      <c r="P21" s="203"/>
      <c r="Q21" s="178"/>
    </row>
    <row r="22" spans="1:17" s="147" customFormat="1" ht="30" customHeight="1" x14ac:dyDescent="0.2">
      <c r="A22" s="1049"/>
      <c r="B22" s="198" t="s">
        <v>2556</v>
      </c>
      <c r="C22" s="1050"/>
      <c r="D22" s="158">
        <v>90</v>
      </c>
      <c r="E22" s="158" t="s">
        <v>2531</v>
      </c>
      <c r="F22" s="199">
        <v>41655</v>
      </c>
      <c r="G22" s="1067"/>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049" t="s">
        <v>3135</v>
      </c>
      <c r="B24" s="198" t="s">
        <v>2560</v>
      </c>
      <c r="C24" s="1050"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049"/>
      <c r="B25" s="198" t="s">
        <v>2562</v>
      </c>
      <c r="C25" s="1050"/>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049" t="s">
        <v>3138</v>
      </c>
      <c r="B28" s="198" t="s">
        <v>2567</v>
      </c>
      <c r="C28" s="1050" t="s">
        <v>2568</v>
      </c>
      <c r="D28" s="158">
        <v>1100</v>
      </c>
      <c r="E28" s="158" t="s">
        <v>2569</v>
      </c>
      <c r="F28" s="1051">
        <v>41683</v>
      </c>
      <c r="G28" s="1067" t="s">
        <v>2570</v>
      </c>
      <c r="H28" s="201">
        <v>6999</v>
      </c>
      <c r="I28" s="202" t="s">
        <v>496</v>
      </c>
      <c r="J28" s="159"/>
      <c r="K28" s="202" t="s">
        <v>496</v>
      </c>
      <c r="L28" s="159"/>
      <c r="M28" s="203"/>
      <c r="N28" s="203" t="s">
        <v>496</v>
      </c>
      <c r="O28" s="203"/>
      <c r="P28" s="203"/>
      <c r="Q28" s="178"/>
    </row>
    <row r="29" spans="1:17" s="147" customFormat="1" ht="17.25" customHeight="1" x14ac:dyDescent="0.2">
      <c r="A29" s="1049"/>
      <c r="B29" s="198" t="s">
        <v>2571</v>
      </c>
      <c r="C29" s="1050"/>
      <c r="D29" s="158">
        <v>1100</v>
      </c>
      <c r="E29" s="158" t="s">
        <v>2569</v>
      </c>
      <c r="F29" s="1051"/>
      <c r="G29" s="1067"/>
      <c r="H29" s="201">
        <v>7000</v>
      </c>
      <c r="I29" s="202" t="s">
        <v>496</v>
      </c>
      <c r="J29" s="159"/>
      <c r="K29" s="202" t="s">
        <v>496</v>
      </c>
      <c r="L29" s="159"/>
      <c r="M29" s="203"/>
      <c r="N29" s="203" t="s">
        <v>496</v>
      </c>
      <c r="O29" s="203"/>
      <c r="P29" s="203"/>
      <c r="Q29" s="178"/>
    </row>
    <row r="30" spans="1:17" s="147" customFormat="1" ht="17.25" customHeight="1" x14ac:dyDescent="0.2">
      <c r="A30" s="1049"/>
      <c r="B30" s="198" t="s">
        <v>2572</v>
      </c>
      <c r="C30" s="1050"/>
      <c r="D30" s="158">
        <v>836.2</v>
      </c>
      <c r="E30" s="158" t="s">
        <v>2569</v>
      </c>
      <c r="F30" s="1051"/>
      <c r="G30" s="1067"/>
      <c r="H30" s="201">
        <v>7001</v>
      </c>
      <c r="I30" s="202" t="s">
        <v>496</v>
      </c>
      <c r="J30" s="159"/>
      <c r="K30" s="202" t="s">
        <v>496</v>
      </c>
      <c r="L30" s="159"/>
      <c r="M30" s="203" t="s">
        <v>496</v>
      </c>
      <c r="N30" s="203"/>
      <c r="O30" s="203"/>
      <c r="P30" s="203"/>
      <c r="Q30" s="178"/>
    </row>
    <row r="31" spans="1:17" s="147" customFormat="1" ht="17.25" customHeight="1" x14ac:dyDescent="0.2">
      <c r="A31" s="1049"/>
      <c r="B31" s="198" t="s">
        <v>2573</v>
      </c>
      <c r="C31" s="1050"/>
      <c r="D31" s="158">
        <v>625</v>
      </c>
      <c r="E31" s="158" t="s">
        <v>2569</v>
      </c>
      <c r="F31" s="1051"/>
      <c r="G31" s="1067"/>
      <c r="H31" s="201">
        <v>7002</v>
      </c>
      <c r="I31" s="202" t="s">
        <v>496</v>
      </c>
      <c r="J31" s="159"/>
      <c r="K31" s="202" t="s">
        <v>496</v>
      </c>
      <c r="L31" s="159"/>
      <c r="M31" s="203" t="s">
        <v>496</v>
      </c>
      <c r="N31" s="203"/>
      <c r="O31" s="203"/>
      <c r="P31" s="203"/>
      <c r="Q31" s="178"/>
    </row>
    <row r="32" spans="1:17" s="147" customFormat="1" ht="17.25" customHeight="1" x14ac:dyDescent="0.2">
      <c r="A32" s="1049"/>
      <c r="B32" s="198" t="s">
        <v>2574</v>
      </c>
      <c r="C32" s="1050"/>
      <c r="D32" s="158">
        <v>420</v>
      </c>
      <c r="E32" s="158" t="s">
        <v>2569</v>
      </c>
      <c r="F32" s="1051"/>
      <c r="G32" s="1067"/>
      <c r="H32" s="201">
        <v>7003</v>
      </c>
      <c r="I32" s="202" t="s">
        <v>496</v>
      </c>
      <c r="J32" s="159"/>
      <c r="K32" s="202" t="s">
        <v>496</v>
      </c>
      <c r="L32" s="159"/>
      <c r="M32" s="203" t="s">
        <v>496</v>
      </c>
      <c r="N32" s="203"/>
      <c r="O32" s="203"/>
      <c r="P32" s="203"/>
      <c r="Q32" s="178"/>
    </row>
    <row r="33" spans="1:17" s="147" customFormat="1" ht="17.25" customHeight="1" x14ac:dyDescent="0.2">
      <c r="A33" s="1049"/>
      <c r="B33" s="198" t="s">
        <v>2575</v>
      </c>
      <c r="C33" s="1050"/>
      <c r="D33" s="158">
        <v>542.40000000000009</v>
      </c>
      <c r="E33" s="158" t="s">
        <v>2569</v>
      </c>
      <c r="F33" s="1051"/>
      <c r="G33" s="1067"/>
      <c r="H33" s="201">
        <v>7004</v>
      </c>
      <c r="I33" s="202" t="s">
        <v>496</v>
      </c>
      <c r="J33" s="159"/>
      <c r="K33" s="202" t="s">
        <v>496</v>
      </c>
      <c r="L33" s="159"/>
      <c r="M33" s="203"/>
      <c r="N33" s="203" t="s">
        <v>496</v>
      </c>
      <c r="O33" s="203"/>
      <c r="P33" s="203"/>
      <c r="Q33" s="178"/>
    </row>
    <row r="34" spans="1:17" s="147" customFormat="1" ht="17.25" customHeight="1" x14ac:dyDescent="0.2">
      <c r="A34" s="1049"/>
      <c r="B34" s="198" t="s">
        <v>2576</v>
      </c>
      <c r="C34" s="1050"/>
      <c r="D34" s="158">
        <v>100</v>
      </c>
      <c r="E34" s="158" t="s">
        <v>2569</v>
      </c>
      <c r="F34" s="1051"/>
      <c r="G34" s="1067"/>
      <c r="H34" s="201">
        <v>7005</v>
      </c>
      <c r="I34" s="202" t="s">
        <v>496</v>
      </c>
      <c r="J34" s="159"/>
      <c r="K34" s="202" t="s">
        <v>496</v>
      </c>
      <c r="L34" s="159"/>
      <c r="M34" s="203" t="s">
        <v>496</v>
      </c>
      <c r="N34" s="203"/>
      <c r="O34" s="203"/>
      <c r="P34" s="203"/>
      <c r="Q34" s="178"/>
    </row>
    <row r="35" spans="1:17" s="147" customFormat="1" ht="17.25" customHeight="1" x14ac:dyDescent="0.2">
      <c r="A35" s="1049"/>
      <c r="B35" s="198" t="s">
        <v>2577</v>
      </c>
      <c r="C35" s="1050"/>
      <c r="D35" s="158">
        <v>920</v>
      </c>
      <c r="E35" s="158" t="s">
        <v>2569</v>
      </c>
      <c r="F35" s="1051"/>
      <c r="G35" s="1067"/>
      <c r="H35" s="201">
        <v>7006</v>
      </c>
      <c r="I35" s="202" t="s">
        <v>496</v>
      </c>
      <c r="J35" s="159"/>
      <c r="K35" s="202" t="s">
        <v>496</v>
      </c>
      <c r="L35" s="159"/>
      <c r="M35" s="203"/>
      <c r="N35" s="203" t="s">
        <v>496</v>
      </c>
      <c r="O35" s="203"/>
      <c r="P35" s="203"/>
      <c r="Q35" s="178"/>
    </row>
    <row r="36" spans="1:17" s="147" customFormat="1" ht="17.25" customHeight="1" x14ac:dyDescent="0.2">
      <c r="A36" s="1049"/>
      <c r="B36" s="198" t="s">
        <v>2578</v>
      </c>
      <c r="C36" s="1050"/>
      <c r="D36" s="158">
        <v>920</v>
      </c>
      <c r="E36" s="158" t="s">
        <v>2569</v>
      </c>
      <c r="F36" s="1051"/>
      <c r="G36" s="1067"/>
      <c r="H36" s="201">
        <v>7007</v>
      </c>
      <c r="I36" s="202" t="s">
        <v>496</v>
      </c>
      <c r="J36" s="159"/>
      <c r="K36" s="202" t="s">
        <v>496</v>
      </c>
      <c r="L36" s="159"/>
      <c r="M36" s="203" t="s">
        <v>496</v>
      </c>
      <c r="N36" s="203"/>
      <c r="O36" s="203"/>
      <c r="P36" s="203"/>
      <c r="Q36" s="178"/>
    </row>
    <row r="37" spans="1:17" s="147" customFormat="1" ht="17.25" customHeight="1" x14ac:dyDescent="0.2">
      <c r="A37" s="1049"/>
      <c r="B37" s="198" t="s">
        <v>2579</v>
      </c>
      <c r="C37" s="1050"/>
      <c r="D37" s="158">
        <v>810</v>
      </c>
      <c r="E37" s="158" t="s">
        <v>2569</v>
      </c>
      <c r="F37" s="1051"/>
      <c r="G37" s="1067"/>
      <c r="H37" s="201">
        <v>7008</v>
      </c>
      <c r="I37" s="202" t="s">
        <v>496</v>
      </c>
      <c r="J37" s="159"/>
      <c r="K37" s="202" t="s">
        <v>496</v>
      </c>
      <c r="L37" s="159"/>
      <c r="M37" s="203"/>
      <c r="N37" s="203" t="s">
        <v>496</v>
      </c>
      <c r="O37" s="203"/>
      <c r="P37" s="203"/>
      <c r="Q37" s="178"/>
    </row>
    <row r="38" spans="1:17" s="147" customFormat="1" ht="17.25" customHeight="1" x14ac:dyDescent="0.2">
      <c r="A38" s="1049"/>
      <c r="B38" s="198" t="s">
        <v>2580</v>
      </c>
      <c r="C38" s="1050"/>
      <c r="D38" s="158">
        <v>598</v>
      </c>
      <c r="E38" s="158" t="s">
        <v>2569</v>
      </c>
      <c r="F38" s="1051"/>
      <c r="G38" s="1067"/>
      <c r="H38" s="201">
        <v>7009</v>
      </c>
      <c r="I38" s="248" t="s">
        <v>496</v>
      </c>
      <c r="J38" s="160"/>
      <c r="K38" s="248" t="s">
        <v>496</v>
      </c>
      <c r="L38" s="160"/>
      <c r="M38" s="248"/>
      <c r="N38" s="248"/>
      <c r="O38" s="248" t="s">
        <v>496</v>
      </c>
      <c r="P38" s="203"/>
      <c r="Q38" s="178"/>
    </row>
    <row r="39" spans="1:17" s="147" customFormat="1" ht="17.25" customHeight="1" x14ac:dyDescent="0.2">
      <c r="A39" s="1049"/>
      <c r="B39" s="198" t="s">
        <v>2581</v>
      </c>
      <c r="C39" s="1050"/>
      <c r="D39" s="158">
        <v>350</v>
      </c>
      <c r="E39" s="158" t="s">
        <v>2569</v>
      </c>
      <c r="F39" s="1051"/>
      <c r="G39" s="1067"/>
      <c r="H39" s="201">
        <v>7010</v>
      </c>
      <c r="I39" s="202" t="s">
        <v>496</v>
      </c>
      <c r="J39" s="159"/>
      <c r="K39" s="202" t="s">
        <v>496</v>
      </c>
      <c r="L39" s="159"/>
      <c r="M39" s="203"/>
      <c r="N39" s="203" t="s">
        <v>496</v>
      </c>
      <c r="O39" s="203"/>
      <c r="P39" s="203"/>
      <c r="Q39" s="178"/>
    </row>
    <row r="40" spans="1:17" s="147" customFormat="1" ht="17.25" customHeight="1" x14ac:dyDescent="0.2">
      <c r="A40" s="1049"/>
      <c r="B40" s="198" t="s">
        <v>2582</v>
      </c>
      <c r="C40" s="1050"/>
      <c r="D40" s="158">
        <v>270</v>
      </c>
      <c r="E40" s="158" t="s">
        <v>2569</v>
      </c>
      <c r="F40" s="1051"/>
      <c r="G40" s="1067"/>
      <c r="H40" s="201">
        <v>7011</v>
      </c>
      <c r="I40" s="202" t="s">
        <v>496</v>
      </c>
      <c r="J40" s="159"/>
      <c r="K40" s="202" t="s">
        <v>496</v>
      </c>
      <c r="L40" s="159"/>
      <c r="M40" s="203" t="s">
        <v>496</v>
      </c>
      <c r="N40" s="203"/>
      <c r="O40" s="203"/>
      <c r="P40" s="203"/>
      <c r="Q40" s="178"/>
    </row>
    <row r="41" spans="1:17" s="147" customFormat="1" ht="17.25" customHeight="1" x14ac:dyDescent="0.2">
      <c r="A41" s="1049"/>
      <c r="B41" s="198" t="s">
        <v>2583</v>
      </c>
      <c r="C41" s="1050"/>
      <c r="D41" s="158">
        <v>1325</v>
      </c>
      <c r="E41" s="158" t="s">
        <v>2569</v>
      </c>
      <c r="F41" s="1051"/>
      <c r="G41" s="1067"/>
      <c r="H41" s="201">
        <v>7012</v>
      </c>
      <c r="I41" s="202" t="s">
        <v>496</v>
      </c>
      <c r="J41" s="159"/>
      <c r="K41" s="202" t="s">
        <v>496</v>
      </c>
      <c r="L41" s="159"/>
      <c r="M41" s="203"/>
      <c r="N41" s="203" t="s">
        <v>496</v>
      </c>
      <c r="O41" s="203"/>
      <c r="P41" s="203"/>
      <c r="Q41" s="178"/>
    </row>
    <row r="42" spans="1:17" s="147" customFormat="1" ht="17.25" customHeight="1" x14ac:dyDescent="0.2">
      <c r="A42" s="1049"/>
      <c r="B42" s="198" t="s">
        <v>2584</v>
      </c>
      <c r="C42" s="1050"/>
      <c r="D42" s="158">
        <v>1300</v>
      </c>
      <c r="E42" s="158" t="s">
        <v>2569</v>
      </c>
      <c r="F42" s="1051"/>
      <c r="G42" s="1067"/>
      <c r="H42" s="201">
        <v>7013</v>
      </c>
      <c r="I42" s="202" t="s">
        <v>496</v>
      </c>
      <c r="J42" s="159"/>
      <c r="K42" s="202" t="s">
        <v>496</v>
      </c>
      <c r="L42" s="159"/>
      <c r="M42" s="203"/>
      <c r="N42" s="203" t="s">
        <v>496</v>
      </c>
      <c r="O42" s="203"/>
      <c r="P42" s="203"/>
      <c r="Q42" s="178"/>
    </row>
    <row r="43" spans="1:17" s="147" customFormat="1" ht="17.25" customHeight="1" x14ac:dyDescent="0.2">
      <c r="A43" s="1049"/>
      <c r="B43" s="198" t="s">
        <v>2585</v>
      </c>
      <c r="C43" s="1050"/>
      <c r="D43" s="158">
        <v>1325</v>
      </c>
      <c r="E43" s="158" t="s">
        <v>2569</v>
      </c>
      <c r="F43" s="1051"/>
      <c r="G43" s="1067"/>
      <c r="H43" s="201">
        <v>7014</v>
      </c>
      <c r="I43" s="202" t="s">
        <v>496</v>
      </c>
      <c r="J43" s="159"/>
      <c r="K43" s="202" t="s">
        <v>496</v>
      </c>
      <c r="L43" s="159"/>
      <c r="M43" s="203" t="s">
        <v>496</v>
      </c>
      <c r="N43" s="203"/>
      <c r="O43" s="203"/>
      <c r="P43" s="203"/>
      <c r="Q43" s="178"/>
    </row>
    <row r="44" spans="1:17" s="147" customFormat="1" ht="17.25" customHeight="1" x14ac:dyDescent="0.2">
      <c r="A44" s="1049"/>
      <c r="B44" s="198" t="s">
        <v>2586</v>
      </c>
      <c r="C44" s="1050"/>
      <c r="D44" s="158">
        <v>750</v>
      </c>
      <c r="E44" s="158" t="s">
        <v>2569</v>
      </c>
      <c r="F44" s="1051"/>
      <c r="G44" s="1067"/>
      <c r="H44" s="201">
        <v>7015</v>
      </c>
      <c r="I44" s="202" t="s">
        <v>496</v>
      </c>
      <c r="J44" s="159"/>
      <c r="K44" s="202" t="s">
        <v>496</v>
      </c>
      <c r="L44" s="159"/>
      <c r="M44" s="203"/>
      <c r="N44" s="203" t="s">
        <v>496</v>
      </c>
      <c r="O44" s="203"/>
      <c r="P44" s="203"/>
      <c r="Q44" s="178"/>
    </row>
    <row r="45" spans="1:17" s="147" customFormat="1" ht="17.25" customHeight="1" x14ac:dyDescent="0.2">
      <c r="A45" s="1049"/>
      <c r="B45" s="198" t="s">
        <v>2587</v>
      </c>
      <c r="C45" s="1050"/>
      <c r="D45" s="158">
        <v>600</v>
      </c>
      <c r="E45" s="158" t="s">
        <v>2569</v>
      </c>
      <c r="F45" s="1051"/>
      <c r="G45" s="1067"/>
      <c r="H45" s="201">
        <v>7016</v>
      </c>
      <c r="I45" s="202" t="s">
        <v>496</v>
      </c>
      <c r="J45" s="159"/>
      <c r="K45" s="202" t="s">
        <v>496</v>
      </c>
      <c r="L45" s="159"/>
      <c r="M45" s="203" t="s">
        <v>496</v>
      </c>
      <c r="N45" s="203"/>
      <c r="O45" s="203"/>
      <c r="P45" s="203"/>
      <c r="Q45" s="178"/>
    </row>
    <row r="46" spans="1:17" s="147" customFormat="1" ht="17.25" customHeight="1" x14ac:dyDescent="0.2">
      <c r="A46" s="1049"/>
      <c r="B46" s="198" t="s">
        <v>2588</v>
      </c>
      <c r="C46" s="1050"/>
      <c r="D46" s="158">
        <v>593.25</v>
      </c>
      <c r="E46" s="158" t="s">
        <v>2569</v>
      </c>
      <c r="F46" s="1051"/>
      <c r="G46" s="1067"/>
      <c r="H46" s="201">
        <v>7017</v>
      </c>
      <c r="I46" s="202" t="s">
        <v>496</v>
      </c>
      <c r="J46" s="159"/>
      <c r="K46" s="202" t="s">
        <v>496</v>
      </c>
      <c r="L46" s="159"/>
      <c r="M46" s="203" t="s">
        <v>496</v>
      </c>
      <c r="N46" s="203"/>
      <c r="O46" s="203"/>
      <c r="P46" s="203"/>
      <c r="Q46" s="178"/>
    </row>
    <row r="47" spans="1:17" s="147" customFormat="1" ht="17.25" customHeight="1" x14ac:dyDescent="0.2">
      <c r="A47" s="1049"/>
      <c r="B47" s="198" t="s">
        <v>2589</v>
      </c>
      <c r="C47" s="1050"/>
      <c r="D47" s="158">
        <v>858</v>
      </c>
      <c r="E47" s="158" t="s">
        <v>2569</v>
      </c>
      <c r="F47" s="1051"/>
      <c r="G47" s="1067"/>
      <c r="H47" s="201">
        <v>7018</v>
      </c>
      <c r="I47" s="202" t="s">
        <v>496</v>
      </c>
      <c r="J47" s="159"/>
      <c r="K47" s="202" t="s">
        <v>496</v>
      </c>
      <c r="L47" s="159"/>
      <c r="M47" s="203"/>
      <c r="N47" s="203" t="s">
        <v>496</v>
      </c>
      <c r="O47" s="203"/>
      <c r="P47" s="203"/>
      <c r="Q47" s="178"/>
    </row>
    <row r="48" spans="1:17" s="147" customFormat="1" ht="17.25" customHeight="1" x14ac:dyDescent="0.2">
      <c r="A48" s="1049"/>
      <c r="B48" s="198" t="s">
        <v>2590</v>
      </c>
      <c r="C48" s="1050"/>
      <c r="D48" s="158">
        <v>550</v>
      </c>
      <c r="E48" s="158" t="s">
        <v>2569</v>
      </c>
      <c r="F48" s="1051"/>
      <c r="G48" s="1067"/>
      <c r="H48" s="201">
        <v>7019</v>
      </c>
      <c r="I48" s="202" t="s">
        <v>496</v>
      </c>
      <c r="J48" s="159"/>
      <c r="K48" s="202" t="s">
        <v>496</v>
      </c>
      <c r="L48" s="159"/>
      <c r="M48" s="203" t="s">
        <v>496</v>
      </c>
      <c r="N48" s="203"/>
      <c r="O48" s="203"/>
      <c r="P48" s="203"/>
      <c r="Q48" s="178"/>
    </row>
    <row r="49" spans="1:17" s="147" customFormat="1" ht="17.25" customHeight="1" x14ac:dyDescent="0.2">
      <c r="A49" s="1049"/>
      <c r="B49" s="198" t="s">
        <v>2591</v>
      </c>
      <c r="C49" s="1050"/>
      <c r="D49" s="158">
        <v>858</v>
      </c>
      <c r="E49" s="158" t="s">
        <v>2569</v>
      </c>
      <c r="F49" s="1051"/>
      <c r="G49" s="1067"/>
      <c r="H49" s="201">
        <v>7020</v>
      </c>
      <c r="I49" s="202" t="s">
        <v>496</v>
      </c>
      <c r="J49" s="159"/>
      <c r="K49" s="202" t="s">
        <v>496</v>
      </c>
      <c r="L49" s="159"/>
      <c r="M49" s="203" t="s">
        <v>496</v>
      </c>
      <c r="N49" s="203"/>
      <c r="O49" s="203"/>
      <c r="P49" s="203"/>
      <c r="Q49" s="178"/>
    </row>
    <row r="50" spans="1:17" s="147" customFormat="1" ht="17.25" customHeight="1" x14ac:dyDescent="0.2">
      <c r="A50" s="1049"/>
      <c r="B50" s="198" t="s">
        <v>2592</v>
      </c>
      <c r="C50" s="1050"/>
      <c r="D50" s="158">
        <v>375</v>
      </c>
      <c r="E50" s="158" t="s">
        <v>2569</v>
      </c>
      <c r="F50" s="1051"/>
      <c r="G50" s="1067"/>
      <c r="H50" s="201">
        <v>7021</v>
      </c>
      <c r="I50" s="202" t="s">
        <v>496</v>
      </c>
      <c r="J50" s="159"/>
      <c r="K50" s="202" t="s">
        <v>496</v>
      </c>
      <c r="L50" s="159"/>
      <c r="M50" s="203" t="s">
        <v>496</v>
      </c>
      <c r="N50" s="203"/>
      <c r="O50" s="203"/>
      <c r="P50" s="203"/>
      <c r="Q50" s="178"/>
    </row>
    <row r="51" spans="1:17" s="147" customFormat="1" ht="17.25" customHeight="1" x14ac:dyDescent="0.2">
      <c r="A51" s="1049"/>
      <c r="B51" s="198" t="s">
        <v>2593</v>
      </c>
      <c r="C51" s="1050"/>
      <c r="D51" s="158">
        <v>250</v>
      </c>
      <c r="E51" s="158" t="s">
        <v>2569</v>
      </c>
      <c r="F51" s="1051"/>
      <c r="G51" s="1067"/>
      <c r="H51" s="201">
        <v>7022</v>
      </c>
      <c r="I51" s="202" t="s">
        <v>496</v>
      </c>
      <c r="J51" s="159"/>
      <c r="K51" s="202" t="s">
        <v>496</v>
      </c>
      <c r="L51" s="159"/>
      <c r="M51" s="203"/>
      <c r="N51" s="203"/>
      <c r="O51" s="203" t="s">
        <v>2594</v>
      </c>
      <c r="P51" s="203"/>
      <c r="Q51" s="178"/>
    </row>
    <row r="52" spans="1:17" s="147" customFormat="1" ht="17.25" customHeight="1" x14ac:dyDescent="0.2">
      <c r="A52" s="1049"/>
      <c r="B52" s="198" t="s">
        <v>2595</v>
      </c>
      <c r="C52" s="1050"/>
      <c r="D52" s="158">
        <v>1988.8000000000002</v>
      </c>
      <c r="E52" s="158" t="s">
        <v>2569</v>
      </c>
      <c r="F52" s="1051"/>
      <c r="G52" s="1067"/>
      <c r="H52" s="201">
        <v>7023</v>
      </c>
      <c r="I52" s="202" t="s">
        <v>496</v>
      </c>
      <c r="J52" s="159"/>
      <c r="K52" s="202" t="s">
        <v>496</v>
      </c>
      <c r="L52" s="159"/>
      <c r="M52" s="203"/>
      <c r="N52" s="203" t="s">
        <v>496</v>
      </c>
      <c r="O52" s="203"/>
      <c r="P52" s="203"/>
      <c r="Q52" s="178"/>
    </row>
    <row r="53" spans="1:17" s="147" customFormat="1" ht="17.25" customHeight="1" x14ac:dyDescent="0.2">
      <c r="A53" s="1049"/>
      <c r="B53" s="198" t="s">
        <v>2596</v>
      </c>
      <c r="C53" s="1050"/>
      <c r="D53" s="158">
        <v>2000</v>
      </c>
      <c r="E53" s="158" t="s">
        <v>2569</v>
      </c>
      <c r="F53" s="1051"/>
      <c r="G53" s="1067"/>
      <c r="H53" s="201">
        <v>7024</v>
      </c>
      <c r="I53" s="202" t="s">
        <v>496</v>
      </c>
      <c r="J53" s="159"/>
      <c r="K53" s="202" t="s">
        <v>496</v>
      </c>
      <c r="L53" s="159"/>
      <c r="M53" s="203"/>
      <c r="N53" s="203" t="s">
        <v>496</v>
      </c>
      <c r="O53" s="203"/>
      <c r="P53" s="203"/>
      <c r="Q53" s="178"/>
    </row>
    <row r="54" spans="1:17" s="147" customFormat="1" ht="17.25" customHeight="1" x14ac:dyDescent="0.2">
      <c r="A54" s="1049"/>
      <c r="B54" s="198" t="s">
        <v>2597</v>
      </c>
      <c r="C54" s="1050"/>
      <c r="D54" s="158">
        <v>560</v>
      </c>
      <c r="E54" s="158" t="s">
        <v>2569</v>
      </c>
      <c r="F54" s="1051"/>
      <c r="G54" s="1067"/>
      <c r="H54" s="201">
        <v>7025</v>
      </c>
      <c r="I54" s="202" t="s">
        <v>496</v>
      </c>
      <c r="J54" s="159"/>
      <c r="K54" s="202" t="s">
        <v>496</v>
      </c>
      <c r="L54" s="159"/>
      <c r="M54" s="203" t="s">
        <v>496</v>
      </c>
      <c r="N54" s="203"/>
      <c r="O54" s="203"/>
      <c r="P54" s="203"/>
      <c r="Q54" s="178"/>
    </row>
    <row r="55" spans="1:17" s="147" customFormat="1" ht="17.25" customHeight="1" x14ac:dyDescent="0.2">
      <c r="A55" s="1049"/>
      <c r="B55" s="198" t="s">
        <v>2598</v>
      </c>
      <c r="C55" s="1050"/>
      <c r="D55" s="158">
        <v>480</v>
      </c>
      <c r="E55" s="158" t="s">
        <v>2569</v>
      </c>
      <c r="F55" s="1051"/>
      <c r="G55" s="1067"/>
      <c r="H55" s="201">
        <v>7026</v>
      </c>
      <c r="I55" s="202" t="s">
        <v>496</v>
      </c>
      <c r="J55" s="159"/>
      <c r="K55" s="202" t="s">
        <v>496</v>
      </c>
      <c r="L55" s="159"/>
      <c r="M55" s="203" t="s">
        <v>2594</v>
      </c>
      <c r="N55" s="203"/>
      <c r="O55" s="203"/>
      <c r="P55" s="203"/>
      <c r="Q55" s="178"/>
    </row>
    <row r="56" spans="1:17" s="147" customFormat="1" ht="17.25" customHeight="1" x14ac:dyDescent="0.2">
      <c r="A56" s="1049"/>
      <c r="B56" s="198" t="s">
        <v>2599</v>
      </c>
      <c r="C56" s="1050"/>
      <c r="D56" s="158">
        <v>264</v>
      </c>
      <c r="E56" s="158" t="s">
        <v>2569</v>
      </c>
      <c r="F56" s="1051"/>
      <c r="G56" s="1067"/>
      <c r="H56" s="201">
        <v>7027</v>
      </c>
      <c r="I56" s="202" t="s">
        <v>496</v>
      </c>
      <c r="J56" s="159"/>
      <c r="K56" s="202" t="s">
        <v>496</v>
      </c>
      <c r="L56" s="159"/>
      <c r="M56" s="203"/>
      <c r="N56" s="203"/>
      <c r="O56" s="203" t="s">
        <v>496</v>
      </c>
      <c r="P56" s="203"/>
      <c r="Q56" s="178"/>
    </row>
    <row r="57" spans="1:17" s="147" customFormat="1" ht="17.25" customHeight="1" x14ac:dyDescent="0.2">
      <c r="A57" s="1049"/>
      <c r="B57" s="198" t="s">
        <v>2600</v>
      </c>
      <c r="C57" s="1050"/>
      <c r="D57" s="158">
        <v>400</v>
      </c>
      <c r="E57" s="158" t="s">
        <v>2569</v>
      </c>
      <c r="F57" s="1051"/>
      <c r="G57" s="1067"/>
      <c r="H57" s="201">
        <v>7028</v>
      </c>
      <c r="I57" s="202" t="s">
        <v>496</v>
      </c>
      <c r="J57" s="159"/>
      <c r="K57" s="202" t="s">
        <v>496</v>
      </c>
      <c r="L57" s="159"/>
      <c r="M57" s="203"/>
      <c r="N57" s="203" t="s">
        <v>496</v>
      </c>
      <c r="O57" s="203"/>
      <c r="P57" s="203"/>
      <c r="Q57" s="178"/>
    </row>
    <row r="58" spans="1:17" s="147" customFormat="1" ht="17.25" customHeight="1" x14ac:dyDescent="0.2">
      <c r="A58" s="1049"/>
      <c r="B58" s="198" t="s">
        <v>2601</v>
      </c>
      <c r="C58" s="1050"/>
      <c r="D58" s="158">
        <v>100</v>
      </c>
      <c r="E58" s="158" t="s">
        <v>2569</v>
      </c>
      <c r="F58" s="1051"/>
      <c r="G58" s="1067"/>
      <c r="H58" s="201">
        <v>7029</v>
      </c>
      <c r="I58" s="202" t="s">
        <v>496</v>
      </c>
      <c r="J58" s="159"/>
      <c r="K58" s="202" t="s">
        <v>496</v>
      </c>
      <c r="L58" s="159"/>
      <c r="M58" s="203" t="s">
        <v>496</v>
      </c>
      <c r="N58" s="203"/>
      <c r="O58" s="203"/>
      <c r="P58" s="203"/>
      <c r="Q58" s="178"/>
    </row>
    <row r="59" spans="1:17" s="147" customFormat="1" ht="17.25" customHeight="1" x14ac:dyDescent="0.2">
      <c r="A59" s="1049"/>
      <c r="B59" s="198" t="s">
        <v>2602</v>
      </c>
      <c r="C59" s="1050"/>
      <c r="D59" s="158">
        <v>4250</v>
      </c>
      <c r="E59" s="158" t="s">
        <v>2569</v>
      </c>
      <c r="F59" s="1051"/>
      <c r="G59" s="1067"/>
      <c r="H59" s="201">
        <v>7030</v>
      </c>
      <c r="I59" s="202" t="s">
        <v>496</v>
      </c>
      <c r="J59" s="159"/>
      <c r="K59" s="202" t="s">
        <v>496</v>
      </c>
      <c r="L59" s="159"/>
      <c r="M59" s="203" t="s">
        <v>496</v>
      </c>
      <c r="N59" s="203"/>
      <c r="O59" s="203"/>
      <c r="P59" s="203"/>
      <c r="Q59" s="178"/>
    </row>
    <row r="60" spans="1:17" s="147" customFormat="1" ht="17.25" customHeight="1" x14ac:dyDescent="0.2">
      <c r="A60" s="1049"/>
      <c r="B60" s="198" t="s">
        <v>2603</v>
      </c>
      <c r="C60" s="1050"/>
      <c r="D60" s="158">
        <v>3660</v>
      </c>
      <c r="E60" s="158" t="s">
        <v>2569</v>
      </c>
      <c r="F60" s="1051"/>
      <c r="G60" s="1067"/>
      <c r="H60" s="201">
        <v>7031</v>
      </c>
      <c r="I60" s="202" t="s">
        <v>496</v>
      </c>
      <c r="J60" s="159"/>
      <c r="K60" s="202" t="s">
        <v>496</v>
      </c>
      <c r="L60" s="159"/>
      <c r="M60" s="203" t="s">
        <v>496</v>
      </c>
      <c r="N60" s="203"/>
      <c r="O60" s="203"/>
      <c r="P60" s="203"/>
      <c r="Q60" s="178"/>
    </row>
    <row r="61" spans="1:17" s="147" customFormat="1" ht="17.25" customHeight="1" x14ac:dyDescent="0.2">
      <c r="A61" s="1049"/>
      <c r="B61" s="198" t="s">
        <v>2604</v>
      </c>
      <c r="C61" s="1050"/>
      <c r="D61" s="158">
        <v>3740</v>
      </c>
      <c r="E61" s="158" t="s">
        <v>2569</v>
      </c>
      <c r="F61" s="1051"/>
      <c r="G61" s="1067"/>
      <c r="H61" s="201">
        <v>7032</v>
      </c>
      <c r="I61" s="202" t="s">
        <v>496</v>
      </c>
      <c r="J61" s="159"/>
      <c r="K61" s="202" t="s">
        <v>496</v>
      </c>
      <c r="L61" s="159"/>
      <c r="M61" s="203"/>
      <c r="N61" s="203" t="s">
        <v>496</v>
      </c>
      <c r="O61" s="203"/>
      <c r="P61" s="203"/>
      <c r="Q61" s="178"/>
    </row>
    <row r="62" spans="1:17" s="147" customFormat="1" ht="17.25" customHeight="1" x14ac:dyDescent="0.2">
      <c r="A62" s="1049"/>
      <c r="B62" s="198" t="s">
        <v>2605</v>
      </c>
      <c r="C62" s="1050"/>
      <c r="D62" s="158">
        <v>3700</v>
      </c>
      <c r="E62" s="158" t="s">
        <v>2569</v>
      </c>
      <c r="F62" s="1051"/>
      <c r="G62" s="1067"/>
      <c r="H62" s="201">
        <v>7033</v>
      </c>
      <c r="I62" s="202" t="s">
        <v>496</v>
      </c>
      <c r="J62" s="159"/>
      <c r="K62" s="202" t="s">
        <v>496</v>
      </c>
      <c r="L62" s="159"/>
      <c r="M62" s="203" t="s">
        <v>496</v>
      </c>
      <c r="N62" s="203"/>
      <c r="O62" s="203"/>
      <c r="P62" s="203"/>
      <c r="Q62" s="178"/>
    </row>
    <row r="63" spans="1:17" s="147" customFormat="1" ht="17.25" customHeight="1" x14ac:dyDescent="0.2">
      <c r="A63" s="1049"/>
      <c r="B63" s="198" t="s">
        <v>2606</v>
      </c>
      <c r="C63" s="1050"/>
      <c r="D63" s="158">
        <v>1500</v>
      </c>
      <c r="E63" s="158" t="s">
        <v>2569</v>
      </c>
      <c r="F63" s="1051"/>
      <c r="G63" s="1067"/>
      <c r="H63" s="201">
        <v>7034</v>
      </c>
      <c r="I63" s="202" t="s">
        <v>496</v>
      </c>
      <c r="J63" s="159"/>
      <c r="K63" s="202" t="s">
        <v>496</v>
      </c>
      <c r="L63" s="159"/>
      <c r="M63" s="203" t="s">
        <v>496</v>
      </c>
      <c r="N63" s="203"/>
      <c r="O63" s="203"/>
      <c r="P63" s="203"/>
      <c r="Q63" s="178"/>
    </row>
    <row r="64" spans="1:17" s="147" customFormat="1" ht="17.25" customHeight="1" x14ac:dyDescent="0.2">
      <c r="A64" s="1049"/>
      <c r="B64" s="198" t="s">
        <v>2607</v>
      </c>
      <c r="C64" s="1050"/>
      <c r="D64" s="158">
        <v>1320</v>
      </c>
      <c r="E64" s="158" t="s">
        <v>2569</v>
      </c>
      <c r="F64" s="1051"/>
      <c r="G64" s="1067"/>
      <c r="H64" s="201">
        <v>7035</v>
      </c>
      <c r="I64" s="202" t="s">
        <v>496</v>
      </c>
      <c r="J64" s="159"/>
      <c r="K64" s="202" t="s">
        <v>496</v>
      </c>
      <c r="L64" s="159"/>
      <c r="M64" s="203" t="s">
        <v>496</v>
      </c>
      <c r="N64" s="203"/>
      <c r="O64" s="203"/>
      <c r="P64" s="203"/>
      <c r="Q64" s="178"/>
    </row>
    <row r="65" spans="1:17" s="147" customFormat="1" ht="17.25" customHeight="1" x14ac:dyDescent="0.2">
      <c r="A65" s="1049"/>
      <c r="B65" s="198" t="s">
        <v>2608</v>
      </c>
      <c r="C65" s="1050"/>
      <c r="D65" s="158">
        <v>4425</v>
      </c>
      <c r="E65" s="158" t="s">
        <v>2569</v>
      </c>
      <c r="F65" s="1051"/>
      <c r="G65" s="1067"/>
      <c r="H65" s="201">
        <v>7036</v>
      </c>
      <c r="I65" s="202" t="s">
        <v>496</v>
      </c>
      <c r="J65" s="159"/>
      <c r="K65" s="202" t="s">
        <v>496</v>
      </c>
      <c r="L65" s="159"/>
      <c r="M65" s="203"/>
      <c r="N65" s="203" t="s">
        <v>496</v>
      </c>
      <c r="O65" s="203"/>
      <c r="P65" s="203"/>
      <c r="Q65" s="178"/>
    </row>
    <row r="66" spans="1:17" s="147" customFormat="1" ht="17.25" customHeight="1" x14ac:dyDescent="0.2">
      <c r="A66" s="1049"/>
      <c r="B66" s="198" t="s">
        <v>2609</v>
      </c>
      <c r="C66" s="1050"/>
      <c r="D66" s="158">
        <v>4400</v>
      </c>
      <c r="E66" s="158" t="s">
        <v>2569</v>
      </c>
      <c r="F66" s="1051"/>
      <c r="G66" s="1067"/>
      <c r="H66" s="201">
        <v>7037</v>
      </c>
      <c r="I66" s="202" t="s">
        <v>496</v>
      </c>
      <c r="J66" s="159"/>
      <c r="K66" s="202" t="s">
        <v>496</v>
      </c>
      <c r="L66" s="159"/>
      <c r="M66" s="203"/>
      <c r="N66" s="203" t="s">
        <v>496</v>
      </c>
      <c r="O66" s="203"/>
      <c r="P66" s="203"/>
      <c r="Q66" s="178"/>
    </row>
    <row r="67" spans="1:17" s="147" customFormat="1" ht="17.25" customHeight="1" x14ac:dyDescent="0.2">
      <c r="A67" s="1049"/>
      <c r="B67" s="198" t="s">
        <v>2610</v>
      </c>
      <c r="C67" s="1050"/>
      <c r="D67" s="158">
        <v>2700</v>
      </c>
      <c r="E67" s="158" t="s">
        <v>2569</v>
      </c>
      <c r="F67" s="1051"/>
      <c r="G67" s="1067"/>
      <c r="H67" s="201">
        <v>7038</v>
      </c>
      <c r="I67" s="202" t="s">
        <v>496</v>
      </c>
      <c r="J67" s="159"/>
      <c r="K67" s="202" t="s">
        <v>496</v>
      </c>
      <c r="L67" s="159"/>
      <c r="M67" s="203"/>
      <c r="N67" s="203" t="s">
        <v>496</v>
      </c>
      <c r="O67" s="203"/>
      <c r="P67" s="203"/>
      <c r="Q67" s="178"/>
    </row>
    <row r="68" spans="1:17" s="147" customFormat="1" ht="17.25" customHeight="1" x14ac:dyDescent="0.2">
      <c r="A68" s="1049"/>
      <c r="B68" s="198" t="s">
        <v>2611</v>
      </c>
      <c r="C68" s="1050"/>
      <c r="D68" s="158">
        <v>1250</v>
      </c>
      <c r="E68" s="158" t="s">
        <v>2569</v>
      </c>
      <c r="F68" s="1051"/>
      <c r="G68" s="1067"/>
      <c r="H68" s="201">
        <v>7039</v>
      </c>
      <c r="I68" s="202" t="s">
        <v>496</v>
      </c>
      <c r="J68" s="159"/>
      <c r="K68" s="202" t="s">
        <v>496</v>
      </c>
      <c r="L68" s="159"/>
      <c r="M68" s="203" t="s">
        <v>496</v>
      </c>
      <c r="N68" s="203"/>
      <c r="O68" s="203"/>
      <c r="P68" s="203"/>
      <c r="Q68" s="178"/>
    </row>
    <row r="69" spans="1:17" s="147" customFormat="1" ht="17.25" customHeight="1" x14ac:dyDescent="0.2">
      <c r="A69" s="1049"/>
      <c r="B69" s="198" t="s">
        <v>2567</v>
      </c>
      <c r="C69" s="1050"/>
      <c r="D69" s="158">
        <v>220</v>
      </c>
      <c r="E69" s="158" t="s">
        <v>2612</v>
      </c>
      <c r="F69" s="1051">
        <v>41849</v>
      </c>
      <c r="G69" s="1067" t="s">
        <v>2613</v>
      </c>
      <c r="H69" s="201" t="s">
        <v>2614</v>
      </c>
      <c r="I69" s="202" t="s">
        <v>496</v>
      </c>
      <c r="J69" s="159"/>
      <c r="K69" s="202" t="s">
        <v>496</v>
      </c>
      <c r="L69" s="159"/>
      <c r="M69" s="203"/>
      <c r="N69" s="203" t="s">
        <v>496</v>
      </c>
      <c r="O69" s="203"/>
      <c r="P69" s="203"/>
      <c r="Q69" s="178"/>
    </row>
    <row r="70" spans="1:17" s="147" customFormat="1" ht="17.25" customHeight="1" x14ac:dyDescent="0.2">
      <c r="A70" s="1049"/>
      <c r="B70" s="198" t="s">
        <v>2572</v>
      </c>
      <c r="C70" s="1050"/>
      <c r="D70" s="158">
        <v>158.19999999999999</v>
      </c>
      <c r="E70" s="158" t="s">
        <v>2612</v>
      </c>
      <c r="F70" s="1051"/>
      <c r="G70" s="1067"/>
      <c r="H70" s="201" t="s">
        <v>2615</v>
      </c>
      <c r="I70" s="202" t="s">
        <v>496</v>
      </c>
      <c r="J70" s="159"/>
      <c r="K70" s="202" t="s">
        <v>496</v>
      </c>
      <c r="L70" s="159"/>
      <c r="M70" s="203" t="s">
        <v>496</v>
      </c>
      <c r="N70" s="203"/>
      <c r="O70" s="203"/>
      <c r="P70" s="203"/>
      <c r="Q70" s="178"/>
    </row>
    <row r="71" spans="1:17" s="147" customFormat="1" ht="17.25" customHeight="1" x14ac:dyDescent="0.2">
      <c r="A71" s="1049"/>
      <c r="B71" s="198" t="s">
        <v>2583</v>
      </c>
      <c r="C71" s="1050"/>
      <c r="D71" s="158">
        <v>250</v>
      </c>
      <c r="E71" s="158" t="s">
        <v>2612</v>
      </c>
      <c r="F71" s="1051"/>
      <c r="G71" s="1067"/>
      <c r="H71" s="201" t="s">
        <v>2616</v>
      </c>
      <c r="I71" s="202" t="s">
        <v>496</v>
      </c>
      <c r="J71" s="159"/>
      <c r="K71" s="202" t="s">
        <v>496</v>
      </c>
      <c r="L71" s="159"/>
      <c r="M71" s="203"/>
      <c r="N71" s="203" t="s">
        <v>496</v>
      </c>
      <c r="O71" s="203"/>
      <c r="P71" s="203"/>
      <c r="Q71" s="178"/>
    </row>
    <row r="72" spans="1:17" s="147" customFormat="1" ht="17.25" customHeight="1" x14ac:dyDescent="0.2">
      <c r="A72" s="1049"/>
      <c r="B72" s="198" t="s">
        <v>2585</v>
      </c>
      <c r="C72" s="1050"/>
      <c r="D72" s="158">
        <v>250</v>
      </c>
      <c r="E72" s="158" t="s">
        <v>2612</v>
      </c>
      <c r="F72" s="1051"/>
      <c r="G72" s="1067"/>
      <c r="H72" s="201" t="s">
        <v>2617</v>
      </c>
      <c r="I72" s="202" t="s">
        <v>496</v>
      </c>
      <c r="J72" s="159"/>
      <c r="K72" s="202" t="s">
        <v>496</v>
      </c>
      <c r="L72" s="159"/>
      <c r="M72" s="203" t="s">
        <v>496</v>
      </c>
      <c r="N72" s="203"/>
      <c r="O72" s="203"/>
      <c r="P72" s="203"/>
      <c r="Q72" s="178"/>
    </row>
    <row r="73" spans="1:17" s="147" customFormat="1" ht="17.25" customHeight="1" x14ac:dyDescent="0.2">
      <c r="A73" s="1049"/>
      <c r="B73" s="198" t="s">
        <v>2604</v>
      </c>
      <c r="C73" s="1050"/>
      <c r="D73" s="158">
        <v>748</v>
      </c>
      <c r="E73" s="158" t="s">
        <v>2612</v>
      </c>
      <c r="F73" s="1051"/>
      <c r="G73" s="1067"/>
      <c r="H73" s="201" t="s">
        <v>2618</v>
      </c>
      <c r="I73" s="202" t="s">
        <v>496</v>
      </c>
      <c r="J73" s="159"/>
      <c r="K73" s="202" t="s">
        <v>496</v>
      </c>
      <c r="L73" s="159"/>
      <c r="M73" s="203"/>
      <c r="N73" s="203" t="s">
        <v>496</v>
      </c>
      <c r="O73" s="203"/>
      <c r="P73" s="203"/>
      <c r="Q73" s="178"/>
    </row>
    <row r="74" spans="1:17" s="147" customFormat="1" ht="17.25" customHeight="1" x14ac:dyDescent="0.2">
      <c r="A74" s="1049"/>
      <c r="B74" s="198" t="s">
        <v>2602</v>
      </c>
      <c r="C74" s="1050"/>
      <c r="D74" s="158">
        <v>850</v>
      </c>
      <c r="E74" s="158" t="s">
        <v>2612</v>
      </c>
      <c r="F74" s="1051"/>
      <c r="G74" s="1067"/>
      <c r="H74" s="201" t="s">
        <v>2619</v>
      </c>
      <c r="I74" s="202" t="s">
        <v>496</v>
      </c>
      <c r="J74" s="159"/>
      <c r="K74" s="202" t="s">
        <v>496</v>
      </c>
      <c r="L74" s="159"/>
      <c r="M74" s="203" t="s">
        <v>496</v>
      </c>
      <c r="N74" s="203"/>
      <c r="O74" s="203"/>
      <c r="P74" s="203"/>
      <c r="Q74" s="178"/>
    </row>
    <row r="75" spans="1:17" s="147" customFormat="1" ht="17.25" customHeight="1" x14ac:dyDescent="0.2">
      <c r="A75" s="1049"/>
      <c r="B75" s="198" t="s">
        <v>2603</v>
      </c>
      <c r="C75" s="1050"/>
      <c r="D75" s="158">
        <v>720</v>
      </c>
      <c r="E75" s="158" t="s">
        <v>2612</v>
      </c>
      <c r="F75" s="1051"/>
      <c r="G75" s="1067"/>
      <c r="H75" s="201" t="s">
        <v>2620</v>
      </c>
      <c r="I75" s="202" t="s">
        <v>496</v>
      </c>
      <c r="J75" s="159"/>
      <c r="K75" s="202" t="s">
        <v>496</v>
      </c>
      <c r="L75" s="159"/>
      <c r="M75" s="203" t="s">
        <v>496</v>
      </c>
      <c r="N75" s="203"/>
      <c r="O75" s="203"/>
      <c r="P75" s="203"/>
      <c r="Q75" s="178"/>
    </row>
    <row r="76" spans="1:17" s="147" customFormat="1" ht="17.25" customHeight="1" x14ac:dyDescent="0.2">
      <c r="A76" s="1049"/>
      <c r="B76" s="198" t="s">
        <v>2574</v>
      </c>
      <c r="C76" s="1050"/>
      <c r="D76" s="158">
        <v>60</v>
      </c>
      <c r="E76" s="158" t="s">
        <v>2612</v>
      </c>
      <c r="F76" s="1051"/>
      <c r="G76" s="1067"/>
      <c r="H76" s="201" t="s">
        <v>2621</v>
      </c>
      <c r="I76" s="202" t="s">
        <v>496</v>
      </c>
      <c r="J76" s="159"/>
      <c r="K76" s="202" t="s">
        <v>496</v>
      </c>
      <c r="L76" s="159"/>
      <c r="M76" s="203" t="s">
        <v>496</v>
      </c>
      <c r="N76" s="203"/>
      <c r="O76" s="203"/>
      <c r="P76" s="203"/>
      <c r="Q76" s="178"/>
    </row>
    <row r="77" spans="1:17" s="147" customFormat="1" ht="17.25" customHeight="1" x14ac:dyDescent="0.2">
      <c r="A77" s="1049"/>
      <c r="B77" s="198" t="s">
        <v>2610</v>
      </c>
      <c r="C77" s="1050"/>
      <c r="D77" s="158">
        <v>540</v>
      </c>
      <c r="E77" s="158" t="s">
        <v>2612</v>
      </c>
      <c r="F77" s="1051"/>
      <c r="G77" s="1067"/>
      <c r="H77" s="201" t="s">
        <v>2622</v>
      </c>
      <c r="I77" s="202" t="s">
        <v>496</v>
      </c>
      <c r="J77" s="159"/>
      <c r="K77" s="202" t="s">
        <v>496</v>
      </c>
      <c r="L77" s="159"/>
      <c r="M77" s="203"/>
      <c r="N77" s="203" t="s">
        <v>496</v>
      </c>
      <c r="O77" s="203"/>
      <c r="P77" s="203"/>
      <c r="Q77" s="178"/>
    </row>
    <row r="78" spans="1:17" s="147" customFormat="1" ht="30.75" customHeight="1" x14ac:dyDescent="0.2">
      <c r="A78" s="1049"/>
      <c r="B78" s="198" t="s">
        <v>2597</v>
      </c>
      <c r="C78" s="1050"/>
      <c r="D78" s="158">
        <v>100</v>
      </c>
      <c r="E78" s="158" t="s">
        <v>2612</v>
      </c>
      <c r="F78" s="1051"/>
      <c r="G78" s="204" t="s">
        <v>2623</v>
      </c>
      <c r="H78" s="201" t="s">
        <v>2624</v>
      </c>
      <c r="I78" s="202" t="s">
        <v>496</v>
      </c>
      <c r="J78" s="159"/>
      <c r="K78" s="202" t="s">
        <v>496</v>
      </c>
      <c r="L78" s="159"/>
      <c r="M78" s="203" t="s">
        <v>496</v>
      </c>
      <c r="N78" s="203"/>
      <c r="O78" s="203"/>
      <c r="P78" s="203"/>
      <c r="Q78" s="178"/>
    </row>
    <row r="79" spans="1:17" s="147" customFormat="1" ht="17.25" customHeight="1" x14ac:dyDescent="0.2">
      <c r="A79" s="1049"/>
      <c r="B79" s="198" t="s">
        <v>2571</v>
      </c>
      <c r="C79" s="1050"/>
      <c r="D79" s="158">
        <v>1100</v>
      </c>
      <c r="E79" s="158" t="s">
        <v>2625</v>
      </c>
      <c r="F79" s="199"/>
      <c r="G79" s="1067" t="s">
        <v>2626</v>
      </c>
      <c r="H79" s="201" t="s">
        <v>2627</v>
      </c>
      <c r="I79" s="202" t="s">
        <v>496</v>
      </c>
      <c r="J79" s="159"/>
      <c r="K79" s="202" t="s">
        <v>496</v>
      </c>
      <c r="L79" s="159"/>
      <c r="M79" s="203"/>
      <c r="N79" s="203" t="s">
        <v>496</v>
      </c>
      <c r="O79" s="203"/>
      <c r="P79" s="203"/>
      <c r="Q79" s="178"/>
    </row>
    <row r="80" spans="1:17" s="147" customFormat="1" ht="17.25" customHeight="1" x14ac:dyDescent="0.2">
      <c r="A80" s="1049"/>
      <c r="B80" s="198" t="s">
        <v>2572</v>
      </c>
      <c r="C80" s="1050"/>
      <c r="D80" s="158">
        <v>836.2</v>
      </c>
      <c r="E80" s="158" t="s">
        <v>2625</v>
      </c>
      <c r="F80" s="199"/>
      <c r="G80" s="1067"/>
      <c r="H80" s="201" t="s">
        <v>2628</v>
      </c>
      <c r="I80" s="202" t="s">
        <v>496</v>
      </c>
      <c r="J80" s="159"/>
      <c r="K80" s="202" t="s">
        <v>496</v>
      </c>
      <c r="L80" s="159"/>
      <c r="M80" s="203" t="s">
        <v>496</v>
      </c>
      <c r="N80" s="203"/>
      <c r="O80" s="203"/>
      <c r="P80" s="203"/>
      <c r="Q80" s="178"/>
    </row>
    <row r="81" spans="1:17" s="147" customFormat="1" ht="18" customHeight="1" x14ac:dyDescent="0.2">
      <c r="A81" s="1049"/>
      <c r="B81" s="198" t="s">
        <v>2574</v>
      </c>
      <c r="C81" s="1050"/>
      <c r="D81" s="158">
        <v>420</v>
      </c>
      <c r="E81" s="158" t="s">
        <v>2625</v>
      </c>
      <c r="F81" s="199"/>
      <c r="G81" s="1067"/>
      <c r="H81" s="201" t="s">
        <v>2629</v>
      </c>
      <c r="I81" s="202" t="s">
        <v>496</v>
      </c>
      <c r="J81" s="159"/>
      <c r="K81" s="202" t="s">
        <v>496</v>
      </c>
      <c r="L81" s="159"/>
      <c r="M81" s="203" t="s">
        <v>496</v>
      </c>
      <c r="N81" s="203"/>
      <c r="O81" s="203"/>
      <c r="P81" s="203"/>
      <c r="Q81" s="178"/>
    </row>
    <row r="82" spans="1:17" s="147" customFormat="1" ht="54" customHeight="1" x14ac:dyDescent="0.2">
      <c r="A82" s="1049"/>
      <c r="B82" s="198" t="s">
        <v>2575</v>
      </c>
      <c r="C82" s="1050"/>
      <c r="D82" s="158">
        <v>542.4</v>
      </c>
      <c r="E82" s="158" t="s">
        <v>2625</v>
      </c>
      <c r="F82" s="199"/>
      <c r="G82" s="1067"/>
      <c r="H82" s="201" t="s">
        <v>2630</v>
      </c>
      <c r="I82" s="247"/>
      <c r="J82" s="247" t="s">
        <v>2594</v>
      </c>
      <c r="K82" s="247"/>
      <c r="L82" s="247" t="s">
        <v>2594</v>
      </c>
      <c r="M82" s="248"/>
      <c r="N82" s="248"/>
      <c r="O82" s="248"/>
      <c r="P82" s="266" t="s">
        <v>2594</v>
      </c>
      <c r="Q82" s="275" t="s">
        <v>4363</v>
      </c>
    </row>
    <row r="83" spans="1:17" s="147" customFormat="1" ht="17.25" customHeight="1" x14ac:dyDescent="0.2">
      <c r="A83" s="1049"/>
      <c r="B83" s="198" t="s">
        <v>2581</v>
      </c>
      <c r="C83" s="1050"/>
      <c r="D83" s="158">
        <v>350</v>
      </c>
      <c r="E83" s="158" t="s">
        <v>2625</v>
      </c>
      <c r="F83" s="199"/>
      <c r="G83" s="1067"/>
      <c r="H83" s="201" t="s">
        <v>2631</v>
      </c>
      <c r="I83" s="202" t="s">
        <v>496</v>
      </c>
      <c r="J83" s="159"/>
      <c r="K83" s="202" t="s">
        <v>496</v>
      </c>
      <c r="L83" s="159"/>
      <c r="M83" s="203"/>
      <c r="N83" s="203" t="s">
        <v>496</v>
      </c>
      <c r="O83" s="203"/>
      <c r="P83" s="203"/>
      <c r="Q83" s="178"/>
    </row>
    <row r="84" spans="1:17" s="147" customFormat="1" ht="17.25" customHeight="1" x14ac:dyDescent="0.2">
      <c r="A84" s="1049"/>
      <c r="B84" s="198" t="s">
        <v>2580</v>
      </c>
      <c r="C84" s="1050"/>
      <c r="D84" s="158">
        <v>598</v>
      </c>
      <c r="E84" s="158" t="s">
        <v>2625</v>
      </c>
      <c r="F84" s="199"/>
      <c r="G84" s="1067"/>
      <c r="H84" s="201" t="s">
        <v>2632</v>
      </c>
      <c r="I84" s="203" t="s">
        <v>496</v>
      </c>
      <c r="J84" s="160"/>
      <c r="K84" s="203" t="s">
        <v>496</v>
      </c>
      <c r="L84" s="160"/>
      <c r="M84" s="203" t="s">
        <v>496</v>
      </c>
      <c r="N84" s="203"/>
      <c r="O84" s="203"/>
      <c r="P84" s="203"/>
      <c r="Q84" s="178"/>
    </row>
    <row r="85" spans="1:17" s="147" customFormat="1" ht="17.25" customHeight="1" x14ac:dyDescent="0.2">
      <c r="A85" s="1049"/>
      <c r="B85" s="198" t="s">
        <v>2585</v>
      </c>
      <c r="C85" s="1050"/>
      <c r="D85" s="158">
        <v>1325</v>
      </c>
      <c r="E85" s="158" t="s">
        <v>2625</v>
      </c>
      <c r="F85" s="199"/>
      <c r="G85" s="1067"/>
      <c r="H85" s="201" t="s">
        <v>2633</v>
      </c>
      <c r="I85" s="202" t="s">
        <v>496</v>
      </c>
      <c r="J85" s="159"/>
      <c r="K85" s="202" t="s">
        <v>496</v>
      </c>
      <c r="L85" s="159"/>
      <c r="M85" s="203" t="s">
        <v>496</v>
      </c>
      <c r="N85" s="203"/>
      <c r="O85" s="203"/>
      <c r="P85" s="203"/>
      <c r="Q85" s="178"/>
    </row>
    <row r="86" spans="1:17" s="147" customFormat="1" ht="17.25" customHeight="1" x14ac:dyDescent="0.2">
      <c r="A86" s="1049"/>
      <c r="B86" s="198" t="s">
        <v>2583</v>
      </c>
      <c r="C86" s="1050"/>
      <c r="D86" s="158">
        <v>1325</v>
      </c>
      <c r="E86" s="158" t="s">
        <v>2625</v>
      </c>
      <c r="F86" s="199"/>
      <c r="G86" s="1067"/>
      <c r="H86" s="201" t="s">
        <v>2634</v>
      </c>
      <c r="I86" s="202" t="s">
        <v>496</v>
      </c>
      <c r="J86" s="159"/>
      <c r="K86" s="202" t="s">
        <v>496</v>
      </c>
      <c r="L86" s="159"/>
      <c r="M86" s="203"/>
      <c r="N86" s="203" t="s">
        <v>496</v>
      </c>
      <c r="O86" s="203"/>
      <c r="P86" s="203"/>
      <c r="Q86" s="178"/>
    </row>
    <row r="87" spans="1:17" s="147" customFormat="1" ht="17.25" customHeight="1" x14ac:dyDescent="0.2">
      <c r="A87" s="1049"/>
      <c r="B87" s="198" t="s">
        <v>2584</v>
      </c>
      <c r="C87" s="1050"/>
      <c r="D87" s="158">
        <v>1300</v>
      </c>
      <c r="E87" s="158" t="s">
        <v>2625</v>
      </c>
      <c r="F87" s="199"/>
      <c r="G87" s="1067"/>
      <c r="H87" s="201" t="s">
        <v>2635</v>
      </c>
      <c r="I87" s="202" t="s">
        <v>496</v>
      </c>
      <c r="J87" s="159"/>
      <c r="K87" s="202" t="s">
        <v>496</v>
      </c>
      <c r="L87" s="159"/>
      <c r="M87" s="203"/>
      <c r="N87" s="203" t="s">
        <v>496</v>
      </c>
      <c r="O87" s="203"/>
      <c r="P87" s="203"/>
      <c r="Q87" s="178"/>
    </row>
    <row r="88" spans="1:17" s="147" customFormat="1" ht="17.25" customHeight="1" x14ac:dyDescent="0.2">
      <c r="A88" s="1049"/>
      <c r="B88" s="198" t="s">
        <v>2604</v>
      </c>
      <c r="C88" s="1050"/>
      <c r="D88" s="158">
        <v>3740</v>
      </c>
      <c r="E88" s="158" t="s">
        <v>2625</v>
      </c>
      <c r="F88" s="199"/>
      <c r="G88" s="1067"/>
      <c r="H88" s="201" t="s">
        <v>2636</v>
      </c>
      <c r="I88" s="202" t="s">
        <v>496</v>
      </c>
      <c r="J88" s="159"/>
      <c r="K88" s="202" t="s">
        <v>496</v>
      </c>
      <c r="L88" s="159"/>
      <c r="M88" s="203"/>
      <c r="N88" s="203" t="s">
        <v>496</v>
      </c>
      <c r="O88" s="203"/>
      <c r="P88" s="203"/>
      <c r="Q88" s="178"/>
    </row>
    <row r="89" spans="1:17" s="147" customFormat="1" ht="17.25" customHeight="1" x14ac:dyDescent="0.2">
      <c r="A89" s="1049"/>
      <c r="B89" s="198" t="s">
        <v>2602</v>
      </c>
      <c r="C89" s="1050"/>
      <c r="D89" s="158">
        <v>4250</v>
      </c>
      <c r="E89" s="158" t="s">
        <v>2625</v>
      </c>
      <c r="F89" s="199"/>
      <c r="G89" s="1067"/>
      <c r="H89" s="201" t="s">
        <v>2637</v>
      </c>
      <c r="I89" s="202" t="s">
        <v>496</v>
      </c>
      <c r="J89" s="159"/>
      <c r="K89" s="202" t="s">
        <v>496</v>
      </c>
      <c r="L89" s="159"/>
      <c r="M89" s="203" t="s">
        <v>496</v>
      </c>
      <c r="N89" s="203"/>
      <c r="O89" s="203"/>
      <c r="P89" s="203"/>
      <c r="Q89" s="178"/>
    </row>
    <row r="90" spans="1:17" s="147" customFormat="1" ht="17.25" customHeight="1" x14ac:dyDescent="0.2">
      <c r="A90" s="1049"/>
      <c r="B90" s="198" t="s">
        <v>2605</v>
      </c>
      <c r="C90" s="1050"/>
      <c r="D90" s="158">
        <v>3400</v>
      </c>
      <c r="E90" s="158" t="s">
        <v>2625</v>
      </c>
      <c r="F90" s="199"/>
      <c r="G90" s="1067"/>
      <c r="H90" s="201" t="s">
        <v>2638</v>
      </c>
      <c r="I90" s="202" t="s">
        <v>496</v>
      </c>
      <c r="J90" s="159"/>
      <c r="K90" s="202" t="s">
        <v>496</v>
      </c>
      <c r="L90" s="159"/>
      <c r="M90" s="203" t="s">
        <v>496</v>
      </c>
      <c r="N90" s="203"/>
      <c r="O90" s="203"/>
      <c r="P90" s="203"/>
      <c r="Q90" s="178"/>
    </row>
    <row r="91" spans="1:17" s="147" customFormat="1" ht="17.25" customHeight="1" x14ac:dyDescent="0.2">
      <c r="A91" s="1049"/>
      <c r="B91" s="198" t="s">
        <v>2591</v>
      </c>
      <c r="C91" s="1050"/>
      <c r="D91" s="158">
        <v>858</v>
      </c>
      <c r="E91" s="158" t="s">
        <v>2625</v>
      </c>
      <c r="F91" s="199"/>
      <c r="G91" s="1067"/>
      <c r="H91" s="201" t="s">
        <v>2639</v>
      </c>
      <c r="I91" s="202" t="s">
        <v>496</v>
      </c>
      <c r="J91" s="159"/>
      <c r="K91" s="202" t="s">
        <v>496</v>
      </c>
      <c r="L91" s="159"/>
      <c r="M91" s="203" t="s">
        <v>496</v>
      </c>
      <c r="N91" s="203"/>
      <c r="O91" s="203"/>
      <c r="P91" s="203"/>
      <c r="Q91" s="178"/>
    </row>
    <row r="92" spans="1:17" s="147" customFormat="1" ht="17.25" customHeight="1" x14ac:dyDescent="0.2">
      <c r="A92" s="1049"/>
      <c r="B92" s="198" t="s">
        <v>2590</v>
      </c>
      <c r="C92" s="1050"/>
      <c r="D92" s="158">
        <v>550</v>
      </c>
      <c r="E92" s="158" t="s">
        <v>2625</v>
      </c>
      <c r="F92" s="199"/>
      <c r="G92" s="1067"/>
      <c r="H92" s="201" t="s">
        <v>2640</v>
      </c>
      <c r="I92" s="202" t="s">
        <v>496</v>
      </c>
      <c r="J92" s="159"/>
      <c r="K92" s="202" t="s">
        <v>496</v>
      </c>
      <c r="L92" s="159"/>
      <c r="M92" s="203" t="s">
        <v>496</v>
      </c>
      <c r="N92" s="203"/>
      <c r="O92" s="203"/>
      <c r="P92" s="203"/>
      <c r="Q92" s="178"/>
    </row>
    <row r="93" spans="1:17" s="147" customFormat="1" ht="17.25" customHeight="1" x14ac:dyDescent="0.2">
      <c r="A93" s="1049"/>
      <c r="B93" s="198" t="s">
        <v>2588</v>
      </c>
      <c r="C93" s="1050"/>
      <c r="D93" s="158">
        <v>596.25</v>
      </c>
      <c r="E93" s="158" t="s">
        <v>2625</v>
      </c>
      <c r="F93" s="199"/>
      <c r="G93" s="1067"/>
      <c r="H93" s="201" t="s">
        <v>2641</v>
      </c>
      <c r="I93" s="202" t="s">
        <v>496</v>
      </c>
      <c r="J93" s="159"/>
      <c r="K93" s="202" t="s">
        <v>496</v>
      </c>
      <c r="L93" s="159"/>
      <c r="M93" s="203" t="s">
        <v>496</v>
      </c>
      <c r="N93" s="203"/>
      <c r="O93" s="203"/>
      <c r="P93" s="203"/>
      <c r="Q93" s="178"/>
    </row>
    <row r="94" spans="1:17" s="147" customFormat="1" ht="17.25" customHeight="1" x14ac:dyDescent="0.2">
      <c r="A94" s="1049"/>
      <c r="B94" s="198" t="s">
        <v>2587</v>
      </c>
      <c r="C94" s="1050"/>
      <c r="D94" s="158">
        <v>600</v>
      </c>
      <c r="E94" s="158" t="s">
        <v>2625</v>
      </c>
      <c r="F94" s="199"/>
      <c r="G94" s="1067"/>
      <c r="H94" s="201" t="s">
        <v>2642</v>
      </c>
      <c r="I94" s="202" t="s">
        <v>496</v>
      </c>
      <c r="J94" s="159"/>
      <c r="K94" s="202" t="s">
        <v>496</v>
      </c>
      <c r="L94" s="159"/>
      <c r="M94" s="203" t="s">
        <v>496</v>
      </c>
      <c r="N94" s="203"/>
      <c r="O94" s="203"/>
      <c r="P94" s="203"/>
      <c r="Q94" s="178"/>
    </row>
    <row r="95" spans="1:17" s="147" customFormat="1" ht="17.25" customHeight="1" x14ac:dyDescent="0.2">
      <c r="A95" s="1049"/>
      <c r="B95" s="198" t="s">
        <v>2593</v>
      </c>
      <c r="C95" s="1050"/>
      <c r="D95" s="158">
        <v>250</v>
      </c>
      <c r="E95" s="158" t="s">
        <v>2625</v>
      </c>
      <c r="F95" s="199"/>
      <c r="G95" s="1067"/>
      <c r="H95" s="201" t="s">
        <v>2643</v>
      </c>
      <c r="I95" s="202" t="s">
        <v>496</v>
      </c>
      <c r="J95" s="159"/>
      <c r="K95" s="202" t="s">
        <v>496</v>
      </c>
      <c r="L95" s="159"/>
      <c r="M95" s="203" t="s">
        <v>496</v>
      </c>
      <c r="N95" s="203"/>
      <c r="O95" s="203"/>
      <c r="P95" s="203"/>
      <c r="Q95" s="178"/>
    </row>
    <row r="96" spans="1:17" s="147" customFormat="1" ht="17.25" customHeight="1" x14ac:dyDescent="0.2">
      <c r="A96" s="1049"/>
      <c r="B96" s="198" t="s">
        <v>2603</v>
      </c>
      <c r="C96" s="1050"/>
      <c r="D96" s="158">
        <v>3400</v>
      </c>
      <c r="E96" s="158" t="s">
        <v>2625</v>
      </c>
      <c r="F96" s="199"/>
      <c r="G96" s="1067" t="s">
        <v>2644</v>
      </c>
      <c r="H96" s="201" t="s">
        <v>2645</v>
      </c>
      <c r="I96" s="202" t="s">
        <v>496</v>
      </c>
      <c r="J96" s="159"/>
      <c r="K96" s="202" t="s">
        <v>496</v>
      </c>
      <c r="L96" s="159"/>
      <c r="M96" s="203" t="s">
        <v>496</v>
      </c>
      <c r="N96" s="203"/>
      <c r="O96" s="203"/>
      <c r="P96" s="203"/>
      <c r="Q96" s="178"/>
    </row>
    <row r="97" spans="1:17" s="147" customFormat="1" ht="17.25" customHeight="1" x14ac:dyDescent="0.2">
      <c r="A97" s="1049"/>
      <c r="B97" s="198" t="s">
        <v>2577</v>
      </c>
      <c r="C97" s="1050"/>
      <c r="D97" s="158">
        <v>920</v>
      </c>
      <c r="E97" s="158" t="s">
        <v>2625</v>
      </c>
      <c r="F97" s="199"/>
      <c r="G97" s="1067"/>
      <c r="H97" s="201" t="s">
        <v>2646</v>
      </c>
      <c r="I97" s="202" t="s">
        <v>496</v>
      </c>
      <c r="J97" s="159"/>
      <c r="K97" s="202" t="s">
        <v>496</v>
      </c>
      <c r="L97" s="159"/>
      <c r="M97" s="203"/>
      <c r="N97" s="203" t="s">
        <v>496</v>
      </c>
      <c r="O97" s="203"/>
      <c r="P97" s="203"/>
      <c r="Q97" s="178"/>
    </row>
    <row r="98" spans="1:17" s="147" customFormat="1" ht="17.25" customHeight="1" x14ac:dyDescent="0.2">
      <c r="A98" s="1049"/>
      <c r="B98" s="198" t="s">
        <v>2578</v>
      </c>
      <c r="C98" s="1050"/>
      <c r="D98" s="158">
        <v>920</v>
      </c>
      <c r="E98" s="158" t="s">
        <v>2625</v>
      </c>
      <c r="F98" s="199"/>
      <c r="G98" s="1067"/>
      <c r="H98" s="201" t="s">
        <v>2647</v>
      </c>
      <c r="I98" s="202" t="s">
        <v>496</v>
      </c>
      <c r="J98" s="159"/>
      <c r="K98" s="202" t="s">
        <v>496</v>
      </c>
      <c r="L98" s="159"/>
      <c r="M98" s="203" t="s">
        <v>496</v>
      </c>
      <c r="N98" s="203"/>
      <c r="O98" s="203"/>
      <c r="P98" s="203"/>
      <c r="Q98" s="178"/>
    </row>
    <row r="99" spans="1:17" s="147" customFormat="1" ht="17.25" customHeight="1" x14ac:dyDescent="0.2">
      <c r="A99" s="1049"/>
      <c r="B99" s="198" t="s">
        <v>2611</v>
      </c>
      <c r="C99" s="1050"/>
      <c r="D99" s="158">
        <v>1250</v>
      </c>
      <c r="E99" s="158" t="s">
        <v>2625</v>
      </c>
      <c r="F99" s="199"/>
      <c r="G99" s="1067"/>
      <c r="H99" s="201" t="s">
        <v>2648</v>
      </c>
      <c r="I99" s="202" t="s">
        <v>496</v>
      </c>
      <c r="J99" s="159"/>
      <c r="K99" s="202" t="s">
        <v>496</v>
      </c>
      <c r="L99" s="159"/>
      <c r="M99" s="203" t="s">
        <v>496</v>
      </c>
      <c r="N99" s="203"/>
      <c r="O99" s="203"/>
      <c r="P99" s="203"/>
      <c r="Q99" s="178"/>
    </row>
    <row r="100" spans="1:17" s="147" customFormat="1" ht="17.25" customHeight="1" x14ac:dyDescent="0.2">
      <c r="A100" s="1049"/>
      <c r="B100" s="198" t="s">
        <v>2608</v>
      </c>
      <c r="C100" s="1050"/>
      <c r="D100" s="158">
        <v>750</v>
      </c>
      <c r="E100" s="158" t="s">
        <v>2625</v>
      </c>
      <c r="F100" s="199"/>
      <c r="G100" s="1067" t="s">
        <v>2649</v>
      </c>
      <c r="H100" s="201" t="s">
        <v>2650</v>
      </c>
      <c r="I100" s="202" t="s">
        <v>496</v>
      </c>
      <c r="J100" s="159"/>
      <c r="K100" s="202" t="s">
        <v>496</v>
      </c>
      <c r="L100" s="159"/>
      <c r="M100" s="203"/>
      <c r="N100" s="203"/>
      <c r="O100" s="203" t="s">
        <v>496</v>
      </c>
      <c r="P100" s="203"/>
      <c r="Q100" s="178"/>
    </row>
    <row r="101" spans="1:17" s="147" customFormat="1" ht="17.25" customHeight="1" x14ac:dyDescent="0.2">
      <c r="A101" s="1049"/>
      <c r="B101" s="198" t="s">
        <v>2610</v>
      </c>
      <c r="C101" s="1050"/>
      <c r="D101" s="158">
        <v>1800</v>
      </c>
      <c r="E101" s="158" t="s">
        <v>2625</v>
      </c>
      <c r="F101" s="199"/>
      <c r="G101" s="1067"/>
      <c r="H101" s="201" t="s">
        <v>2651</v>
      </c>
      <c r="I101" s="202" t="s">
        <v>496</v>
      </c>
      <c r="J101" s="159"/>
      <c r="K101" s="202" t="s">
        <v>496</v>
      </c>
      <c r="L101" s="159"/>
      <c r="M101" s="203"/>
      <c r="N101" s="203"/>
      <c r="O101" s="203" t="s">
        <v>496</v>
      </c>
      <c r="P101" s="203"/>
      <c r="Q101" s="178"/>
    </row>
    <row r="102" spans="1:17" s="147" customFormat="1" ht="26.25" customHeight="1" x14ac:dyDescent="0.2">
      <c r="A102" s="1049"/>
      <c r="B102" s="198" t="s">
        <v>2652</v>
      </c>
      <c r="C102" s="1050"/>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049" t="s">
        <v>3139</v>
      </c>
      <c r="B103" s="1065" t="s">
        <v>2653</v>
      </c>
      <c r="C103" s="1050" t="s">
        <v>2654</v>
      </c>
      <c r="D103" s="158">
        <v>14500</v>
      </c>
      <c r="E103" s="158" t="s">
        <v>2569</v>
      </c>
      <c r="F103" s="199">
        <v>41675</v>
      </c>
      <c r="G103" s="1067" t="s">
        <v>2655</v>
      </c>
      <c r="H103" s="180" t="s">
        <v>2656</v>
      </c>
      <c r="I103" s="1060" t="s">
        <v>496</v>
      </c>
      <c r="J103" s="1060"/>
      <c r="K103" s="1060" t="s">
        <v>496</v>
      </c>
      <c r="L103" s="1060"/>
      <c r="M103" s="1060" t="s">
        <v>496</v>
      </c>
      <c r="N103" s="1060"/>
      <c r="O103" s="1060"/>
      <c r="P103" s="1060"/>
      <c r="Q103" s="178"/>
    </row>
    <row r="104" spans="1:17" s="147" customFormat="1" ht="39" customHeight="1" x14ac:dyDescent="0.2">
      <c r="A104" s="1049"/>
      <c r="B104" s="1065"/>
      <c r="C104" s="1050"/>
      <c r="D104" s="158">
        <v>2900</v>
      </c>
      <c r="E104" s="158" t="s">
        <v>2657</v>
      </c>
      <c r="F104" s="199">
        <v>41795</v>
      </c>
      <c r="G104" s="1067"/>
      <c r="H104" s="180" t="s">
        <v>2658</v>
      </c>
      <c r="I104" s="1060"/>
      <c r="J104" s="1060"/>
      <c r="K104" s="1060"/>
      <c r="L104" s="1060"/>
      <c r="M104" s="1060"/>
      <c r="N104" s="1060"/>
      <c r="O104" s="1060"/>
      <c r="P104" s="1060"/>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049" t="s">
        <v>3144</v>
      </c>
      <c r="B109" s="198" t="s">
        <v>2673</v>
      </c>
      <c r="C109" s="1050"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049"/>
      <c r="B110" s="198" t="s">
        <v>2676</v>
      </c>
      <c r="C110" s="1050"/>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049"/>
      <c r="B111" s="198" t="s">
        <v>2677</v>
      </c>
      <c r="C111" s="1050"/>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049" t="s">
        <v>3147</v>
      </c>
      <c r="B114" s="198" t="s">
        <v>2685</v>
      </c>
      <c r="C114" s="1050"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049"/>
      <c r="B115" s="198" t="s">
        <v>2688</v>
      </c>
      <c r="C115" s="1050"/>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049" t="s">
        <v>3148</v>
      </c>
      <c r="B116" s="198" t="s">
        <v>2689</v>
      </c>
      <c r="C116" s="1050"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049"/>
      <c r="B117" s="198" t="s">
        <v>2692</v>
      </c>
      <c r="C117" s="1050"/>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049"/>
      <c r="B118" s="198" t="s">
        <v>2694</v>
      </c>
      <c r="C118" s="1050"/>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049"/>
      <c r="B119" s="198" t="s">
        <v>2695</v>
      </c>
      <c r="C119" s="1050"/>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049"/>
      <c r="B120" s="198" t="s">
        <v>2697</v>
      </c>
      <c r="C120" s="1050"/>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049"/>
      <c r="B121" s="198" t="s">
        <v>2699</v>
      </c>
      <c r="C121" s="1050"/>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049" t="s">
        <v>3150</v>
      </c>
      <c r="B123" s="198" t="s">
        <v>2706</v>
      </c>
      <c r="C123" s="1050"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049"/>
      <c r="B124" s="198" t="s">
        <v>2709</v>
      </c>
      <c r="C124" s="1050"/>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049"/>
      <c r="B125" s="198" t="s">
        <v>2710</v>
      </c>
      <c r="C125" s="1050"/>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049" t="s">
        <v>3152</v>
      </c>
      <c r="B127" s="198" t="s">
        <v>2714</v>
      </c>
      <c r="C127" s="1050" t="s">
        <v>2715</v>
      </c>
      <c r="D127" s="158">
        <v>175</v>
      </c>
      <c r="E127" s="158" t="s">
        <v>2531</v>
      </c>
      <c r="F127" s="199">
        <v>41660</v>
      </c>
      <c r="G127" s="1069" t="s">
        <v>2716</v>
      </c>
      <c r="H127" s="201">
        <v>6976</v>
      </c>
      <c r="I127" s="202" t="s">
        <v>496</v>
      </c>
      <c r="J127" s="159"/>
      <c r="K127" s="202" t="s">
        <v>496</v>
      </c>
      <c r="L127" s="159"/>
      <c r="M127" s="203" t="s">
        <v>2594</v>
      </c>
      <c r="N127" s="203"/>
      <c r="O127" s="203"/>
      <c r="P127" s="203"/>
      <c r="Q127" s="178"/>
    </row>
    <row r="128" spans="1:17" s="147" customFormat="1" ht="30" customHeight="1" x14ac:dyDescent="0.2">
      <c r="A128" s="1049"/>
      <c r="B128" s="198" t="s">
        <v>2717</v>
      </c>
      <c r="C128" s="1050"/>
      <c r="D128" s="158">
        <v>88</v>
      </c>
      <c r="E128" s="158" t="s">
        <v>2531</v>
      </c>
      <c r="F128" s="199">
        <v>41660</v>
      </c>
      <c r="G128" s="1069"/>
      <c r="H128" s="201">
        <v>6977</v>
      </c>
      <c r="I128" s="202" t="s">
        <v>496</v>
      </c>
      <c r="J128" s="159"/>
      <c r="K128" s="202" t="s">
        <v>496</v>
      </c>
      <c r="L128" s="159"/>
      <c r="M128" s="203" t="s">
        <v>2594</v>
      </c>
      <c r="N128" s="203"/>
      <c r="O128" s="203"/>
      <c r="P128" s="203"/>
      <c r="Q128" s="178"/>
    </row>
    <row r="129" spans="1:17" s="147" customFormat="1" ht="30" customHeight="1" x14ac:dyDescent="0.2">
      <c r="A129" s="1049"/>
      <c r="B129" s="198" t="s">
        <v>2718</v>
      </c>
      <c r="C129" s="1050"/>
      <c r="D129" s="158">
        <v>120</v>
      </c>
      <c r="E129" s="158" t="s">
        <v>2531</v>
      </c>
      <c r="F129" s="199">
        <v>41660</v>
      </c>
      <c r="G129" s="1069"/>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049" t="s">
        <v>3155</v>
      </c>
      <c r="B132" s="198" t="s">
        <v>2723</v>
      </c>
      <c r="C132" s="1050"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049"/>
      <c r="B133" s="198" t="s">
        <v>2727</v>
      </c>
      <c r="C133" s="1050"/>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049"/>
      <c r="B134" s="198" t="s">
        <v>2730</v>
      </c>
      <c r="C134" s="1050"/>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049" t="s">
        <v>3159</v>
      </c>
      <c r="B138" s="198" t="s">
        <v>2739</v>
      </c>
      <c r="C138" s="1050"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049"/>
      <c r="B139" s="198" t="s">
        <v>2742</v>
      </c>
      <c r="C139" s="1050"/>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049"/>
      <c r="B140" s="198" t="s">
        <v>2744</v>
      </c>
      <c r="C140" s="1050"/>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049" t="s">
        <v>3164</v>
      </c>
      <c r="B145" s="198" t="s">
        <v>2757</v>
      </c>
      <c r="C145" s="1050"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049"/>
      <c r="B146" s="198" t="s">
        <v>2760</v>
      </c>
      <c r="C146" s="1050"/>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049"/>
      <c r="B147" s="198" t="s">
        <v>2762</v>
      </c>
      <c r="C147" s="1050"/>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049"/>
      <c r="B148" s="198" t="s">
        <v>2764</v>
      </c>
      <c r="C148" s="1050"/>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049" t="s">
        <v>3165</v>
      </c>
      <c r="B149" s="198" t="s">
        <v>2766</v>
      </c>
      <c r="C149" s="1050"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049"/>
      <c r="B150" s="198" t="s">
        <v>2762</v>
      </c>
      <c r="C150" s="1050"/>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049" t="s">
        <v>3167</v>
      </c>
      <c r="B152" s="198" t="s">
        <v>2551</v>
      </c>
      <c r="C152" s="1050" t="s">
        <v>2737</v>
      </c>
      <c r="D152" s="158">
        <v>211.88</v>
      </c>
      <c r="E152" s="158" t="s">
        <v>2569</v>
      </c>
      <c r="F152" s="199">
        <v>41681</v>
      </c>
      <c r="G152" s="1068" t="s">
        <v>2773</v>
      </c>
      <c r="H152" s="201">
        <v>6997</v>
      </c>
      <c r="I152" s="202" t="s">
        <v>496</v>
      </c>
      <c r="J152" s="159"/>
      <c r="K152" s="202" t="s">
        <v>496</v>
      </c>
      <c r="L152" s="159"/>
      <c r="M152" s="203" t="s">
        <v>496</v>
      </c>
      <c r="N152" s="203"/>
      <c r="O152" s="203"/>
      <c r="P152" s="203"/>
      <c r="Q152" s="178"/>
    </row>
    <row r="153" spans="1:17" s="147" customFormat="1" ht="35.1" customHeight="1" x14ac:dyDescent="0.2">
      <c r="A153" s="1049"/>
      <c r="B153" s="198" t="s">
        <v>2556</v>
      </c>
      <c r="C153" s="1050"/>
      <c r="D153" s="158">
        <v>150</v>
      </c>
      <c r="E153" s="158" t="s">
        <v>2569</v>
      </c>
      <c r="F153" s="199">
        <v>41681</v>
      </c>
      <c r="G153" s="1068"/>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049" t="s">
        <v>3172</v>
      </c>
      <c r="B158" s="198" t="s">
        <v>2576</v>
      </c>
      <c r="C158" s="1050"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049"/>
      <c r="B159" s="198" t="s">
        <v>2787</v>
      </c>
      <c r="C159" s="1050"/>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049"/>
      <c r="B160" s="198" t="s">
        <v>2788</v>
      </c>
      <c r="C160" s="1050"/>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049" t="s">
        <v>3173</v>
      </c>
      <c r="B161" s="198" t="s">
        <v>2554</v>
      </c>
      <c r="C161" s="1050" t="s">
        <v>2789</v>
      </c>
      <c r="D161" s="158">
        <v>775.63</v>
      </c>
      <c r="E161" s="158" t="s">
        <v>2569</v>
      </c>
      <c r="F161" s="1051">
        <v>41690</v>
      </c>
      <c r="G161" s="1067" t="s">
        <v>2790</v>
      </c>
      <c r="H161" s="201">
        <v>7049</v>
      </c>
      <c r="I161" s="202" t="s">
        <v>496</v>
      </c>
      <c r="J161" s="159"/>
      <c r="K161" s="202" t="s">
        <v>496</v>
      </c>
      <c r="L161" s="159"/>
      <c r="M161" s="203" t="s">
        <v>496</v>
      </c>
      <c r="N161" s="203"/>
      <c r="O161" s="203"/>
      <c r="P161" s="203"/>
      <c r="Q161" s="178"/>
    </row>
    <row r="162" spans="1:17" s="147" customFormat="1" ht="35.1" customHeight="1" x14ac:dyDescent="0.2">
      <c r="A162" s="1049"/>
      <c r="B162" s="198" t="s">
        <v>2551</v>
      </c>
      <c r="C162" s="1050"/>
      <c r="D162" s="158">
        <v>596.64</v>
      </c>
      <c r="E162" s="158" t="s">
        <v>2569</v>
      </c>
      <c r="F162" s="1051"/>
      <c r="G162" s="1067"/>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049" t="s">
        <v>3175</v>
      </c>
      <c r="B164" s="198" t="s">
        <v>2554</v>
      </c>
      <c r="C164" s="1050" t="s">
        <v>2737</v>
      </c>
      <c r="D164" s="158">
        <v>169.5</v>
      </c>
      <c r="E164" s="158" t="s">
        <v>2569</v>
      </c>
      <c r="F164" s="199">
        <v>41691</v>
      </c>
      <c r="G164" s="1067" t="s">
        <v>2791</v>
      </c>
      <c r="H164" s="201">
        <v>7053</v>
      </c>
      <c r="I164" s="202" t="s">
        <v>496</v>
      </c>
      <c r="J164" s="159"/>
      <c r="K164" s="202" t="s">
        <v>496</v>
      </c>
      <c r="L164" s="159"/>
      <c r="M164" s="203" t="s">
        <v>496</v>
      </c>
      <c r="N164" s="203"/>
      <c r="O164" s="203"/>
      <c r="P164" s="203"/>
      <c r="Q164" s="178"/>
    </row>
    <row r="165" spans="1:17" s="147" customFormat="1" ht="35.1" customHeight="1" x14ac:dyDescent="0.2">
      <c r="A165" s="1049"/>
      <c r="B165" s="198" t="s">
        <v>2556</v>
      </c>
      <c r="C165" s="1050"/>
      <c r="D165" s="158">
        <v>120</v>
      </c>
      <c r="E165" s="158" t="s">
        <v>2569</v>
      </c>
      <c r="F165" s="199">
        <v>41691</v>
      </c>
      <c r="G165" s="1067"/>
      <c r="H165" s="201">
        <v>7052</v>
      </c>
      <c r="I165" s="202" t="s">
        <v>496</v>
      </c>
      <c r="J165" s="159"/>
      <c r="K165" s="202" t="s">
        <v>496</v>
      </c>
      <c r="L165" s="159"/>
      <c r="M165" s="203" t="s">
        <v>496</v>
      </c>
      <c r="N165" s="203"/>
      <c r="O165" s="203"/>
      <c r="P165" s="203"/>
      <c r="Q165" s="178"/>
    </row>
    <row r="166" spans="1:17" s="147" customFormat="1" ht="35.1" customHeight="1" x14ac:dyDescent="0.2">
      <c r="A166" s="1049" t="s">
        <v>3176</v>
      </c>
      <c r="B166" s="198" t="s">
        <v>2710</v>
      </c>
      <c r="C166" s="1050"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049"/>
      <c r="B167" s="198" t="s">
        <v>2685</v>
      </c>
      <c r="C167" s="1050"/>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049"/>
      <c r="B168" s="198" t="s">
        <v>2709</v>
      </c>
      <c r="C168" s="1050"/>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049" t="s">
        <v>3177</v>
      </c>
      <c r="B169" s="198" t="s">
        <v>2542</v>
      </c>
      <c r="C169" s="1050" t="s">
        <v>2794</v>
      </c>
      <c r="D169" s="158">
        <v>5118.83</v>
      </c>
      <c r="E169" s="158" t="s">
        <v>2703</v>
      </c>
      <c r="F169" s="1051">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049"/>
      <c r="B170" s="198" t="s">
        <v>2796</v>
      </c>
      <c r="C170" s="1050"/>
      <c r="D170" s="158">
        <v>512</v>
      </c>
      <c r="E170" s="158" t="s">
        <v>2703</v>
      </c>
      <c r="F170" s="1051"/>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049"/>
      <c r="B171" s="198" t="s">
        <v>2798</v>
      </c>
      <c r="C171" s="1050"/>
      <c r="D171" s="158">
        <v>3448.35</v>
      </c>
      <c r="E171" s="158" t="s">
        <v>2703</v>
      </c>
      <c r="F171" s="1051"/>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049"/>
      <c r="B172" s="198" t="s">
        <v>2800</v>
      </c>
      <c r="C172" s="1050"/>
      <c r="D172" s="158">
        <v>2939.1</v>
      </c>
      <c r="E172" s="158" t="s">
        <v>2703</v>
      </c>
      <c r="F172" s="1051"/>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049" t="s">
        <v>3178</v>
      </c>
      <c r="B173" s="198" t="s">
        <v>2801</v>
      </c>
      <c r="C173" s="1050" t="s">
        <v>2794</v>
      </c>
      <c r="D173" s="158">
        <v>2975</v>
      </c>
      <c r="E173" s="158" t="s">
        <v>2703</v>
      </c>
      <c r="F173" s="1051">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049"/>
      <c r="B174" s="198" t="s">
        <v>2803</v>
      </c>
      <c r="C174" s="1050"/>
      <c r="D174" s="158">
        <v>462.5</v>
      </c>
      <c r="E174" s="158" t="s">
        <v>2703</v>
      </c>
      <c r="F174" s="1051"/>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065" t="s">
        <v>2564</v>
      </c>
      <c r="C176" s="1050"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065"/>
      <c r="C177" s="1050"/>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049" t="s">
        <v>3182</v>
      </c>
      <c r="B179" s="198" t="s">
        <v>1160</v>
      </c>
      <c r="C179" s="1050" t="s">
        <v>2815</v>
      </c>
      <c r="D179" s="158">
        <v>379.6</v>
      </c>
      <c r="E179" s="158" t="s">
        <v>2703</v>
      </c>
      <c r="F179" s="1051">
        <v>41725</v>
      </c>
      <c r="G179" s="1068" t="s">
        <v>2816</v>
      </c>
      <c r="H179" s="201">
        <v>7092</v>
      </c>
      <c r="I179" s="202" t="s">
        <v>496</v>
      </c>
      <c r="J179" s="159"/>
      <c r="K179" s="202" t="s">
        <v>496</v>
      </c>
      <c r="L179" s="159"/>
      <c r="M179" s="203" t="s">
        <v>496</v>
      </c>
      <c r="N179" s="203"/>
      <c r="O179" s="203"/>
      <c r="P179" s="203"/>
      <c r="Q179" s="178"/>
    </row>
    <row r="180" spans="1:17" s="147" customFormat="1" ht="32.25" customHeight="1" x14ac:dyDescent="0.2">
      <c r="A180" s="1049"/>
      <c r="B180" s="198" t="s">
        <v>2817</v>
      </c>
      <c r="C180" s="1050"/>
      <c r="D180" s="158">
        <v>379.6</v>
      </c>
      <c r="E180" s="158" t="s">
        <v>2703</v>
      </c>
      <c r="F180" s="1051"/>
      <c r="G180" s="1068"/>
      <c r="H180" s="201">
        <v>7093</v>
      </c>
      <c r="I180" s="202" t="s">
        <v>496</v>
      </c>
      <c r="J180" s="159"/>
      <c r="K180" s="202" t="s">
        <v>496</v>
      </c>
      <c r="L180" s="159"/>
      <c r="M180" s="203" t="s">
        <v>496</v>
      </c>
      <c r="N180" s="203"/>
      <c r="O180" s="203"/>
      <c r="P180" s="203"/>
      <c r="Q180" s="178"/>
    </row>
    <row r="181" spans="1:17" s="147" customFormat="1" ht="32.25" customHeight="1" x14ac:dyDescent="0.2">
      <c r="A181" s="1049"/>
      <c r="B181" s="198" t="s">
        <v>2818</v>
      </c>
      <c r="C181" s="1050"/>
      <c r="D181" s="158">
        <v>204.75</v>
      </c>
      <c r="E181" s="158" t="s">
        <v>2703</v>
      </c>
      <c r="F181" s="1051"/>
      <c r="G181" s="1068"/>
      <c r="H181" s="201">
        <v>7095</v>
      </c>
      <c r="I181" s="202" t="s">
        <v>496</v>
      </c>
      <c r="J181" s="159"/>
      <c r="K181" s="202" t="s">
        <v>496</v>
      </c>
      <c r="L181" s="159"/>
      <c r="M181" s="203" t="s">
        <v>496</v>
      </c>
      <c r="N181" s="203"/>
      <c r="O181" s="203"/>
      <c r="P181" s="203"/>
      <c r="Q181" s="178"/>
    </row>
    <row r="182" spans="1:17" s="147" customFormat="1" ht="32.25" customHeight="1" x14ac:dyDescent="0.2">
      <c r="A182" s="1049"/>
      <c r="B182" s="198" t="s">
        <v>2819</v>
      </c>
      <c r="C182" s="1050"/>
      <c r="D182" s="158">
        <v>49.7</v>
      </c>
      <c r="E182" s="158" t="s">
        <v>2703</v>
      </c>
      <c r="F182" s="1051"/>
      <c r="G182" s="1068"/>
      <c r="H182" s="201">
        <v>7096</v>
      </c>
      <c r="I182" s="202" t="s">
        <v>496</v>
      </c>
      <c r="J182" s="159"/>
      <c r="K182" s="202" t="s">
        <v>496</v>
      </c>
      <c r="L182" s="159"/>
      <c r="M182" s="203" t="s">
        <v>496</v>
      </c>
      <c r="N182" s="203"/>
      <c r="O182" s="203"/>
      <c r="P182" s="203"/>
      <c r="Q182" s="178"/>
    </row>
    <row r="183" spans="1:17" s="147" customFormat="1" ht="32.25" customHeight="1" x14ac:dyDescent="0.2">
      <c r="A183" s="1049"/>
      <c r="B183" s="198" t="s">
        <v>2820</v>
      </c>
      <c r="C183" s="1050"/>
      <c r="D183" s="158">
        <v>158.19999999999999</v>
      </c>
      <c r="E183" s="158" t="s">
        <v>2703</v>
      </c>
      <c r="F183" s="1051"/>
      <c r="G183" s="1068"/>
      <c r="H183" s="201">
        <v>7097</v>
      </c>
      <c r="I183" s="202" t="s">
        <v>496</v>
      </c>
      <c r="J183" s="159"/>
      <c r="K183" s="202" t="s">
        <v>496</v>
      </c>
      <c r="L183" s="159"/>
      <c r="M183" s="203"/>
      <c r="N183" s="203" t="s">
        <v>496</v>
      </c>
      <c r="O183" s="203"/>
      <c r="P183" s="203"/>
      <c r="Q183" s="178"/>
    </row>
    <row r="184" spans="1:17" s="147" customFormat="1" ht="32.25" customHeight="1" x14ac:dyDescent="0.2">
      <c r="A184" s="1049"/>
      <c r="B184" s="198" t="s">
        <v>2821</v>
      </c>
      <c r="C184" s="1050"/>
      <c r="D184" s="158">
        <v>226</v>
      </c>
      <c r="E184" s="158" t="s">
        <v>2703</v>
      </c>
      <c r="F184" s="1051"/>
      <c r="G184" s="1068"/>
      <c r="H184" s="201">
        <v>7098</v>
      </c>
      <c r="I184" s="202" t="s">
        <v>496</v>
      </c>
      <c r="J184" s="159"/>
      <c r="K184" s="202" t="s">
        <v>496</v>
      </c>
      <c r="L184" s="159"/>
      <c r="M184" s="203"/>
      <c r="N184" s="203" t="s">
        <v>496</v>
      </c>
      <c r="O184" s="203"/>
      <c r="P184" s="203"/>
      <c r="Q184" s="178"/>
    </row>
    <row r="185" spans="1:17" s="147" customFormat="1" ht="32.25" customHeight="1" x14ac:dyDescent="0.2">
      <c r="A185" s="1049"/>
      <c r="B185" s="198" t="s">
        <v>2822</v>
      </c>
      <c r="C185" s="1050"/>
      <c r="D185" s="158">
        <v>506.2</v>
      </c>
      <c r="E185" s="158" t="s">
        <v>2703</v>
      </c>
      <c r="F185" s="1051"/>
      <c r="G185" s="1068"/>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049" t="s">
        <v>3185</v>
      </c>
      <c r="B188" s="198" t="s">
        <v>9</v>
      </c>
      <c r="C188" s="1050" t="s">
        <v>2794</v>
      </c>
      <c r="D188" s="158">
        <v>1242.8900000000001</v>
      </c>
      <c r="E188" s="158" t="s">
        <v>2827</v>
      </c>
      <c r="F188" s="1051">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049"/>
      <c r="B189" s="205" t="s">
        <v>2653</v>
      </c>
      <c r="C189" s="1050"/>
      <c r="D189" s="158">
        <v>4283.3999999999996</v>
      </c>
      <c r="E189" s="158" t="s">
        <v>2827</v>
      </c>
      <c r="F189" s="1051"/>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049" t="s">
        <v>3187</v>
      </c>
      <c r="B191" s="198" t="s">
        <v>2834</v>
      </c>
      <c r="C191" s="1050"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049"/>
      <c r="B192" s="198" t="s">
        <v>2837</v>
      </c>
      <c r="C192" s="1050"/>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049" t="s">
        <v>3191</v>
      </c>
      <c r="B196" s="198" t="s">
        <v>2551</v>
      </c>
      <c r="C196" s="1050" t="s">
        <v>2843</v>
      </c>
      <c r="D196" s="158">
        <v>379.68</v>
      </c>
      <c r="E196" s="158" t="s">
        <v>2703</v>
      </c>
      <c r="F196" s="1051">
        <v>41725</v>
      </c>
      <c r="G196" s="1067" t="s">
        <v>2844</v>
      </c>
      <c r="H196" s="181">
        <v>7088</v>
      </c>
      <c r="I196" s="202" t="s">
        <v>496</v>
      </c>
      <c r="J196" s="159"/>
      <c r="K196" s="202" t="s">
        <v>496</v>
      </c>
      <c r="L196" s="159"/>
      <c r="M196" s="203" t="s">
        <v>496</v>
      </c>
      <c r="N196" s="203"/>
      <c r="O196" s="203"/>
      <c r="P196" s="203"/>
      <c r="Q196" s="178"/>
    </row>
    <row r="197" spans="1:17" s="147" customFormat="1" ht="54.75" customHeight="1" x14ac:dyDescent="0.2">
      <c r="A197" s="1049"/>
      <c r="B197" s="198" t="s">
        <v>2554</v>
      </c>
      <c r="C197" s="1050"/>
      <c r="D197" s="158">
        <v>372.9</v>
      </c>
      <c r="E197" s="158" t="s">
        <v>2703</v>
      </c>
      <c r="F197" s="1051"/>
      <c r="G197" s="1067"/>
      <c r="H197" s="181">
        <v>7089</v>
      </c>
      <c r="I197" s="202" t="s">
        <v>496</v>
      </c>
      <c r="J197" s="159"/>
      <c r="K197" s="202" t="s">
        <v>496</v>
      </c>
      <c r="L197" s="159"/>
      <c r="M197" s="203" t="s">
        <v>496</v>
      </c>
      <c r="N197" s="203"/>
      <c r="O197" s="203"/>
      <c r="P197" s="203"/>
      <c r="Q197" s="178"/>
    </row>
    <row r="198" spans="1:17" s="147" customFormat="1" ht="35.1" customHeight="1" x14ac:dyDescent="0.2">
      <c r="A198" s="1049" t="s">
        <v>3192</v>
      </c>
      <c r="B198" s="198" t="s">
        <v>2845</v>
      </c>
      <c r="C198" s="1050" t="s">
        <v>2846</v>
      </c>
      <c r="D198" s="158">
        <v>1346</v>
      </c>
      <c r="E198" s="158" t="s">
        <v>2847</v>
      </c>
      <c r="F198" s="1051">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049"/>
      <c r="B199" s="198" t="s">
        <v>2764</v>
      </c>
      <c r="C199" s="1050"/>
      <c r="D199" s="158">
        <v>4212.6400000000003</v>
      </c>
      <c r="E199" s="158" t="s">
        <v>2847</v>
      </c>
      <c r="F199" s="1051"/>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049"/>
      <c r="B200" s="198" t="s">
        <v>2851</v>
      </c>
      <c r="C200" s="1050"/>
      <c r="D200" s="158">
        <f>682.73+634.59</f>
        <v>1317.3200000000002</v>
      </c>
      <c r="E200" s="158" t="s">
        <v>2847</v>
      </c>
      <c r="F200" s="1051"/>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049"/>
      <c r="B201" s="198" t="s">
        <v>2854</v>
      </c>
      <c r="C201" s="1050"/>
      <c r="D201" s="158">
        <v>1070.5999999999999</v>
      </c>
      <c r="E201" s="158" t="s">
        <v>2847</v>
      </c>
      <c r="F201" s="1051"/>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049" t="s">
        <v>3193</v>
      </c>
      <c r="B202" s="198" t="s">
        <v>2855</v>
      </c>
      <c r="C202" s="1050"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049"/>
      <c r="B203" s="198" t="s">
        <v>2859</v>
      </c>
      <c r="C203" s="1050"/>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049"/>
      <c r="B204" s="198" t="s">
        <v>2862</v>
      </c>
      <c r="C204" s="1050"/>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049" t="s">
        <v>3210</v>
      </c>
      <c r="B221" s="198" t="s">
        <v>2895</v>
      </c>
      <c r="C221" s="1050" t="s">
        <v>2896</v>
      </c>
      <c r="D221" s="158">
        <v>2280</v>
      </c>
      <c r="E221" s="158" t="s">
        <v>2657</v>
      </c>
      <c r="F221" s="199">
        <v>41793</v>
      </c>
      <c r="G221" s="204" t="s">
        <v>2897</v>
      </c>
      <c r="H221" s="181" t="s">
        <v>2898</v>
      </c>
      <c r="I221" s="1060" t="s">
        <v>496</v>
      </c>
      <c r="J221" s="1060"/>
      <c r="K221" s="1060" t="s">
        <v>496</v>
      </c>
      <c r="L221" s="1060"/>
      <c r="M221" s="1066" t="s">
        <v>496</v>
      </c>
      <c r="N221" s="1066"/>
      <c r="O221" s="1066"/>
      <c r="P221" s="1066"/>
      <c r="Q221" s="178"/>
    </row>
    <row r="222" spans="1:17" s="147" customFormat="1" ht="35.1" customHeight="1" x14ac:dyDescent="0.2">
      <c r="A222" s="1049"/>
      <c r="B222" s="198" t="s">
        <v>2899</v>
      </c>
      <c r="C222" s="1050"/>
      <c r="D222" s="158">
        <v>745.8</v>
      </c>
      <c r="E222" s="158" t="s">
        <v>2657</v>
      </c>
      <c r="F222" s="199">
        <v>41793</v>
      </c>
      <c r="G222" s="204" t="s">
        <v>2897</v>
      </c>
      <c r="H222" s="181">
        <v>7134</v>
      </c>
      <c r="I222" s="1060"/>
      <c r="J222" s="1060"/>
      <c r="K222" s="1060"/>
      <c r="L222" s="1060"/>
      <c r="M222" s="1066"/>
      <c r="N222" s="1066"/>
      <c r="O222" s="1066"/>
      <c r="P222" s="1066"/>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049" t="s">
        <v>3212</v>
      </c>
      <c r="B224" s="198" t="s">
        <v>2904</v>
      </c>
      <c r="C224" s="1050" t="s">
        <v>2775</v>
      </c>
      <c r="D224" s="158">
        <v>4200</v>
      </c>
      <c r="E224" s="158" t="s">
        <v>2657</v>
      </c>
      <c r="F224" s="1051">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049"/>
      <c r="B225" s="198" t="s">
        <v>2777</v>
      </c>
      <c r="C225" s="1050"/>
      <c r="D225" s="158">
        <v>3708</v>
      </c>
      <c r="E225" s="158" t="s">
        <v>2657</v>
      </c>
      <c r="F225" s="1051"/>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049" t="s">
        <v>3216</v>
      </c>
      <c r="B229" s="198" t="s">
        <v>2912</v>
      </c>
      <c r="C229" s="1050" t="s">
        <v>2654</v>
      </c>
      <c r="D229" s="158">
        <v>270</v>
      </c>
      <c r="E229" s="158" t="s">
        <v>2657</v>
      </c>
      <c r="F229" s="1051">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049"/>
      <c r="B230" s="205" t="s">
        <v>2653</v>
      </c>
      <c r="C230" s="1050"/>
      <c r="D230" s="158">
        <v>338.75</v>
      </c>
      <c r="E230" s="158" t="s">
        <v>2657</v>
      </c>
      <c r="F230" s="1051"/>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049"/>
      <c r="B231" s="198" t="s">
        <v>2796</v>
      </c>
      <c r="C231" s="1050"/>
      <c r="D231" s="158">
        <v>223.6</v>
      </c>
      <c r="E231" s="158" t="s">
        <v>2657</v>
      </c>
      <c r="F231" s="1051"/>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049" t="s">
        <v>3223</v>
      </c>
      <c r="B238" s="198" t="s">
        <v>2920</v>
      </c>
      <c r="C238" s="1050" t="s">
        <v>2871</v>
      </c>
      <c r="D238" s="158">
        <v>3175</v>
      </c>
      <c r="E238" s="158" t="s">
        <v>2612</v>
      </c>
      <c r="F238" s="1051">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049"/>
      <c r="B239" s="198" t="s">
        <v>2917</v>
      </c>
      <c r="C239" s="1050"/>
      <c r="D239" s="158">
        <v>1425</v>
      </c>
      <c r="E239" s="158" t="s">
        <v>2612</v>
      </c>
      <c r="F239" s="1051"/>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049" t="s">
        <v>3224</v>
      </c>
      <c r="B240" s="198" t="s">
        <v>2922</v>
      </c>
      <c r="C240" s="1050" t="s">
        <v>2932</v>
      </c>
      <c r="D240" s="158">
        <v>2449</v>
      </c>
      <c r="E240" s="158" t="s">
        <v>2612</v>
      </c>
      <c r="F240" s="1051">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049"/>
      <c r="B241" s="198" t="s">
        <v>2653</v>
      </c>
      <c r="C241" s="1050"/>
      <c r="D241" s="158">
        <v>3210</v>
      </c>
      <c r="E241" s="158" t="s">
        <v>2612</v>
      </c>
      <c r="F241" s="1051"/>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049"/>
      <c r="B242" s="198" t="s">
        <v>2937</v>
      </c>
      <c r="C242" s="1050"/>
      <c r="D242" s="158">
        <v>1852.07</v>
      </c>
      <c r="E242" s="158" t="s">
        <v>2612</v>
      </c>
      <c r="F242" s="1051"/>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049" t="s">
        <v>3226</v>
      </c>
      <c r="B244" s="198" t="s">
        <v>2942</v>
      </c>
      <c r="C244" s="1050"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049"/>
      <c r="B245" s="198" t="s">
        <v>2947</v>
      </c>
      <c r="C245" s="1050"/>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049" t="s">
        <v>3236</v>
      </c>
      <c r="B255" s="198" t="s">
        <v>2971</v>
      </c>
      <c r="C255" s="1050"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049"/>
      <c r="B256" s="198" t="s">
        <v>2976</v>
      </c>
      <c r="C256" s="1050"/>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049" t="s">
        <v>3239</v>
      </c>
      <c r="B259" s="198" t="s">
        <v>2764</v>
      </c>
      <c r="C259" s="1050"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049"/>
      <c r="B260" s="198" t="s">
        <v>2955</v>
      </c>
      <c r="C260" s="1050"/>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049" t="s">
        <v>3245</v>
      </c>
      <c r="B266" s="1050" t="s">
        <v>3005</v>
      </c>
      <c r="C266" s="1050" t="s">
        <v>3006</v>
      </c>
      <c r="D266" s="158">
        <v>6664.01</v>
      </c>
      <c r="E266" s="158" t="s">
        <v>2973</v>
      </c>
      <c r="F266" s="199">
        <v>41934</v>
      </c>
      <c r="G266" s="204" t="s">
        <v>3007</v>
      </c>
      <c r="H266" s="181" t="s">
        <v>3008</v>
      </c>
      <c r="I266" s="1060" t="s">
        <v>496</v>
      </c>
      <c r="J266" s="1060"/>
      <c r="K266" s="1060" t="s">
        <v>496</v>
      </c>
      <c r="L266" s="1060"/>
      <c r="M266" s="1060"/>
      <c r="N266" s="1060"/>
      <c r="O266" s="1060" t="s">
        <v>496</v>
      </c>
      <c r="P266" s="1066"/>
      <c r="Q266" s="178"/>
    </row>
    <row r="267" spans="1:17" s="147" customFormat="1" ht="35.25" customHeight="1" x14ac:dyDescent="0.2">
      <c r="A267" s="1049"/>
      <c r="B267" s="1050"/>
      <c r="C267" s="1050"/>
      <c r="D267" s="158">
        <v>1080</v>
      </c>
      <c r="E267" s="158" t="s">
        <v>3009</v>
      </c>
      <c r="F267" s="199">
        <v>41962</v>
      </c>
      <c r="G267" s="179" t="s">
        <v>3010</v>
      </c>
      <c r="H267" s="181" t="s">
        <v>3011</v>
      </c>
      <c r="I267" s="1060"/>
      <c r="J267" s="1060"/>
      <c r="K267" s="1060"/>
      <c r="L267" s="1060"/>
      <c r="M267" s="1060"/>
      <c r="N267" s="1060"/>
      <c r="O267" s="1060"/>
      <c r="P267" s="1066"/>
      <c r="Q267" s="178"/>
    </row>
    <row r="268" spans="1:17" s="147" customFormat="1" ht="48" customHeight="1" x14ac:dyDescent="0.2">
      <c r="A268" s="1049" t="s">
        <v>3246</v>
      </c>
      <c r="B268" s="198" t="s">
        <v>2787</v>
      </c>
      <c r="C268" s="1050"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049"/>
      <c r="B269" s="198" t="s">
        <v>2900</v>
      </c>
      <c r="C269" s="1050"/>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049" t="s">
        <v>3247</v>
      </c>
      <c r="B270" s="198" t="s">
        <v>2798</v>
      </c>
      <c r="C270" s="1050" t="s">
        <v>2794</v>
      </c>
      <c r="D270" s="158">
        <v>391.77</v>
      </c>
      <c r="E270" s="158" t="s">
        <v>2973</v>
      </c>
      <c r="F270" s="1051">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049"/>
      <c r="B271" s="198" t="s">
        <v>3019</v>
      </c>
      <c r="C271" s="1050"/>
      <c r="D271" s="158">
        <v>957.69</v>
      </c>
      <c r="E271" s="158" t="s">
        <v>2973</v>
      </c>
      <c r="F271" s="1051"/>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049" t="s">
        <v>3248</v>
      </c>
      <c r="B272" s="198" t="s">
        <v>3022</v>
      </c>
      <c r="C272" s="1050" t="s">
        <v>2690</v>
      </c>
      <c r="D272" s="158">
        <v>138.9</v>
      </c>
      <c r="E272" s="158" t="s">
        <v>2973</v>
      </c>
      <c r="F272" s="1051">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049"/>
      <c r="B273" s="198" t="s">
        <v>3025</v>
      </c>
      <c r="C273" s="1050"/>
      <c r="D273" s="158">
        <v>28.5</v>
      </c>
      <c r="E273" s="158" t="s">
        <v>2973</v>
      </c>
      <c r="F273" s="1051"/>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049"/>
      <c r="B274" s="198" t="s">
        <v>2798</v>
      </c>
      <c r="C274" s="1050"/>
      <c r="D274" s="158">
        <v>18.12</v>
      </c>
      <c r="E274" s="158" t="s">
        <v>2973</v>
      </c>
      <c r="F274" s="1051"/>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049" t="s">
        <v>3250</v>
      </c>
      <c r="B276" s="198" t="s">
        <v>3033</v>
      </c>
      <c r="C276" s="1050"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049"/>
      <c r="B277" s="198" t="s">
        <v>2709</v>
      </c>
      <c r="C277" s="1050"/>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049" t="s">
        <v>3262</v>
      </c>
      <c r="B289" s="198" t="s">
        <v>3069</v>
      </c>
      <c r="C289" s="1050"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049"/>
      <c r="B290" s="198" t="s">
        <v>2805</v>
      </c>
      <c r="C290" s="1050"/>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049" t="s">
        <v>3263</v>
      </c>
      <c r="B291" s="198" t="s">
        <v>2764</v>
      </c>
      <c r="C291" s="1050" t="s">
        <v>3074</v>
      </c>
      <c r="D291" s="158">
        <v>455</v>
      </c>
      <c r="E291" s="158" t="s">
        <v>3075</v>
      </c>
      <c r="F291" s="1051">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049"/>
      <c r="B292" s="198" t="s">
        <v>2742</v>
      </c>
      <c r="C292" s="1050"/>
      <c r="D292" s="158">
        <v>2398.5</v>
      </c>
      <c r="E292" s="158" t="s">
        <v>3075</v>
      </c>
      <c r="F292" s="1051"/>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049"/>
      <c r="B293" s="198" t="s">
        <v>2845</v>
      </c>
      <c r="C293" s="1050"/>
      <c r="D293" s="158">
        <v>7320</v>
      </c>
      <c r="E293" s="158" t="s">
        <v>3075</v>
      </c>
      <c r="F293" s="1051"/>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049" t="s">
        <v>3264</v>
      </c>
      <c r="B294" s="198" t="s">
        <v>2845</v>
      </c>
      <c r="C294" s="1050" t="s">
        <v>3081</v>
      </c>
      <c r="D294" s="158">
        <v>1289.4000000000001</v>
      </c>
      <c r="E294" s="158" t="s">
        <v>3075</v>
      </c>
      <c r="F294" s="1051">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049"/>
      <c r="B295" s="198" t="s">
        <v>3084</v>
      </c>
      <c r="C295" s="1050"/>
      <c r="D295" s="158">
        <v>819</v>
      </c>
      <c r="E295" s="158" t="s">
        <v>3075</v>
      </c>
      <c r="F295" s="1051"/>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049"/>
      <c r="B296" s="198" t="s">
        <v>3087</v>
      </c>
      <c r="C296" s="1050"/>
      <c r="D296" s="158">
        <v>87</v>
      </c>
      <c r="E296" s="158" t="s">
        <v>3075</v>
      </c>
      <c r="F296" s="1051"/>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049" t="s">
        <v>3265</v>
      </c>
      <c r="B297" s="198" t="s">
        <v>2764</v>
      </c>
      <c r="C297" s="1050" t="s">
        <v>3090</v>
      </c>
      <c r="D297" s="158">
        <v>480.25</v>
      </c>
      <c r="E297" s="158" t="s">
        <v>3009</v>
      </c>
      <c r="F297" s="1051">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049"/>
      <c r="B298" s="198" t="s">
        <v>2955</v>
      </c>
      <c r="C298" s="1050"/>
      <c r="D298" s="158">
        <v>219</v>
      </c>
      <c r="E298" s="158" t="s">
        <v>3009</v>
      </c>
      <c r="F298" s="1051"/>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049" t="s">
        <v>3269</v>
      </c>
      <c r="B302" s="1065" t="s">
        <v>3104</v>
      </c>
      <c r="C302" s="1050" t="s">
        <v>3105</v>
      </c>
      <c r="D302" s="158">
        <v>2565</v>
      </c>
      <c r="E302" s="158" t="s">
        <v>3075</v>
      </c>
      <c r="F302" s="199">
        <v>41988</v>
      </c>
      <c r="G302" s="204" t="s">
        <v>3106</v>
      </c>
      <c r="H302" s="181" t="s">
        <v>3107</v>
      </c>
      <c r="I302" s="1060" t="s">
        <v>496</v>
      </c>
      <c r="J302" s="1060"/>
      <c r="K302" s="1060" t="s">
        <v>496</v>
      </c>
      <c r="L302" s="1060"/>
      <c r="M302" s="1060"/>
      <c r="N302" s="1060"/>
      <c r="O302" s="1060" t="s">
        <v>496</v>
      </c>
      <c r="P302" s="1066"/>
      <c r="Q302" s="1063"/>
    </row>
    <row r="303" spans="1:17" s="147" customFormat="1" ht="51.75" customHeight="1" x14ac:dyDescent="0.2">
      <c r="A303" s="1049"/>
      <c r="B303" s="1065"/>
      <c r="C303" s="1050"/>
      <c r="D303" s="158">
        <v>135</v>
      </c>
      <c r="E303" s="158" t="s">
        <v>3075</v>
      </c>
      <c r="F303" s="199">
        <v>41995</v>
      </c>
      <c r="G303" s="204" t="s">
        <v>3108</v>
      </c>
      <c r="H303" s="181" t="s">
        <v>3109</v>
      </c>
      <c r="I303" s="1060"/>
      <c r="J303" s="1060"/>
      <c r="K303" s="1060"/>
      <c r="L303" s="1060"/>
      <c r="M303" s="1060"/>
      <c r="N303" s="1060"/>
      <c r="O303" s="1060"/>
      <c r="P303" s="1066"/>
      <c r="Q303" s="1064"/>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049" t="s">
        <v>3271</v>
      </c>
      <c r="B305" s="198" t="s">
        <v>2947</v>
      </c>
      <c r="C305" s="1050" t="s">
        <v>3114</v>
      </c>
      <c r="D305" s="158">
        <v>2624</v>
      </c>
      <c r="E305" s="158" t="s">
        <v>3075</v>
      </c>
      <c r="F305" s="1051">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049"/>
      <c r="B306" s="198" t="s">
        <v>3117</v>
      </c>
      <c r="C306" s="1050"/>
      <c r="D306" s="158">
        <v>90</v>
      </c>
      <c r="E306" s="158" t="s">
        <v>3075</v>
      </c>
      <c r="F306" s="1051"/>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049"/>
      <c r="B307" s="198" t="s">
        <v>3119</v>
      </c>
      <c r="C307" s="1050"/>
      <c r="D307" s="158">
        <v>650</v>
      </c>
      <c r="E307" s="158" t="s">
        <v>3075</v>
      </c>
      <c r="F307" s="1051"/>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054" t="s">
        <v>3279</v>
      </c>
      <c r="B311" s="198" t="s">
        <v>3280</v>
      </c>
      <c r="C311" s="1056" t="s">
        <v>3281</v>
      </c>
      <c r="D311" s="182">
        <v>102200</v>
      </c>
      <c r="E311" s="183" t="s">
        <v>2531</v>
      </c>
      <c r="F311" s="197">
        <v>41655</v>
      </c>
      <c r="G311" s="184" t="s">
        <v>3282</v>
      </c>
      <c r="H311" s="1062" t="s">
        <v>3283</v>
      </c>
      <c r="I311" s="1060" t="s">
        <v>496</v>
      </c>
      <c r="J311" s="1061"/>
      <c r="K311" s="1060" t="s">
        <v>496</v>
      </c>
      <c r="L311" s="1061"/>
      <c r="M311" s="1060" t="s">
        <v>496</v>
      </c>
      <c r="N311" s="1052"/>
      <c r="O311" s="1052"/>
      <c r="P311" s="1052"/>
      <c r="Q311" s="1053"/>
    </row>
    <row r="312" spans="1:17" s="147" customFormat="1" ht="23.25" customHeight="1" x14ac:dyDescent="0.2">
      <c r="A312" s="1054"/>
      <c r="B312" s="198" t="s">
        <v>3280</v>
      </c>
      <c r="C312" s="1056"/>
      <c r="D312" s="182">
        <v>20400</v>
      </c>
      <c r="E312" s="183" t="s">
        <v>3128</v>
      </c>
      <c r="F312" s="197">
        <v>41941</v>
      </c>
      <c r="G312" s="184" t="s">
        <v>3284</v>
      </c>
      <c r="H312" s="1062"/>
      <c r="I312" s="1060"/>
      <c r="J312" s="1061"/>
      <c r="K312" s="1060"/>
      <c r="L312" s="1061"/>
      <c r="M312" s="1060"/>
      <c r="N312" s="1052"/>
      <c r="O312" s="1052"/>
      <c r="P312" s="1052"/>
      <c r="Q312" s="1053"/>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054" t="s">
        <v>3293</v>
      </c>
      <c r="B315" s="198" t="s">
        <v>3294</v>
      </c>
      <c r="C315" s="1056" t="s">
        <v>3295</v>
      </c>
      <c r="D315" s="182">
        <v>34500</v>
      </c>
      <c r="E315" s="183" t="s">
        <v>2569</v>
      </c>
      <c r="F315" s="1058">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054"/>
      <c r="B316" s="198" t="s">
        <v>3298</v>
      </c>
      <c r="C316" s="1056"/>
      <c r="D316" s="182">
        <v>34500</v>
      </c>
      <c r="E316" s="183" t="s">
        <v>2569</v>
      </c>
      <c r="F316" s="1058"/>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054" t="s">
        <v>3301</v>
      </c>
      <c r="B317" s="198" t="s">
        <v>3302</v>
      </c>
      <c r="C317" s="1056" t="s">
        <v>3303</v>
      </c>
      <c r="D317" s="182">
        <v>10705</v>
      </c>
      <c r="E317" s="183" t="s">
        <v>2569</v>
      </c>
      <c r="F317" s="1058">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054"/>
      <c r="B318" s="198" t="s">
        <v>2762</v>
      </c>
      <c r="C318" s="1056"/>
      <c r="D318" s="182">
        <v>14414.2</v>
      </c>
      <c r="E318" s="183" t="s">
        <v>2569</v>
      </c>
      <c r="F318" s="1058"/>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054"/>
      <c r="B319" s="198" t="s">
        <v>2742</v>
      </c>
      <c r="C319" s="1056"/>
      <c r="D319" s="182">
        <v>15481.2</v>
      </c>
      <c r="E319" s="183" t="s">
        <v>2569</v>
      </c>
      <c r="F319" s="1058"/>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054" t="s">
        <v>3321</v>
      </c>
      <c r="B323" s="198" t="s">
        <v>3298</v>
      </c>
      <c r="C323" s="1056" t="s">
        <v>3311</v>
      </c>
      <c r="D323" s="182">
        <v>10174.25</v>
      </c>
      <c r="E323" s="183" t="s">
        <v>2847</v>
      </c>
      <c r="F323" s="1058">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054"/>
      <c r="B324" s="198" t="s">
        <v>2774</v>
      </c>
      <c r="C324" s="1056"/>
      <c r="D324" s="182">
        <v>52341.340000000004</v>
      </c>
      <c r="E324" s="183" t="s">
        <v>2847</v>
      </c>
      <c r="F324" s="1058"/>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054"/>
      <c r="B325" s="198" t="s">
        <v>2904</v>
      </c>
      <c r="C325" s="1056"/>
      <c r="D325" s="182">
        <v>143998.04</v>
      </c>
      <c r="E325" s="183" t="s">
        <v>2847</v>
      </c>
      <c r="F325" s="1058"/>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054" t="s">
        <v>3328</v>
      </c>
      <c r="B326" s="198" t="s">
        <v>3329</v>
      </c>
      <c r="C326" s="1056" t="s">
        <v>3303</v>
      </c>
      <c r="D326" s="182">
        <v>23400</v>
      </c>
      <c r="E326" s="183" t="s">
        <v>2657</v>
      </c>
      <c r="F326" s="1058">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055"/>
      <c r="B327" s="161" t="s">
        <v>2764</v>
      </c>
      <c r="C327" s="1057"/>
      <c r="D327" s="185">
        <v>836.2</v>
      </c>
      <c r="E327" s="186" t="s">
        <v>2657</v>
      </c>
      <c r="F327" s="1059"/>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Q11:Q12"/>
    <mergeCell ref="F11:F12"/>
    <mergeCell ref="G11:G12"/>
    <mergeCell ref="H11:H12"/>
    <mergeCell ref="A1:H1"/>
    <mergeCell ref="A10:B10"/>
    <mergeCell ref="A11:A12"/>
    <mergeCell ref="B11:B12"/>
    <mergeCell ref="C11:C12"/>
    <mergeCell ref="D11:D12"/>
    <mergeCell ref="E11:E12"/>
    <mergeCell ref="A9:Q9"/>
    <mergeCell ref="A24:A25"/>
    <mergeCell ref="C24:C25"/>
    <mergeCell ref="A19:A22"/>
    <mergeCell ref="C19:C22"/>
    <mergeCell ref="G19:G22"/>
    <mergeCell ref="M11:P11"/>
    <mergeCell ref="A17:A18"/>
    <mergeCell ref="C17:C18"/>
    <mergeCell ref="I11:J11"/>
    <mergeCell ref="K11:L11"/>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114:A115"/>
    <mergeCell ref="C114:C115"/>
    <mergeCell ref="A109:A111"/>
    <mergeCell ref="C109:C111"/>
    <mergeCell ref="K103:K104"/>
    <mergeCell ref="L103:L104"/>
    <mergeCell ref="M103:M104"/>
    <mergeCell ref="N103:N104"/>
    <mergeCell ref="O103:O104"/>
    <mergeCell ref="A132:A134"/>
    <mergeCell ref="C132:C134"/>
    <mergeCell ref="A127:A129"/>
    <mergeCell ref="C127:C129"/>
    <mergeCell ref="G127:G129"/>
    <mergeCell ref="A123:A125"/>
    <mergeCell ref="C123:C125"/>
    <mergeCell ref="A116:A121"/>
    <mergeCell ref="C116:C121"/>
    <mergeCell ref="A152:A153"/>
    <mergeCell ref="C152:C153"/>
    <mergeCell ref="G152:G153"/>
    <mergeCell ref="A149:A150"/>
    <mergeCell ref="C149:C150"/>
    <mergeCell ref="A145:A148"/>
    <mergeCell ref="C145:C148"/>
    <mergeCell ref="A138:A140"/>
    <mergeCell ref="C138:C140"/>
    <mergeCell ref="A164:A165"/>
    <mergeCell ref="C164:C165"/>
    <mergeCell ref="G164:G165"/>
    <mergeCell ref="A161:A162"/>
    <mergeCell ref="C161:C162"/>
    <mergeCell ref="F161:F162"/>
    <mergeCell ref="G161:G162"/>
    <mergeCell ref="A158:A160"/>
    <mergeCell ref="C158:C160"/>
    <mergeCell ref="B176:B177"/>
    <mergeCell ref="C176:C177"/>
    <mergeCell ref="A173:A174"/>
    <mergeCell ref="C173:C174"/>
    <mergeCell ref="F173:F174"/>
    <mergeCell ref="A169:A172"/>
    <mergeCell ref="C169:C172"/>
    <mergeCell ref="F169:F172"/>
    <mergeCell ref="A166:A168"/>
    <mergeCell ref="C166:C168"/>
    <mergeCell ref="A191:A192"/>
    <mergeCell ref="C191:C192"/>
    <mergeCell ref="A188:A189"/>
    <mergeCell ref="C188:C189"/>
    <mergeCell ref="F188:F189"/>
    <mergeCell ref="A179:A185"/>
    <mergeCell ref="C179:C185"/>
    <mergeCell ref="F179:F185"/>
    <mergeCell ref="G179:G185"/>
    <mergeCell ref="A202:A204"/>
    <mergeCell ref="C202:C204"/>
    <mergeCell ref="A198:A201"/>
    <mergeCell ref="C198:C201"/>
    <mergeCell ref="F198:F201"/>
    <mergeCell ref="A196:A197"/>
    <mergeCell ref="C196:C197"/>
    <mergeCell ref="F196:F197"/>
    <mergeCell ref="G196:G197"/>
    <mergeCell ref="P221:P222"/>
    <mergeCell ref="A224:A225"/>
    <mergeCell ref="C224:C225"/>
    <mergeCell ref="F224:F225"/>
    <mergeCell ref="I221:I222"/>
    <mergeCell ref="J221:J222"/>
    <mergeCell ref="K221:K222"/>
    <mergeCell ref="L221:L222"/>
    <mergeCell ref="A221:A222"/>
    <mergeCell ref="C221:C222"/>
    <mergeCell ref="A238:A239"/>
    <mergeCell ref="C238:C239"/>
    <mergeCell ref="F238:F239"/>
    <mergeCell ref="A229:A231"/>
    <mergeCell ref="C229:C231"/>
    <mergeCell ref="F229:F231"/>
    <mergeCell ref="M221:M222"/>
    <mergeCell ref="N221:N222"/>
    <mergeCell ref="O221:O222"/>
    <mergeCell ref="A259:A260"/>
    <mergeCell ref="C259:C260"/>
    <mergeCell ref="A255:A256"/>
    <mergeCell ref="C255:C256"/>
    <mergeCell ref="A244:A245"/>
    <mergeCell ref="C244:C245"/>
    <mergeCell ref="A240:A242"/>
    <mergeCell ref="C240:C242"/>
    <mergeCell ref="F240:F242"/>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F294:F296"/>
    <mergeCell ref="A291:A293"/>
    <mergeCell ref="C291:C293"/>
    <mergeCell ref="F291:F293"/>
    <mergeCell ref="A289:A290"/>
    <mergeCell ref="C289:C290"/>
    <mergeCell ref="A276:A277"/>
    <mergeCell ref="C276:C277"/>
    <mergeCell ref="A272:A274"/>
    <mergeCell ref="C272:C274"/>
    <mergeCell ref="F272:F274"/>
    <mergeCell ref="L311:L312"/>
    <mergeCell ref="M311:M312"/>
    <mergeCell ref="N311:N312"/>
    <mergeCell ref="O311:O312"/>
    <mergeCell ref="L302:L303"/>
    <mergeCell ref="M302:M303"/>
    <mergeCell ref="N302:N303"/>
    <mergeCell ref="O302:O303"/>
    <mergeCell ref="P302:P303"/>
    <mergeCell ref="C315:C316"/>
    <mergeCell ref="A305:A307"/>
    <mergeCell ref="C305:C307"/>
    <mergeCell ref="F305:F307"/>
    <mergeCell ref="I302:I303"/>
    <mergeCell ref="J302:J303"/>
    <mergeCell ref="K302:K303"/>
    <mergeCell ref="A302:A303"/>
    <mergeCell ref="B302:B303"/>
    <mergeCell ref="C302:C303"/>
    <mergeCell ref="F315:F316"/>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122" activePane="bottomLeft" state="frozen"/>
      <selection pane="bottomLeft" activeCell="C118" sqref="C118:C120"/>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089"/>
      <c r="B1" s="1089"/>
      <c r="C1" s="1089"/>
      <c r="D1" s="1089"/>
      <c r="E1" s="1089"/>
      <c r="F1" s="1089"/>
      <c r="G1" s="1089"/>
      <c r="H1" s="1089"/>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090" t="s">
        <v>3338</v>
      </c>
      <c r="B4" s="1090"/>
      <c r="C4" s="1090"/>
      <c r="D4" s="1090"/>
      <c r="E4" s="1090"/>
      <c r="F4" s="1090"/>
      <c r="G4" s="1090"/>
      <c r="H4" s="1090"/>
      <c r="I4" s="1090"/>
      <c r="J4" s="1090"/>
      <c r="K4" s="1090"/>
      <c r="L4" s="1090"/>
      <c r="M4" s="1090"/>
      <c r="N4" s="1090"/>
      <c r="O4" s="1090"/>
      <c r="P4" s="1090"/>
      <c r="Q4" s="1090"/>
    </row>
    <row r="5" spans="1:17" s="215" customFormat="1" ht="18.75" x14ac:dyDescent="0.3">
      <c r="A5" s="1090" t="s">
        <v>3339</v>
      </c>
      <c r="B5" s="1090"/>
      <c r="C5" s="1090"/>
      <c r="D5" s="1090"/>
      <c r="E5" s="1090"/>
      <c r="F5" s="1090"/>
      <c r="G5" s="1090"/>
      <c r="H5" s="1090"/>
      <c r="I5" s="1090"/>
      <c r="J5" s="1090"/>
      <c r="K5" s="1090"/>
      <c r="L5" s="1090"/>
      <c r="M5" s="1090"/>
      <c r="N5" s="1090"/>
      <c r="O5" s="1090"/>
      <c r="P5" s="1090"/>
      <c r="Q5" s="1090"/>
    </row>
    <row r="6" spans="1:17" s="216" customFormat="1" ht="12" thickBot="1" x14ac:dyDescent="0.25">
      <c r="A6" s="1091"/>
      <c r="B6" s="1091"/>
      <c r="C6" s="1091"/>
      <c r="D6" s="1091"/>
      <c r="E6" s="1091"/>
      <c r="F6" s="1091"/>
      <c r="G6" s="1091"/>
      <c r="H6" s="1091"/>
      <c r="I6" s="1091"/>
      <c r="J6" s="1091"/>
      <c r="K6" s="1091"/>
      <c r="L6" s="1091"/>
      <c r="M6" s="1091"/>
      <c r="N6" s="1091"/>
      <c r="O6" s="1091"/>
      <c r="P6" s="1091"/>
      <c r="Q6" s="1091"/>
    </row>
    <row r="7" spans="1:17" s="246" customFormat="1" ht="87.75" customHeight="1" thickTop="1" x14ac:dyDescent="0.25">
      <c r="A7" s="1092" t="s">
        <v>3340</v>
      </c>
      <c r="B7" s="1086" t="s">
        <v>2520</v>
      </c>
      <c r="C7" s="1086" t="s">
        <v>2521</v>
      </c>
      <c r="D7" s="1095" t="s">
        <v>2522</v>
      </c>
      <c r="E7" s="1095" t="s">
        <v>2523</v>
      </c>
      <c r="F7" s="1086" t="s">
        <v>2524</v>
      </c>
      <c r="G7" s="1086" t="s">
        <v>2525</v>
      </c>
      <c r="H7" s="1086" t="s">
        <v>2526</v>
      </c>
      <c r="I7" s="1086" t="s">
        <v>1079</v>
      </c>
      <c r="J7" s="1086"/>
      <c r="K7" s="1086" t="s">
        <v>1080</v>
      </c>
      <c r="L7" s="1086"/>
      <c r="M7" s="1086" t="s">
        <v>1081</v>
      </c>
      <c r="N7" s="1086"/>
      <c r="O7" s="1086"/>
      <c r="P7" s="1086"/>
      <c r="Q7" s="1087" t="s">
        <v>1082</v>
      </c>
    </row>
    <row r="8" spans="1:17" s="246" customFormat="1" ht="34.5" customHeight="1" x14ac:dyDescent="0.25">
      <c r="A8" s="1093"/>
      <c r="B8" s="1094"/>
      <c r="C8" s="1094"/>
      <c r="D8" s="1096"/>
      <c r="E8" s="1096"/>
      <c r="F8" s="1094"/>
      <c r="G8" s="1094"/>
      <c r="H8" s="1094"/>
      <c r="I8" s="263" t="s">
        <v>1085</v>
      </c>
      <c r="J8" s="263" t="s">
        <v>2527</v>
      </c>
      <c r="K8" s="263" t="s">
        <v>1085</v>
      </c>
      <c r="L8" s="263" t="s">
        <v>1084</v>
      </c>
      <c r="M8" s="263" t="s">
        <v>492</v>
      </c>
      <c r="N8" s="263" t="s">
        <v>493</v>
      </c>
      <c r="O8" s="263" t="s">
        <v>494</v>
      </c>
      <c r="P8" s="263" t="s">
        <v>495</v>
      </c>
      <c r="Q8" s="1088"/>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1097" t="s">
        <v>3354</v>
      </c>
      <c r="C13" s="1097"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097"/>
      <c r="C14" s="1097"/>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098" t="s">
        <v>3371</v>
      </c>
      <c r="B19" s="230" t="s">
        <v>2551</v>
      </c>
      <c r="C19" s="1097" t="s">
        <v>2552</v>
      </c>
      <c r="D19" s="231">
        <v>90</v>
      </c>
      <c r="E19" s="231" t="s">
        <v>2531</v>
      </c>
      <c r="F19" s="1099">
        <v>42010</v>
      </c>
      <c r="G19" s="1100" t="s">
        <v>3372</v>
      </c>
      <c r="H19" s="251" t="s">
        <v>3373</v>
      </c>
      <c r="I19" s="234" t="s">
        <v>496</v>
      </c>
      <c r="J19" s="235"/>
      <c r="K19" s="234" t="s">
        <v>496</v>
      </c>
      <c r="L19" s="235"/>
      <c r="M19" s="236" t="s">
        <v>496</v>
      </c>
      <c r="N19" s="236"/>
      <c r="O19" s="236"/>
      <c r="P19" s="236"/>
      <c r="Q19" s="237"/>
    </row>
    <row r="20" spans="1:17" s="211" customFormat="1" ht="63.75" customHeight="1" x14ac:dyDescent="0.2">
      <c r="A20" s="1098"/>
      <c r="B20" s="230" t="s">
        <v>2554</v>
      </c>
      <c r="C20" s="1097"/>
      <c r="D20" s="231">
        <v>90</v>
      </c>
      <c r="E20" s="231" t="s">
        <v>2531</v>
      </c>
      <c r="F20" s="1099"/>
      <c r="G20" s="1100"/>
      <c r="H20" s="251" t="s">
        <v>3374</v>
      </c>
      <c r="I20" s="234" t="s">
        <v>496</v>
      </c>
      <c r="J20" s="235"/>
      <c r="K20" s="234" t="s">
        <v>496</v>
      </c>
      <c r="L20" s="235"/>
      <c r="M20" s="236" t="s">
        <v>496</v>
      </c>
      <c r="N20" s="236"/>
      <c r="O20" s="236"/>
      <c r="P20" s="236"/>
      <c r="Q20" s="237"/>
    </row>
    <row r="21" spans="1:17" s="211" customFormat="1" ht="63.75" customHeight="1" x14ac:dyDescent="0.2">
      <c r="A21" s="1098"/>
      <c r="B21" s="230" t="s">
        <v>2555</v>
      </c>
      <c r="C21" s="1097"/>
      <c r="D21" s="231">
        <v>70</v>
      </c>
      <c r="E21" s="231" t="s">
        <v>2531</v>
      </c>
      <c r="F21" s="1099"/>
      <c r="G21" s="1100"/>
      <c r="H21" s="251" t="s">
        <v>3375</v>
      </c>
      <c r="I21" s="234" t="s">
        <v>496</v>
      </c>
      <c r="J21" s="235"/>
      <c r="K21" s="234" t="s">
        <v>496</v>
      </c>
      <c r="L21" s="235"/>
      <c r="M21" s="371" t="s">
        <v>496</v>
      </c>
      <c r="N21" s="340"/>
      <c r="O21" s="340"/>
      <c r="P21" s="340"/>
      <c r="Q21" s="237"/>
    </row>
    <row r="22" spans="1:17" s="211" customFormat="1" ht="63.75" customHeight="1" x14ac:dyDescent="0.2">
      <c r="A22" s="1098"/>
      <c r="B22" s="230" t="s">
        <v>2556</v>
      </c>
      <c r="C22" s="1097"/>
      <c r="D22" s="231">
        <v>45</v>
      </c>
      <c r="E22" s="231" t="s">
        <v>2531</v>
      </c>
      <c r="F22" s="1099"/>
      <c r="G22" s="1100"/>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098" t="s">
        <v>3382</v>
      </c>
      <c r="B24" s="230" t="s">
        <v>2727</v>
      </c>
      <c r="C24" s="1097" t="s">
        <v>2724</v>
      </c>
      <c r="D24" s="231">
        <v>24562.799999999999</v>
      </c>
      <c r="E24" s="231" t="s">
        <v>2569</v>
      </c>
      <c r="F24" s="1099">
        <v>42062</v>
      </c>
      <c r="G24" s="1100" t="s">
        <v>3383</v>
      </c>
      <c r="H24" s="251" t="s">
        <v>3384</v>
      </c>
      <c r="I24" s="234" t="s">
        <v>496</v>
      </c>
      <c r="J24" s="235"/>
      <c r="K24" s="234" t="s">
        <v>496</v>
      </c>
      <c r="L24" s="235"/>
      <c r="M24" s="371" t="s">
        <v>496</v>
      </c>
      <c r="N24" s="371"/>
      <c r="O24" s="371"/>
      <c r="P24" s="371"/>
      <c r="Q24" s="237"/>
    </row>
    <row r="25" spans="1:17" s="211" customFormat="1" ht="63.75" customHeight="1" x14ac:dyDescent="0.2">
      <c r="A25" s="1098"/>
      <c r="B25" s="230" t="s">
        <v>2723</v>
      </c>
      <c r="C25" s="1097"/>
      <c r="D25" s="231">
        <v>14500</v>
      </c>
      <c r="E25" s="231" t="s">
        <v>2569</v>
      </c>
      <c r="F25" s="1099"/>
      <c r="G25" s="1100"/>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098" t="s">
        <v>3395</v>
      </c>
      <c r="B29" s="230" t="s">
        <v>2673</v>
      </c>
      <c r="C29" s="1097"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098"/>
      <c r="B30" s="230" t="s">
        <v>3398</v>
      </c>
      <c r="C30" s="1097"/>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098" t="s">
        <v>3401</v>
      </c>
      <c r="B31" s="230" t="s">
        <v>2551</v>
      </c>
      <c r="C31" s="1101" t="s">
        <v>2737</v>
      </c>
      <c r="D31" s="231">
        <v>169.5</v>
      </c>
      <c r="E31" s="231" t="s">
        <v>2531</v>
      </c>
      <c r="F31" s="1099">
        <v>42020</v>
      </c>
      <c r="G31" s="1102" t="s">
        <v>3402</v>
      </c>
      <c r="H31" s="251" t="s">
        <v>3403</v>
      </c>
      <c r="I31" s="234" t="s">
        <v>496</v>
      </c>
      <c r="J31" s="235"/>
      <c r="K31" s="234" t="s">
        <v>496</v>
      </c>
      <c r="L31" s="235"/>
      <c r="M31" s="371" t="s">
        <v>496</v>
      </c>
      <c r="N31" s="371"/>
      <c r="O31" s="371"/>
      <c r="P31" s="371"/>
      <c r="Q31" s="237"/>
    </row>
    <row r="32" spans="1:17" s="211" customFormat="1" ht="63.75" customHeight="1" x14ac:dyDescent="0.2">
      <c r="A32" s="1098"/>
      <c r="B32" s="230" t="s">
        <v>2556</v>
      </c>
      <c r="C32" s="1101"/>
      <c r="D32" s="231">
        <v>120</v>
      </c>
      <c r="E32" s="231" t="s">
        <v>2531</v>
      </c>
      <c r="F32" s="1099"/>
      <c r="G32" s="1102"/>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098" t="s">
        <v>3412</v>
      </c>
      <c r="B35" s="230" t="s">
        <v>2710</v>
      </c>
      <c r="C35" s="1097" t="s">
        <v>2686</v>
      </c>
      <c r="D35" s="231">
        <v>817</v>
      </c>
      <c r="E35" s="231" t="s">
        <v>2569</v>
      </c>
      <c r="F35" s="1099">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098"/>
      <c r="B36" s="230" t="s">
        <v>2709</v>
      </c>
      <c r="C36" s="1097"/>
      <c r="D36" s="231">
        <v>772.5</v>
      </c>
      <c r="E36" s="231" t="s">
        <v>2569</v>
      </c>
      <c r="F36" s="1099"/>
      <c r="G36" s="233" t="s">
        <v>3415</v>
      </c>
      <c r="H36" s="251" t="s">
        <v>3416</v>
      </c>
      <c r="I36" s="234" t="s">
        <v>496</v>
      </c>
      <c r="J36" s="235"/>
      <c r="K36" s="234" t="s">
        <v>496</v>
      </c>
      <c r="L36" s="235"/>
      <c r="M36" s="371" t="s">
        <v>496</v>
      </c>
      <c r="N36" s="340"/>
      <c r="O36" s="340"/>
      <c r="P36" s="340"/>
      <c r="Q36" s="237"/>
    </row>
    <row r="37" spans="1:17" s="211" customFormat="1" ht="63.75" customHeight="1" x14ac:dyDescent="0.2">
      <c r="A37" s="1098"/>
      <c r="B37" s="230" t="s">
        <v>3417</v>
      </c>
      <c r="C37" s="1097"/>
      <c r="D37" s="231">
        <v>3828</v>
      </c>
      <c r="E37" s="231" t="s">
        <v>2569</v>
      </c>
      <c r="F37" s="1099"/>
      <c r="G37" s="233" t="s">
        <v>3413</v>
      </c>
      <c r="H37" s="251" t="s">
        <v>3418</v>
      </c>
      <c r="I37" s="234" t="s">
        <v>496</v>
      </c>
      <c r="J37" s="235"/>
      <c r="K37" s="234" t="s">
        <v>496</v>
      </c>
      <c r="L37" s="235"/>
      <c r="M37" s="371" t="s">
        <v>496</v>
      </c>
      <c r="N37" s="340"/>
      <c r="O37" s="340"/>
      <c r="P37" s="340"/>
      <c r="Q37" s="237"/>
    </row>
    <row r="38" spans="1:17" s="211" customFormat="1" ht="63.75" customHeight="1" x14ac:dyDescent="0.2">
      <c r="A38" s="1098" t="s">
        <v>3419</v>
      </c>
      <c r="B38" s="230" t="s">
        <v>2706</v>
      </c>
      <c r="C38" s="1097" t="s">
        <v>2707</v>
      </c>
      <c r="D38" s="231">
        <v>196</v>
      </c>
      <c r="E38" s="231" t="s">
        <v>2531</v>
      </c>
      <c r="F38" s="1099">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098"/>
      <c r="B39" s="230" t="s">
        <v>2709</v>
      </c>
      <c r="C39" s="1097"/>
      <c r="D39" s="231">
        <v>12831.5</v>
      </c>
      <c r="E39" s="231" t="s">
        <v>2531</v>
      </c>
      <c r="F39" s="1099"/>
      <c r="G39" s="233" t="s">
        <v>3422</v>
      </c>
      <c r="H39" s="251" t="s">
        <v>3423</v>
      </c>
      <c r="I39" s="234" t="s">
        <v>496</v>
      </c>
      <c r="J39" s="235"/>
      <c r="K39" s="234" t="s">
        <v>496</v>
      </c>
      <c r="L39" s="235"/>
      <c r="M39" s="371" t="s">
        <v>496</v>
      </c>
      <c r="N39" s="340"/>
      <c r="O39" s="340"/>
      <c r="P39" s="340"/>
      <c r="Q39" s="237"/>
    </row>
    <row r="40" spans="1:17" s="211" customFormat="1" ht="63.75" customHeight="1" x14ac:dyDescent="0.2">
      <c r="A40" s="1098" t="s">
        <v>3424</v>
      </c>
      <c r="B40" s="230" t="s">
        <v>2709</v>
      </c>
      <c r="C40" s="1097" t="s">
        <v>2792</v>
      </c>
      <c r="D40" s="231">
        <v>2141.8000000000002</v>
      </c>
      <c r="E40" s="231" t="s">
        <v>2569</v>
      </c>
      <c r="F40" s="1099">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098"/>
      <c r="B41" s="230" t="s">
        <v>3427</v>
      </c>
      <c r="C41" s="1097"/>
      <c r="D41" s="231">
        <v>452.4</v>
      </c>
      <c r="E41" s="231" t="s">
        <v>2569</v>
      </c>
      <c r="F41" s="1099"/>
      <c r="G41" s="233" t="s">
        <v>3428</v>
      </c>
      <c r="H41" s="251" t="s">
        <v>3429</v>
      </c>
      <c r="I41" s="234" t="s">
        <v>496</v>
      </c>
      <c r="J41" s="235"/>
      <c r="K41" s="234" t="s">
        <v>496</v>
      </c>
      <c r="L41" s="235"/>
      <c r="M41" s="371"/>
      <c r="N41" s="371"/>
      <c r="O41" s="371" t="s">
        <v>496</v>
      </c>
      <c r="P41" s="340"/>
      <c r="Q41" s="237"/>
    </row>
    <row r="42" spans="1:17" s="211" customFormat="1" ht="63.75" customHeight="1" x14ac:dyDescent="0.2">
      <c r="A42" s="1098"/>
      <c r="B42" s="230" t="s">
        <v>2706</v>
      </c>
      <c r="C42" s="1097"/>
      <c r="D42" s="231">
        <v>559.29999999999995</v>
      </c>
      <c r="E42" s="231" t="s">
        <v>2569</v>
      </c>
      <c r="F42" s="1099"/>
      <c r="G42" s="233" t="s">
        <v>3430</v>
      </c>
      <c r="H42" s="251" t="s">
        <v>3431</v>
      </c>
      <c r="I42" s="234" t="s">
        <v>496</v>
      </c>
      <c r="J42" s="235"/>
      <c r="K42" s="234" t="s">
        <v>496</v>
      </c>
      <c r="L42" s="235"/>
      <c r="M42" s="371" t="s">
        <v>496</v>
      </c>
      <c r="N42" s="371"/>
      <c r="O42" s="371"/>
      <c r="P42" s="340"/>
      <c r="Q42" s="237"/>
    </row>
    <row r="43" spans="1:17" s="211" customFormat="1" ht="63.75" customHeight="1" x14ac:dyDescent="0.2">
      <c r="A43" s="1098"/>
      <c r="B43" s="230" t="s">
        <v>2710</v>
      </c>
      <c r="C43" s="1097"/>
      <c r="D43" s="231">
        <v>541.5</v>
      </c>
      <c r="E43" s="231" t="s">
        <v>2569</v>
      </c>
      <c r="F43" s="1099"/>
      <c r="G43" s="233" t="s">
        <v>3432</v>
      </c>
      <c r="H43" s="251" t="s">
        <v>3433</v>
      </c>
      <c r="I43" s="234" t="s">
        <v>496</v>
      </c>
      <c r="J43" s="235"/>
      <c r="K43" s="234" t="s">
        <v>496</v>
      </c>
      <c r="L43" s="235"/>
      <c r="M43" s="371" t="s">
        <v>496</v>
      </c>
      <c r="N43" s="371"/>
      <c r="O43" s="371"/>
      <c r="P43" s="340"/>
      <c r="Q43" s="237"/>
    </row>
    <row r="44" spans="1:17" s="211" customFormat="1" ht="63.75" customHeight="1" x14ac:dyDescent="0.2">
      <c r="A44" s="1098" t="s">
        <v>3434</v>
      </c>
      <c r="B44" s="230" t="s">
        <v>2555</v>
      </c>
      <c r="C44" s="1101" t="s">
        <v>2737</v>
      </c>
      <c r="D44" s="231">
        <v>144.25</v>
      </c>
      <c r="E44" s="231" t="s">
        <v>2531</v>
      </c>
      <c r="F44" s="1099">
        <v>42026</v>
      </c>
      <c r="G44" s="1102" t="s">
        <v>3435</v>
      </c>
      <c r="H44" s="251" t="s">
        <v>3436</v>
      </c>
      <c r="I44" s="234" t="s">
        <v>496</v>
      </c>
      <c r="J44" s="235"/>
      <c r="K44" s="234" t="s">
        <v>496</v>
      </c>
      <c r="L44" s="235"/>
      <c r="M44" s="371" t="s">
        <v>496</v>
      </c>
      <c r="N44" s="371"/>
      <c r="O44" s="371"/>
      <c r="P44" s="340"/>
      <c r="Q44" s="237"/>
    </row>
    <row r="45" spans="1:17" s="211" customFormat="1" ht="63.75" customHeight="1" x14ac:dyDescent="0.2">
      <c r="A45" s="1098"/>
      <c r="B45" s="230" t="s">
        <v>2554</v>
      </c>
      <c r="C45" s="1101"/>
      <c r="D45" s="231">
        <v>169.5</v>
      </c>
      <c r="E45" s="231" t="s">
        <v>2531</v>
      </c>
      <c r="F45" s="1099"/>
      <c r="G45" s="1102"/>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098" t="s">
        <v>3468</v>
      </c>
      <c r="B54" s="239" t="s">
        <v>2551</v>
      </c>
      <c r="C54" s="1097" t="s">
        <v>2737</v>
      </c>
      <c r="D54" s="231">
        <v>169.5</v>
      </c>
      <c r="E54" s="231" t="s">
        <v>2569</v>
      </c>
      <c r="F54" s="1099">
        <v>42048</v>
      </c>
      <c r="G54" s="1099" t="s">
        <v>3469</v>
      </c>
      <c r="H54" s="251" t="s">
        <v>3470</v>
      </c>
      <c r="I54" s="234" t="s">
        <v>496</v>
      </c>
      <c r="J54" s="235"/>
      <c r="K54" s="234" t="s">
        <v>496</v>
      </c>
      <c r="L54" s="235"/>
      <c r="M54" s="371" t="s">
        <v>496</v>
      </c>
      <c r="N54" s="340"/>
      <c r="O54" s="340"/>
      <c r="P54" s="340"/>
      <c r="Q54" s="237"/>
    </row>
    <row r="55" spans="1:17" s="211" customFormat="1" ht="63.75" customHeight="1" x14ac:dyDescent="0.2">
      <c r="A55" s="1098"/>
      <c r="B55" s="239" t="s">
        <v>2556</v>
      </c>
      <c r="C55" s="1097"/>
      <c r="D55" s="231">
        <v>120</v>
      </c>
      <c r="E55" s="231" t="s">
        <v>2569</v>
      </c>
      <c r="F55" s="1099"/>
      <c r="G55" s="1099"/>
      <c r="H55" s="251" t="s">
        <v>3471</v>
      </c>
      <c r="I55" s="234" t="s">
        <v>496</v>
      </c>
      <c r="J55" s="235"/>
      <c r="K55" s="234" t="s">
        <v>496</v>
      </c>
      <c r="L55" s="235"/>
      <c r="M55" s="371" t="s">
        <v>496</v>
      </c>
      <c r="N55" s="340"/>
      <c r="O55" s="340"/>
      <c r="P55" s="340"/>
      <c r="Q55" s="237"/>
    </row>
    <row r="56" spans="1:17" s="211" customFormat="1" ht="89.25" customHeight="1" x14ac:dyDescent="0.2">
      <c r="A56" s="1098" t="s">
        <v>3472</v>
      </c>
      <c r="B56" s="230" t="s">
        <v>3473</v>
      </c>
      <c r="C56" s="1097"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098"/>
      <c r="B57" s="230" t="s">
        <v>2653</v>
      </c>
      <c r="C57" s="1097"/>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098" t="s">
        <v>3479</v>
      </c>
      <c r="B58" s="230" t="s">
        <v>3480</v>
      </c>
      <c r="C58" s="1097" t="s">
        <v>6982</v>
      </c>
      <c r="D58" s="231">
        <v>12000</v>
      </c>
      <c r="E58" s="231" t="s">
        <v>2703</v>
      </c>
      <c r="F58" s="1099">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098"/>
      <c r="B59" s="230" t="s">
        <v>3483</v>
      </c>
      <c r="C59" s="1097"/>
      <c r="D59" s="231">
        <v>2674</v>
      </c>
      <c r="E59" s="231" t="s">
        <v>2703</v>
      </c>
      <c r="F59" s="1099"/>
      <c r="G59" s="233" t="s">
        <v>3481</v>
      </c>
      <c r="H59" s="251" t="s">
        <v>3484</v>
      </c>
      <c r="I59" s="234" t="s">
        <v>496</v>
      </c>
      <c r="J59" s="235"/>
      <c r="K59" s="234" t="s">
        <v>496</v>
      </c>
      <c r="L59" s="235"/>
      <c r="M59" s="371"/>
      <c r="N59" s="371"/>
      <c r="O59" s="371" t="s">
        <v>496</v>
      </c>
      <c r="P59" s="340"/>
      <c r="Q59" s="237"/>
    </row>
    <row r="60" spans="1:17" s="211" customFormat="1" ht="63.75" customHeight="1" x14ac:dyDescent="0.2">
      <c r="A60" s="1098" t="s">
        <v>3485</v>
      </c>
      <c r="B60" s="230" t="s">
        <v>2567</v>
      </c>
      <c r="C60" s="1101" t="s">
        <v>2568</v>
      </c>
      <c r="D60" s="231">
        <v>1100</v>
      </c>
      <c r="E60" s="231" t="s">
        <v>2703</v>
      </c>
      <c r="F60" s="1099">
        <v>42090</v>
      </c>
      <c r="G60" s="1099" t="s">
        <v>4369</v>
      </c>
      <c r="H60" s="251" t="s">
        <v>3486</v>
      </c>
      <c r="I60" s="234" t="s">
        <v>496</v>
      </c>
      <c r="J60" s="235"/>
      <c r="K60" s="234" t="s">
        <v>496</v>
      </c>
      <c r="L60" s="235"/>
      <c r="M60" s="371" t="s">
        <v>496</v>
      </c>
      <c r="N60" s="340"/>
      <c r="O60" s="340"/>
      <c r="P60" s="340"/>
      <c r="Q60" s="237"/>
    </row>
    <row r="61" spans="1:17" s="211" customFormat="1" ht="63.75" customHeight="1" x14ac:dyDescent="0.2">
      <c r="A61" s="1098"/>
      <c r="B61" s="230" t="s">
        <v>2571</v>
      </c>
      <c r="C61" s="1101"/>
      <c r="D61" s="231">
        <v>1100</v>
      </c>
      <c r="E61" s="231" t="s">
        <v>2703</v>
      </c>
      <c r="F61" s="1099"/>
      <c r="G61" s="1099"/>
      <c r="H61" s="251" t="s">
        <v>3487</v>
      </c>
      <c r="I61" s="234" t="s">
        <v>496</v>
      </c>
      <c r="J61" s="235"/>
      <c r="K61" s="234" t="s">
        <v>496</v>
      </c>
      <c r="L61" s="235"/>
      <c r="M61" s="371" t="s">
        <v>496</v>
      </c>
      <c r="N61" s="340"/>
      <c r="O61" s="340"/>
      <c r="P61" s="340"/>
      <c r="Q61" s="237"/>
    </row>
    <row r="62" spans="1:17" s="211" customFormat="1" ht="63.75" customHeight="1" x14ac:dyDescent="0.2">
      <c r="A62" s="1098"/>
      <c r="B62" s="230" t="s">
        <v>2572</v>
      </c>
      <c r="C62" s="1101"/>
      <c r="D62" s="231">
        <v>1118.7</v>
      </c>
      <c r="E62" s="231" t="s">
        <v>2703</v>
      </c>
      <c r="F62" s="1099"/>
      <c r="G62" s="1099"/>
      <c r="H62" s="251" t="s">
        <v>3488</v>
      </c>
      <c r="I62" s="234" t="s">
        <v>496</v>
      </c>
      <c r="J62" s="235"/>
      <c r="K62" s="234" t="s">
        <v>496</v>
      </c>
      <c r="L62" s="235"/>
      <c r="M62" s="371"/>
      <c r="N62" s="371"/>
      <c r="O62" s="371" t="s">
        <v>496</v>
      </c>
      <c r="P62" s="340"/>
      <c r="Q62" s="237"/>
    </row>
    <row r="63" spans="1:17" s="211" customFormat="1" ht="63.75" customHeight="1" x14ac:dyDescent="0.2">
      <c r="A63" s="1098"/>
      <c r="B63" s="230" t="s">
        <v>3489</v>
      </c>
      <c r="C63" s="1101"/>
      <c r="D63" s="231">
        <v>1200</v>
      </c>
      <c r="E63" s="231" t="s">
        <v>2703</v>
      </c>
      <c r="F63" s="1099"/>
      <c r="G63" s="1099"/>
      <c r="H63" s="251" t="s">
        <v>3490</v>
      </c>
      <c r="I63" s="234" t="s">
        <v>496</v>
      </c>
      <c r="J63" s="235"/>
      <c r="K63" s="234" t="s">
        <v>496</v>
      </c>
      <c r="L63" s="235"/>
      <c r="M63" s="371"/>
      <c r="N63" s="371"/>
      <c r="O63" s="371" t="s">
        <v>496</v>
      </c>
      <c r="P63" s="340"/>
      <c r="Q63" s="237"/>
    </row>
    <row r="64" spans="1:17" s="211" customFormat="1" ht="63.75" customHeight="1" x14ac:dyDescent="0.2">
      <c r="A64" s="1098"/>
      <c r="B64" s="230" t="s">
        <v>3491</v>
      </c>
      <c r="C64" s="1101"/>
      <c r="D64" s="231">
        <v>400</v>
      </c>
      <c r="E64" s="231" t="s">
        <v>2703</v>
      </c>
      <c r="F64" s="1099"/>
      <c r="G64" s="1099"/>
      <c r="H64" s="251" t="s">
        <v>3492</v>
      </c>
      <c r="I64" s="234" t="s">
        <v>496</v>
      </c>
      <c r="J64" s="235"/>
      <c r="K64" s="234" t="s">
        <v>496</v>
      </c>
      <c r="L64" s="235"/>
      <c r="M64" s="371"/>
      <c r="N64" s="371"/>
      <c r="O64" s="371" t="s">
        <v>496</v>
      </c>
      <c r="P64" s="340"/>
      <c r="Q64" s="237"/>
    </row>
    <row r="65" spans="1:17" s="211" customFormat="1" ht="63.75" customHeight="1" x14ac:dyDescent="0.2">
      <c r="A65" s="1098"/>
      <c r="B65" s="230" t="s">
        <v>2573</v>
      </c>
      <c r="C65" s="1101"/>
      <c r="D65" s="231">
        <v>375</v>
      </c>
      <c r="E65" s="231" t="s">
        <v>2703</v>
      </c>
      <c r="F65" s="1099"/>
      <c r="G65" s="1099"/>
      <c r="H65" s="251" t="s">
        <v>3493</v>
      </c>
      <c r="I65" s="234" t="s">
        <v>496</v>
      </c>
      <c r="J65" s="235"/>
      <c r="K65" s="234" t="s">
        <v>496</v>
      </c>
      <c r="L65" s="235"/>
      <c r="M65" s="371"/>
      <c r="N65" s="371"/>
      <c r="O65" s="371" t="s">
        <v>496</v>
      </c>
      <c r="P65" s="340"/>
      <c r="Q65" s="237"/>
    </row>
    <row r="66" spans="1:17" s="211" customFormat="1" ht="63.75" customHeight="1" x14ac:dyDescent="0.2">
      <c r="A66" s="1098"/>
      <c r="B66" s="230" t="s">
        <v>2583</v>
      </c>
      <c r="C66" s="1101"/>
      <c r="D66" s="231">
        <v>1650</v>
      </c>
      <c r="E66" s="231" t="s">
        <v>2703</v>
      </c>
      <c r="F66" s="1099"/>
      <c r="G66" s="1099"/>
      <c r="H66" s="251" t="s">
        <v>3494</v>
      </c>
      <c r="I66" s="234" t="s">
        <v>496</v>
      </c>
      <c r="J66" s="235"/>
      <c r="K66" s="234" t="s">
        <v>496</v>
      </c>
      <c r="L66" s="235"/>
      <c r="M66" s="371"/>
      <c r="N66" s="371"/>
      <c r="O66" s="371" t="s">
        <v>496</v>
      </c>
      <c r="P66" s="340"/>
      <c r="Q66" s="237"/>
    </row>
    <row r="67" spans="1:17" s="211" customFormat="1" ht="63.75" customHeight="1" x14ac:dyDescent="0.2">
      <c r="A67" s="1098"/>
      <c r="B67" s="230" t="s">
        <v>2584</v>
      </c>
      <c r="C67" s="1101"/>
      <c r="D67" s="231">
        <v>1380</v>
      </c>
      <c r="E67" s="231" t="s">
        <v>2703</v>
      </c>
      <c r="F67" s="1099"/>
      <c r="G67" s="1099"/>
      <c r="H67" s="251" t="s">
        <v>3495</v>
      </c>
      <c r="I67" s="234" t="s">
        <v>496</v>
      </c>
      <c r="J67" s="235"/>
      <c r="K67" s="234" t="s">
        <v>496</v>
      </c>
      <c r="L67" s="235"/>
      <c r="M67" s="371"/>
      <c r="N67" s="371"/>
      <c r="O67" s="371" t="s">
        <v>496</v>
      </c>
      <c r="P67" s="371"/>
      <c r="Q67" s="237"/>
    </row>
    <row r="68" spans="1:17" s="211" customFormat="1" ht="63.75" customHeight="1" x14ac:dyDescent="0.2">
      <c r="A68" s="1098"/>
      <c r="B68" s="230" t="s">
        <v>2585</v>
      </c>
      <c r="C68" s="1101"/>
      <c r="D68" s="231">
        <v>1500</v>
      </c>
      <c r="E68" s="231" t="s">
        <v>2703</v>
      </c>
      <c r="F68" s="1099"/>
      <c r="G68" s="1099"/>
      <c r="H68" s="251" t="s">
        <v>3496</v>
      </c>
      <c r="I68" s="234" t="s">
        <v>496</v>
      </c>
      <c r="J68" s="235"/>
      <c r="K68" s="234" t="s">
        <v>496</v>
      </c>
      <c r="L68" s="235"/>
      <c r="M68" s="371" t="s">
        <v>496</v>
      </c>
      <c r="N68" s="371"/>
      <c r="O68" s="371"/>
      <c r="P68" s="371"/>
      <c r="Q68" s="237"/>
    </row>
    <row r="69" spans="1:17" s="211" customFormat="1" ht="63.75" customHeight="1" x14ac:dyDescent="0.2">
      <c r="A69" s="1098"/>
      <c r="B69" s="230" t="s">
        <v>3497</v>
      </c>
      <c r="C69" s="1101"/>
      <c r="D69" s="231">
        <v>847.5</v>
      </c>
      <c r="E69" s="231" t="s">
        <v>2703</v>
      </c>
      <c r="F69" s="1099"/>
      <c r="G69" s="1099"/>
      <c r="H69" s="251" t="s">
        <v>3498</v>
      </c>
      <c r="I69" s="234" t="s">
        <v>496</v>
      </c>
      <c r="J69" s="235"/>
      <c r="K69" s="234" t="s">
        <v>496</v>
      </c>
      <c r="L69" s="235"/>
      <c r="M69" s="371"/>
      <c r="N69" s="371"/>
      <c r="O69" s="371" t="s">
        <v>496</v>
      </c>
      <c r="P69" s="371"/>
      <c r="Q69" s="237"/>
    </row>
    <row r="70" spans="1:17" s="211" customFormat="1" ht="63.75" customHeight="1" x14ac:dyDescent="0.2">
      <c r="A70" s="1098"/>
      <c r="B70" s="230" t="s">
        <v>2574</v>
      </c>
      <c r="C70" s="1101"/>
      <c r="D70" s="231">
        <v>570</v>
      </c>
      <c r="E70" s="231" t="s">
        <v>2703</v>
      </c>
      <c r="F70" s="1099"/>
      <c r="G70" s="1099"/>
      <c r="H70" s="251" t="s">
        <v>3499</v>
      </c>
      <c r="I70" s="234" t="s">
        <v>496</v>
      </c>
      <c r="J70" s="235"/>
      <c r="K70" s="234" t="s">
        <v>496</v>
      </c>
      <c r="L70" s="235"/>
      <c r="M70" s="371" t="s">
        <v>496</v>
      </c>
      <c r="N70" s="371"/>
      <c r="O70" s="371"/>
      <c r="P70" s="340"/>
      <c r="Q70" s="237"/>
    </row>
    <row r="71" spans="1:17" s="211" customFormat="1" ht="63.75" customHeight="1" x14ac:dyDescent="0.2">
      <c r="A71" s="1098"/>
      <c r="B71" s="230" t="s">
        <v>4370</v>
      </c>
      <c r="C71" s="1101"/>
      <c r="D71" s="231">
        <v>429.40000000000003</v>
      </c>
      <c r="E71" s="231" t="s">
        <v>2703</v>
      </c>
      <c r="F71" s="1099"/>
      <c r="G71" s="1099"/>
      <c r="H71" s="251" t="s">
        <v>3500</v>
      </c>
      <c r="I71" s="234" t="s">
        <v>496</v>
      </c>
      <c r="J71" s="235"/>
      <c r="K71" s="234" t="s">
        <v>496</v>
      </c>
      <c r="L71" s="235"/>
      <c r="M71" s="371"/>
      <c r="N71" s="371"/>
      <c r="O71" s="371" t="s">
        <v>496</v>
      </c>
      <c r="P71" s="371"/>
      <c r="Q71" s="237"/>
    </row>
    <row r="72" spans="1:17" s="211" customFormat="1" ht="63.75" customHeight="1" x14ac:dyDescent="0.2">
      <c r="A72" s="1098"/>
      <c r="B72" s="230" t="s">
        <v>3501</v>
      </c>
      <c r="C72" s="1101"/>
      <c r="D72" s="231">
        <v>200</v>
      </c>
      <c r="E72" s="231" t="s">
        <v>2703</v>
      </c>
      <c r="F72" s="1099"/>
      <c r="G72" s="1099"/>
      <c r="H72" s="251" t="s">
        <v>3502</v>
      </c>
      <c r="I72" s="234" t="s">
        <v>496</v>
      </c>
      <c r="J72" s="235"/>
      <c r="K72" s="234" t="s">
        <v>496</v>
      </c>
      <c r="L72" s="235"/>
      <c r="M72" s="371"/>
      <c r="N72" s="371"/>
      <c r="O72" s="371" t="s">
        <v>496</v>
      </c>
      <c r="P72" s="340"/>
      <c r="Q72" s="237"/>
    </row>
    <row r="73" spans="1:17" s="211" customFormat="1" ht="63.75" customHeight="1" x14ac:dyDescent="0.2">
      <c r="A73" s="1098"/>
      <c r="B73" s="230" t="s">
        <v>3503</v>
      </c>
      <c r="C73" s="1101"/>
      <c r="D73" s="231">
        <v>300</v>
      </c>
      <c r="E73" s="231" t="s">
        <v>2703</v>
      </c>
      <c r="F73" s="1099"/>
      <c r="G73" s="1099"/>
      <c r="H73" s="251" t="s">
        <v>3504</v>
      </c>
      <c r="I73" s="234" t="s">
        <v>496</v>
      </c>
      <c r="J73" s="235"/>
      <c r="K73" s="234" t="s">
        <v>496</v>
      </c>
      <c r="L73" s="235"/>
      <c r="M73" s="371" t="s">
        <v>496</v>
      </c>
      <c r="N73" s="371"/>
      <c r="O73" s="371"/>
      <c r="P73" s="371"/>
      <c r="Q73" s="237"/>
    </row>
    <row r="74" spans="1:17" s="211" customFormat="1" ht="63.75" customHeight="1" x14ac:dyDescent="0.2">
      <c r="A74" s="1098"/>
      <c r="B74" s="230" t="s">
        <v>3505</v>
      </c>
      <c r="C74" s="1101"/>
      <c r="D74" s="231">
        <v>740</v>
      </c>
      <c r="E74" s="231" t="s">
        <v>2703</v>
      </c>
      <c r="F74" s="1099"/>
      <c r="G74" s="1099"/>
      <c r="H74" s="251" t="s">
        <v>3506</v>
      </c>
      <c r="I74" s="234" t="s">
        <v>496</v>
      </c>
      <c r="J74" s="235"/>
      <c r="K74" s="234" t="s">
        <v>496</v>
      </c>
      <c r="L74" s="235"/>
      <c r="M74" s="371" t="s">
        <v>496</v>
      </c>
      <c r="N74" s="371"/>
      <c r="O74" s="371"/>
      <c r="P74" s="371"/>
      <c r="Q74" s="237"/>
    </row>
    <row r="75" spans="1:17" s="211" customFormat="1" ht="63.75" customHeight="1" x14ac:dyDescent="0.2">
      <c r="A75" s="1098"/>
      <c r="B75" s="230" t="s">
        <v>3507</v>
      </c>
      <c r="C75" s="1101"/>
      <c r="D75" s="231">
        <v>1080</v>
      </c>
      <c r="E75" s="231" t="s">
        <v>2703</v>
      </c>
      <c r="F75" s="1099"/>
      <c r="G75" s="1099"/>
      <c r="H75" s="251" t="s">
        <v>3508</v>
      </c>
      <c r="I75" s="234" t="s">
        <v>496</v>
      </c>
      <c r="J75" s="235"/>
      <c r="K75" s="234" t="s">
        <v>496</v>
      </c>
      <c r="L75" s="235"/>
      <c r="M75" s="371" t="s">
        <v>496</v>
      </c>
      <c r="N75" s="371"/>
      <c r="O75" s="371"/>
      <c r="P75" s="371"/>
      <c r="Q75" s="237"/>
    </row>
    <row r="76" spans="1:17" s="211" customFormat="1" ht="63.75" customHeight="1" x14ac:dyDescent="0.2">
      <c r="A76" s="1098"/>
      <c r="B76" s="230" t="s">
        <v>2578</v>
      </c>
      <c r="C76" s="1101"/>
      <c r="D76" s="231">
        <v>851</v>
      </c>
      <c r="E76" s="231" t="s">
        <v>2703</v>
      </c>
      <c r="F76" s="1099"/>
      <c r="G76" s="1099"/>
      <c r="H76" s="251" t="s">
        <v>3509</v>
      </c>
      <c r="I76" s="234" t="s">
        <v>496</v>
      </c>
      <c r="J76" s="235"/>
      <c r="K76" s="234" t="s">
        <v>496</v>
      </c>
      <c r="L76" s="235"/>
      <c r="M76" s="371" t="s">
        <v>496</v>
      </c>
      <c r="N76" s="371"/>
      <c r="O76" s="371"/>
      <c r="P76" s="371"/>
      <c r="Q76" s="237"/>
    </row>
    <row r="77" spans="1:17" s="211" customFormat="1" ht="63.75" customHeight="1" x14ac:dyDescent="0.2">
      <c r="A77" s="1098"/>
      <c r="B77" s="230" t="s">
        <v>3510</v>
      </c>
      <c r="C77" s="1101"/>
      <c r="D77" s="231">
        <v>339</v>
      </c>
      <c r="E77" s="231" t="s">
        <v>2703</v>
      </c>
      <c r="F77" s="1099"/>
      <c r="G77" s="1099"/>
      <c r="H77" s="251" t="s">
        <v>3511</v>
      </c>
      <c r="I77" s="234" t="s">
        <v>496</v>
      </c>
      <c r="J77" s="235"/>
      <c r="K77" s="234" t="s">
        <v>496</v>
      </c>
      <c r="L77" s="235"/>
      <c r="M77" s="371"/>
      <c r="N77" s="371"/>
      <c r="O77" s="371" t="s">
        <v>496</v>
      </c>
      <c r="P77" s="371"/>
      <c r="Q77" s="237"/>
    </row>
    <row r="78" spans="1:17" s="211" customFormat="1" ht="63.75" customHeight="1" x14ac:dyDescent="0.2">
      <c r="A78" s="1098"/>
      <c r="B78" s="230" t="s">
        <v>3512</v>
      </c>
      <c r="C78" s="1101"/>
      <c r="D78" s="231">
        <v>3000</v>
      </c>
      <c r="E78" s="231" t="s">
        <v>2703</v>
      </c>
      <c r="F78" s="1099"/>
      <c r="G78" s="1099"/>
      <c r="H78" s="251" t="s">
        <v>3513</v>
      </c>
      <c r="I78" s="234" t="s">
        <v>496</v>
      </c>
      <c r="J78" s="235"/>
      <c r="K78" s="234" t="s">
        <v>496</v>
      </c>
      <c r="L78" s="235"/>
      <c r="M78" s="371"/>
      <c r="N78" s="371"/>
      <c r="O78" s="371" t="s">
        <v>496</v>
      </c>
      <c r="P78" s="371"/>
      <c r="Q78" s="237"/>
    </row>
    <row r="79" spans="1:17" s="211" customFormat="1" ht="63.75" customHeight="1" x14ac:dyDescent="0.2">
      <c r="A79" s="1098"/>
      <c r="B79" s="230" t="s">
        <v>3514</v>
      </c>
      <c r="C79" s="1101"/>
      <c r="D79" s="231">
        <v>565</v>
      </c>
      <c r="E79" s="231" t="s">
        <v>2703</v>
      </c>
      <c r="F79" s="1099"/>
      <c r="G79" s="1099"/>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1098"/>
      <c r="B80" s="230" t="s">
        <v>2580</v>
      </c>
      <c r="C80" s="1101"/>
      <c r="D80" s="231">
        <v>690</v>
      </c>
      <c r="E80" s="231" t="s">
        <v>2703</v>
      </c>
      <c r="F80" s="1099"/>
      <c r="G80" s="1099"/>
      <c r="H80" s="251" t="s">
        <v>3516</v>
      </c>
      <c r="I80" s="234" t="s">
        <v>496</v>
      </c>
      <c r="J80" s="235"/>
      <c r="K80" s="234" t="s">
        <v>496</v>
      </c>
      <c r="L80" s="235"/>
      <c r="M80" s="371"/>
      <c r="N80" s="371"/>
      <c r="O80" s="371" t="s">
        <v>496</v>
      </c>
      <c r="P80" s="340"/>
      <c r="Q80" s="237"/>
    </row>
    <row r="81" spans="1:17" s="211" customFormat="1" ht="63.75" customHeight="1" x14ac:dyDescent="0.2">
      <c r="A81" s="1098"/>
      <c r="B81" s="230" t="s">
        <v>2581</v>
      </c>
      <c r="C81" s="1101"/>
      <c r="D81" s="231">
        <v>500</v>
      </c>
      <c r="E81" s="231" t="s">
        <v>2703</v>
      </c>
      <c r="F81" s="1099"/>
      <c r="G81" s="1099"/>
      <c r="H81" s="251" t="s">
        <v>3517</v>
      </c>
      <c r="I81" s="234" t="s">
        <v>496</v>
      </c>
      <c r="J81" s="235"/>
      <c r="K81" s="234" t="s">
        <v>496</v>
      </c>
      <c r="L81" s="235"/>
      <c r="M81" s="371" t="s">
        <v>496</v>
      </c>
      <c r="N81" s="371"/>
      <c r="O81" s="371"/>
      <c r="P81" s="371"/>
      <c r="Q81" s="237"/>
    </row>
    <row r="82" spans="1:17" s="211" customFormat="1" ht="63.75" customHeight="1" x14ac:dyDescent="0.2">
      <c r="A82" s="1098"/>
      <c r="B82" s="230" t="s">
        <v>3518</v>
      </c>
      <c r="C82" s="1101"/>
      <c r="D82" s="231">
        <v>300</v>
      </c>
      <c r="E82" s="231" t="s">
        <v>2703</v>
      </c>
      <c r="F82" s="1099"/>
      <c r="G82" s="1099"/>
      <c r="H82" s="251" t="s">
        <v>3519</v>
      </c>
      <c r="I82" s="234" t="s">
        <v>496</v>
      </c>
      <c r="J82" s="235"/>
      <c r="K82" s="234" t="s">
        <v>496</v>
      </c>
      <c r="L82" s="235"/>
      <c r="M82" s="371"/>
      <c r="N82" s="371"/>
      <c r="O82" s="371" t="s">
        <v>496</v>
      </c>
      <c r="P82" s="371"/>
      <c r="Q82" s="237"/>
    </row>
    <row r="83" spans="1:17" s="211" customFormat="1" ht="63.75" customHeight="1" x14ac:dyDescent="0.2">
      <c r="A83" s="1098"/>
      <c r="B83" s="230" t="s">
        <v>3520</v>
      </c>
      <c r="C83" s="1101"/>
      <c r="D83" s="231">
        <v>900</v>
      </c>
      <c r="E83" s="231" t="s">
        <v>2703</v>
      </c>
      <c r="F83" s="1099"/>
      <c r="G83" s="1099"/>
      <c r="H83" s="251" t="s">
        <v>3521</v>
      </c>
      <c r="I83" s="378" t="s">
        <v>496</v>
      </c>
      <c r="J83" s="379"/>
      <c r="K83" s="378" t="s">
        <v>496</v>
      </c>
      <c r="L83" s="379"/>
      <c r="M83" s="380" t="s">
        <v>496</v>
      </c>
      <c r="N83" s="380"/>
      <c r="O83" s="380"/>
      <c r="P83" s="380"/>
      <c r="Q83" s="237"/>
    </row>
    <row r="84" spans="1:17" s="211" customFormat="1" ht="63.75" customHeight="1" x14ac:dyDescent="0.2">
      <c r="A84" s="1098"/>
      <c r="B84" s="230" t="s">
        <v>2589</v>
      </c>
      <c r="C84" s="1101"/>
      <c r="D84" s="231">
        <v>880</v>
      </c>
      <c r="E84" s="231" t="s">
        <v>2703</v>
      </c>
      <c r="F84" s="1099"/>
      <c r="G84" s="1099"/>
      <c r="H84" s="251" t="s">
        <v>3522</v>
      </c>
      <c r="I84" s="378" t="s">
        <v>496</v>
      </c>
      <c r="J84" s="379"/>
      <c r="K84" s="378" t="s">
        <v>496</v>
      </c>
      <c r="L84" s="379"/>
      <c r="M84" s="380"/>
      <c r="N84" s="380"/>
      <c r="O84" s="380" t="s">
        <v>496</v>
      </c>
      <c r="P84" s="380"/>
      <c r="Q84" s="237"/>
    </row>
    <row r="85" spans="1:17" s="211" customFormat="1" ht="63.75" customHeight="1" x14ac:dyDescent="0.2">
      <c r="A85" s="1098"/>
      <c r="B85" s="230" t="s">
        <v>3523</v>
      </c>
      <c r="C85" s="1101"/>
      <c r="D85" s="231">
        <v>902</v>
      </c>
      <c r="E85" s="231" t="s">
        <v>2703</v>
      </c>
      <c r="F85" s="1099"/>
      <c r="G85" s="1099"/>
      <c r="H85" s="251" t="s">
        <v>3524</v>
      </c>
      <c r="I85" s="378" t="s">
        <v>496</v>
      </c>
      <c r="J85" s="379"/>
      <c r="K85" s="378" t="s">
        <v>496</v>
      </c>
      <c r="L85" s="379"/>
      <c r="M85" s="380" t="s">
        <v>496</v>
      </c>
      <c r="N85" s="380"/>
      <c r="O85" s="380"/>
      <c r="P85" s="380"/>
      <c r="Q85" s="237"/>
    </row>
    <row r="86" spans="1:17" s="211" customFormat="1" ht="63.75" customHeight="1" x14ac:dyDescent="0.2">
      <c r="A86" s="1098"/>
      <c r="B86" s="230" t="s">
        <v>3525</v>
      </c>
      <c r="C86" s="1101"/>
      <c r="D86" s="231">
        <v>540</v>
      </c>
      <c r="E86" s="231" t="s">
        <v>2703</v>
      </c>
      <c r="F86" s="1099"/>
      <c r="G86" s="1099"/>
      <c r="H86" s="251" t="s">
        <v>3526</v>
      </c>
      <c r="I86" s="378" t="s">
        <v>496</v>
      </c>
      <c r="J86" s="379"/>
      <c r="K86" s="378" t="s">
        <v>496</v>
      </c>
      <c r="L86" s="379"/>
      <c r="M86" s="380"/>
      <c r="N86" s="380"/>
      <c r="O86" s="380" t="s">
        <v>496</v>
      </c>
      <c r="P86" s="380"/>
      <c r="Q86" s="237"/>
    </row>
    <row r="87" spans="1:17" s="211" customFormat="1" ht="63.75" customHeight="1" x14ac:dyDescent="0.2">
      <c r="A87" s="1098"/>
      <c r="B87" s="230" t="s">
        <v>3527</v>
      </c>
      <c r="C87" s="1101"/>
      <c r="D87" s="231">
        <v>300</v>
      </c>
      <c r="E87" s="231" t="s">
        <v>2703</v>
      </c>
      <c r="F87" s="1099"/>
      <c r="G87" s="1099"/>
      <c r="H87" s="251" t="s">
        <v>3528</v>
      </c>
      <c r="I87" s="378" t="s">
        <v>496</v>
      </c>
      <c r="J87" s="379"/>
      <c r="K87" s="378" t="s">
        <v>496</v>
      </c>
      <c r="L87" s="379"/>
      <c r="M87" s="380"/>
      <c r="N87" s="380"/>
      <c r="O87" s="380" t="s">
        <v>496</v>
      </c>
      <c r="P87" s="380"/>
      <c r="Q87" s="237"/>
    </row>
    <row r="88" spans="1:17" s="211" customFormat="1" ht="63.75" customHeight="1" x14ac:dyDescent="0.2">
      <c r="A88" s="1098"/>
      <c r="B88" s="230" t="s">
        <v>2599</v>
      </c>
      <c r="C88" s="1101"/>
      <c r="D88" s="231">
        <v>396</v>
      </c>
      <c r="E88" s="231" t="s">
        <v>2703</v>
      </c>
      <c r="F88" s="1099"/>
      <c r="G88" s="1099"/>
      <c r="H88" s="251" t="s">
        <v>3529</v>
      </c>
      <c r="I88" s="378" t="s">
        <v>496</v>
      </c>
      <c r="J88" s="379"/>
      <c r="K88" s="378" t="s">
        <v>496</v>
      </c>
      <c r="L88" s="379"/>
      <c r="M88" s="380"/>
      <c r="N88" s="380"/>
      <c r="O88" s="380" t="s">
        <v>496</v>
      </c>
      <c r="P88" s="380"/>
      <c r="Q88" s="237"/>
    </row>
    <row r="89" spans="1:17" s="211" customFormat="1" ht="63.75" customHeight="1" x14ac:dyDescent="0.2">
      <c r="A89" s="1098"/>
      <c r="B89" s="230" t="s">
        <v>2600</v>
      </c>
      <c r="C89" s="1101"/>
      <c r="D89" s="231">
        <v>380</v>
      </c>
      <c r="E89" s="231" t="s">
        <v>2703</v>
      </c>
      <c r="F89" s="1099"/>
      <c r="G89" s="1099"/>
      <c r="H89" s="251" t="s">
        <v>3530</v>
      </c>
      <c r="I89" s="378" t="s">
        <v>496</v>
      </c>
      <c r="J89" s="379"/>
      <c r="K89" s="378" t="s">
        <v>496</v>
      </c>
      <c r="L89" s="379"/>
      <c r="M89" s="380"/>
      <c r="N89" s="380"/>
      <c r="O89" s="380" t="s">
        <v>496</v>
      </c>
      <c r="P89" s="380"/>
      <c r="Q89" s="237"/>
    </row>
    <row r="90" spans="1:17" s="211" customFormat="1" ht="63.75" customHeight="1" x14ac:dyDescent="0.2">
      <c r="A90" s="1098"/>
      <c r="B90" s="230" t="s">
        <v>3531</v>
      </c>
      <c r="C90" s="1101"/>
      <c r="D90" s="231">
        <v>450</v>
      </c>
      <c r="E90" s="231" t="s">
        <v>2703</v>
      </c>
      <c r="F90" s="1099"/>
      <c r="G90" s="1099"/>
      <c r="H90" s="251" t="s">
        <v>3532</v>
      </c>
      <c r="I90" s="378" t="s">
        <v>496</v>
      </c>
      <c r="J90" s="379"/>
      <c r="K90" s="378" t="s">
        <v>496</v>
      </c>
      <c r="L90" s="379"/>
      <c r="M90" s="380"/>
      <c r="N90" s="380"/>
      <c r="O90" s="380" t="s">
        <v>496</v>
      </c>
      <c r="P90" s="380"/>
      <c r="Q90" s="237"/>
    </row>
    <row r="91" spans="1:17" s="211" customFormat="1" ht="63.75" customHeight="1" x14ac:dyDescent="0.2">
      <c r="A91" s="1098"/>
      <c r="B91" s="230" t="s">
        <v>3533</v>
      </c>
      <c r="C91" s="1101"/>
      <c r="D91" s="231">
        <v>200</v>
      </c>
      <c r="E91" s="231" t="s">
        <v>2703</v>
      </c>
      <c r="F91" s="1099"/>
      <c r="G91" s="1099"/>
      <c r="H91" s="251" t="s">
        <v>3534</v>
      </c>
      <c r="I91" s="378" t="s">
        <v>496</v>
      </c>
      <c r="J91" s="379"/>
      <c r="K91" s="378" t="s">
        <v>496</v>
      </c>
      <c r="L91" s="379"/>
      <c r="M91" s="380" t="s">
        <v>496</v>
      </c>
      <c r="N91" s="380"/>
      <c r="O91" s="380"/>
      <c r="P91" s="380"/>
      <c r="Q91" s="237"/>
    </row>
    <row r="92" spans="1:17" s="211" customFormat="1" ht="63.75" customHeight="1" x14ac:dyDescent="0.2">
      <c r="A92" s="1098"/>
      <c r="B92" s="230" t="s">
        <v>2602</v>
      </c>
      <c r="C92" s="1101"/>
      <c r="D92" s="231">
        <v>5600</v>
      </c>
      <c r="E92" s="231" t="s">
        <v>2703</v>
      </c>
      <c r="F92" s="1099"/>
      <c r="G92" s="1099"/>
      <c r="H92" s="251" t="s">
        <v>3535</v>
      </c>
      <c r="I92" s="378" t="s">
        <v>496</v>
      </c>
      <c r="J92" s="379"/>
      <c r="K92" s="378" t="s">
        <v>496</v>
      </c>
      <c r="L92" s="379"/>
      <c r="M92" s="380" t="s">
        <v>496</v>
      </c>
      <c r="N92" s="380"/>
      <c r="O92" s="380"/>
      <c r="P92" s="380"/>
      <c r="Q92" s="237"/>
    </row>
    <row r="93" spans="1:17" s="211" customFormat="1" ht="63.75" customHeight="1" x14ac:dyDescent="0.2">
      <c r="A93" s="1098"/>
      <c r="B93" s="230" t="s">
        <v>2603</v>
      </c>
      <c r="C93" s="1101"/>
      <c r="D93" s="231">
        <v>4480</v>
      </c>
      <c r="E93" s="231" t="s">
        <v>2703</v>
      </c>
      <c r="F93" s="1099"/>
      <c r="G93" s="1099"/>
      <c r="H93" s="251" t="s">
        <v>3536</v>
      </c>
      <c r="I93" s="378" t="s">
        <v>496</v>
      </c>
      <c r="J93" s="379"/>
      <c r="K93" s="378" t="s">
        <v>496</v>
      </c>
      <c r="L93" s="379"/>
      <c r="M93" s="380" t="s">
        <v>496</v>
      </c>
      <c r="N93" s="380"/>
      <c r="O93" s="380"/>
      <c r="P93" s="380"/>
      <c r="Q93" s="237"/>
    </row>
    <row r="94" spans="1:17" s="211" customFormat="1" ht="63.75" customHeight="1" x14ac:dyDescent="0.2">
      <c r="A94" s="1098"/>
      <c r="B94" s="230" t="s">
        <v>2605</v>
      </c>
      <c r="C94" s="1101"/>
      <c r="D94" s="231">
        <v>4480</v>
      </c>
      <c r="E94" s="231" t="s">
        <v>2703</v>
      </c>
      <c r="F94" s="1099"/>
      <c r="G94" s="1099"/>
      <c r="H94" s="251" t="s">
        <v>3537</v>
      </c>
      <c r="I94" s="378" t="s">
        <v>496</v>
      </c>
      <c r="J94" s="379"/>
      <c r="K94" s="378" t="s">
        <v>496</v>
      </c>
      <c r="L94" s="379"/>
      <c r="M94" s="380"/>
      <c r="N94" s="380"/>
      <c r="O94" s="380" t="s">
        <v>496</v>
      </c>
      <c r="P94" s="380"/>
      <c r="Q94" s="237"/>
    </row>
    <row r="95" spans="1:17" s="211" customFormat="1" ht="63.75" customHeight="1" x14ac:dyDescent="0.2">
      <c r="A95" s="1098"/>
      <c r="B95" s="230" t="s">
        <v>2606</v>
      </c>
      <c r="C95" s="1101"/>
      <c r="D95" s="231">
        <v>1000</v>
      </c>
      <c r="E95" s="231" t="s">
        <v>2703</v>
      </c>
      <c r="F95" s="1099"/>
      <c r="G95" s="1099"/>
      <c r="H95" s="251" t="s">
        <v>3538</v>
      </c>
      <c r="I95" s="378" t="s">
        <v>496</v>
      </c>
      <c r="J95" s="379"/>
      <c r="K95" s="378" t="s">
        <v>496</v>
      </c>
      <c r="L95" s="379"/>
      <c r="M95" s="380"/>
      <c r="N95" s="380"/>
      <c r="O95" s="380" t="s">
        <v>496</v>
      </c>
      <c r="P95" s="380"/>
      <c r="Q95" s="237"/>
    </row>
    <row r="96" spans="1:17" s="211" customFormat="1" ht="63.75" customHeight="1" x14ac:dyDescent="0.2">
      <c r="A96" s="1098"/>
      <c r="B96" s="230" t="s">
        <v>2607</v>
      </c>
      <c r="C96" s="1101"/>
      <c r="D96" s="231">
        <v>880</v>
      </c>
      <c r="E96" s="231" t="s">
        <v>2703</v>
      </c>
      <c r="F96" s="1099"/>
      <c r="G96" s="1099"/>
      <c r="H96" s="251" t="s">
        <v>3539</v>
      </c>
      <c r="I96" s="378" t="s">
        <v>496</v>
      </c>
      <c r="J96" s="379"/>
      <c r="K96" s="378" t="s">
        <v>496</v>
      </c>
      <c r="L96" s="379"/>
      <c r="M96" s="380"/>
      <c r="N96" s="380"/>
      <c r="O96" s="380" t="s">
        <v>496</v>
      </c>
      <c r="P96" s="380"/>
      <c r="Q96" s="237"/>
    </row>
    <row r="97" spans="1:17" s="211" customFormat="1" ht="63.75" customHeight="1" x14ac:dyDescent="0.2">
      <c r="A97" s="1098"/>
      <c r="B97" s="230" t="s">
        <v>3540</v>
      </c>
      <c r="C97" s="1101"/>
      <c r="D97" s="231">
        <v>3625</v>
      </c>
      <c r="E97" s="231" t="s">
        <v>2703</v>
      </c>
      <c r="F97" s="1099"/>
      <c r="G97" s="1099"/>
      <c r="H97" s="251" t="s">
        <v>3541</v>
      </c>
      <c r="I97" s="378" t="s">
        <v>496</v>
      </c>
      <c r="J97" s="379"/>
      <c r="K97" s="378" t="s">
        <v>496</v>
      </c>
      <c r="L97" s="379"/>
      <c r="M97" s="380" t="s">
        <v>496</v>
      </c>
      <c r="N97" s="380"/>
      <c r="O97" s="380"/>
      <c r="P97" s="380"/>
      <c r="Q97" s="237"/>
    </row>
    <row r="98" spans="1:17" s="211" customFormat="1" ht="63.75" customHeight="1" x14ac:dyDescent="0.2">
      <c r="A98" s="1098"/>
      <c r="B98" s="230" t="s">
        <v>2608</v>
      </c>
      <c r="C98" s="1101"/>
      <c r="D98" s="231">
        <v>3500</v>
      </c>
      <c r="E98" s="231" t="s">
        <v>2703</v>
      </c>
      <c r="F98" s="1099"/>
      <c r="G98" s="1099"/>
      <c r="H98" s="251" t="s">
        <v>3542</v>
      </c>
      <c r="I98" s="378" t="s">
        <v>496</v>
      </c>
      <c r="J98" s="379"/>
      <c r="K98" s="378" t="s">
        <v>496</v>
      </c>
      <c r="L98" s="379"/>
      <c r="M98" s="380" t="s">
        <v>496</v>
      </c>
      <c r="N98" s="380"/>
      <c r="O98" s="380"/>
      <c r="P98" s="380"/>
      <c r="Q98" s="237"/>
    </row>
    <row r="99" spans="1:17" s="211" customFormat="1" ht="63.75" customHeight="1" x14ac:dyDescent="0.2">
      <c r="A99" s="1098"/>
      <c r="B99" s="230" t="s">
        <v>2609</v>
      </c>
      <c r="C99" s="1101"/>
      <c r="D99" s="231">
        <v>3920</v>
      </c>
      <c r="E99" s="231" t="s">
        <v>2703</v>
      </c>
      <c r="F99" s="1099"/>
      <c r="G99" s="1099"/>
      <c r="H99" s="251" t="s">
        <v>3543</v>
      </c>
      <c r="I99" s="378" t="s">
        <v>496</v>
      </c>
      <c r="J99" s="379"/>
      <c r="K99" s="378" t="s">
        <v>496</v>
      </c>
      <c r="L99" s="379"/>
      <c r="M99" s="380"/>
      <c r="N99" s="380"/>
      <c r="O99" s="380" t="s">
        <v>496</v>
      </c>
      <c r="P99" s="380"/>
      <c r="Q99" s="237"/>
    </row>
    <row r="100" spans="1:17" s="211" customFormat="1" ht="63.75" customHeight="1" x14ac:dyDescent="0.2">
      <c r="A100" s="1098"/>
      <c r="B100" s="230" t="s">
        <v>3544</v>
      </c>
      <c r="C100" s="1101"/>
      <c r="D100" s="231">
        <v>4350</v>
      </c>
      <c r="E100" s="231" t="s">
        <v>2703</v>
      </c>
      <c r="F100" s="1099"/>
      <c r="G100" s="1099"/>
      <c r="H100" s="251" t="s">
        <v>3545</v>
      </c>
      <c r="I100" s="378" t="s">
        <v>496</v>
      </c>
      <c r="J100" s="379"/>
      <c r="K100" s="378" t="s">
        <v>496</v>
      </c>
      <c r="L100" s="379"/>
      <c r="M100" s="380" t="s">
        <v>496</v>
      </c>
      <c r="N100" s="380"/>
      <c r="O100" s="380"/>
      <c r="P100" s="380"/>
      <c r="Q100" s="237"/>
    </row>
    <row r="101" spans="1:17" s="211" customFormat="1" ht="63.75" customHeight="1" x14ac:dyDescent="0.2">
      <c r="A101" s="1098"/>
      <c r="B101" s="230" t="s">
        <v>3546</v>
      </c>
      <c r="C101" s="1101"/>
      <c r="D101" s="231">
        <v>600</v>
      </c>
      <c r="E101" s="231" t="s">
        <v>2703</v>
      </c>
      <c r="F101" s="1099"/>
      <c r="G101" s="1099"/>
      <c r="H101" s="251" t="s">
        <v>3547</v>
      </c>
      <c r="I101" s="234" t="s">
        <v>496</v>
      </c>
      <c r="J101" s="235"/>
      <c r="K101" s="234" t="s">
        <v>496</v>
      </c>
      <c r="L101" s="235"/>
      <c r="M101" s="371"/>
      <c r="N101" s="371"/>
      <c r="O101" s="371" t="s">
        <v>496</v>
      </c>
      <c r="P101" s="371"/>
      <c r="Q101" s="237"/>
    </row>
    <row r="102" spans="1:17" s="211" customFormat="1" ht="63.75" customHeight="1" x14ac:dyDescent="0.2">
      <c r="A102" s="1098"/>
      <c r="B102" s="230" t="s">
        <v>2611</v>
      </c>
      <c r="C102" s="1101"/>
      <c r="D102" s="231">
        <v>500</v>
      </c>
      <c r="E102" s="231" t="s">
        <v>2703</v>
      </c>
      <c r="F102" s="1099"/>
      <c r="G102" s="1099"/>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1099"/>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099"/>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099"/>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099"/>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099"/>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099"/>
      <c r="H108" s="251" t="s">
        <v>3558</v>
      </c>
      <c r="I108" s="378" t="s">
        <v>496</v>
      </c>
      <c r="J108" s="379"/>
      <c r="K108" s="378" t="s">
        <v>496</v>
      </c>
      <c r="L108" s="379"/>
      <c r="M108" s="380"/>
      <c r="N108" s="380"/>
      <c r="O108" s="380" t="s">
        <v>496</v>
      </c>
      <c r="P108" s="380"/>
      <c r="Q108" s="237"/>
    </row>
    <row r="109" spans="1:17" s="211" customFormat="1" ht="63.75" customHeight="1" x14ac:dyDescent="0.2">
      <c r="A109" s="1098" t="s">
        <v>3559</v>
      </c>
      <c r="B109" s="230" t="s">
        <v>2699</v>
      </c>
      <c r="C109" s="1097"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098"/>
      <c r="B110" s="230" t="s">
        <v>2695</v>
      </c>
      <c r="C110" s="1097"/>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098"/>
      <c r="B111" s="230" t="s">
        <v>3564</v>
      </c>
      <c r="C111" s="1097"/>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098"/>
      <c r="B112" s="230" t="s">
        <v>3567</v>
      </c>
      <c r="C112" s="1097"/>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098"/>
      <c r="B113" s="230" t="s">
        <v>3097</v>
      </c>
      <c r="C113" s="1097"/>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098" t="s">
        <v>3577</v>
      </c>
      <c r="B115" s="230" t="s">
        <v>3298</v>
      </c>
      <c r="C115" s="1097"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098"/>
      <c r="B116" s="230" t="s">
        <v>3581</v>
      </c>
      <c r="C116" s="1097"/>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9110</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098" t="s">
        <v>3587</v>
      </c>
      <c r="B118" s="230" t="s">
        <v>2562</v>
      </c>
      <c r="C118" s="1097" t="s">
        <v>2568</v>
      </c>
      <c r="D118" s="231">
        <v>4405</v>
      </c>
      <c r="E118" s="231" t="s">
        <v>2703</v>
      </c>
      <c r="F118" s="1099">
        <v>42073</v>
      </c>
      <c r="G118" s="1100" t="s">
        <v>3579</v>
      </c>
      <c r="H118" s="251" t="s">
        <v>3588</v>
      </c>
      <c r="I118" s="378" t="s">
        <v>496</v>
      </c>
      <c r="J118" s="379"/>
      <c r="K118" s="378" t="s">
        <v>496</v>
      </c>
      <c r="L118" s="379"/>
      <c r="M118" s="380" t="s">
        <v>496</v>
      </c>
      <c r="N118" s="380"/>
      <c r="O118" s="380"/>
      <c r="P118" s="380"/>
      <c r="Q118" s="237"/>
    </row>
    <row r="119" spans="1:17" s="211" customFormat="1" ht="63.75" customHeight="1" x14ac:dyDescent="0.2">
      <c r="A119" s="1098"/>
      <c r="B119" s="230" t="s">
        <v>3589</v>
      </c>
      <c r="C119" s="1097"/>
      <c r="D119" s="231">
        <v>5000</v>
      </c>
      <c r="E119" s="231" t="s">
        <v>2703</v>
      </c>
      <c r="F119" s="1099"/>
      <c r="G119" s="1100"/>
      <c r="H119" s="251" t="s">
        <v>3590</v>
      </c>
      <c r="I119" s="378" t="s">
        <v>496</v>
      </c>
      <c r="J119" s="379"/>
      <c r="K119" s="378" t="s">
        <v>496</v>
      </c>
      <c r="L119" s="379"/>
      <c r="M119" s="380"/>
      <c r="N119" s="380"/>
      <c r="O119" s="380" t="s">
        <v>496</v>
      </c>
      <c r="P119" s="380"/>
      <c r="Q119" s="237"/>
    </row>
    <row r="120" spans="1:17" s="211" customFormat="1" ht="63.75" customHeight="1" x14ac:dyDescent="0.2">
      <c r="A120" s="1098"/>
      <c r="B120" s="230" t="s">
        <v>3518</v>
      </c>
      <c r="C120" s="1097"/>
      <c r="D120" s="231">
        <v>500</v>
      </c>
      <c r="E120" s="231" t="s">
        <v>2703</v>
      </c>
      <c r="F120" s="1099"/>
      <c r="G120" s="1100"/>
      <c r="H120" s="251" t="s">
        <v>3591</v>
      </c>
      <c r="I120" s="378" t="s">
        <v>496</v>
      </c>
      <c r="J120" s="379"/>
      <c r="K120" s="378" t="s">
        <v>496</v>
      </c>
      <c r="L120" s="379"/>
      <c r="M120" s="380"/>
      <c r="N120" s="380"/>
      <c r="O120" s="380" t="s">
        <v>496</v>
      </c>
      <c r="P120" s="274"/>
      <c r="Q120" s="237"/>
    </row>
    <row r="121" spans="1:17" s="211" customFormat="1" ht="63.75" customHeight="1" x14ac:dyDescent="0.2">
      <c r="A121" s="1098" t="s">
        <v>3592</v>
      </c>
      <c r="B121" s="230" t="s">
        <v>3503</v>
      </c>
      <c r="C121" s="1097" t="s">
        <v>2568</v>
      </c>
      <c r="D121" s="231">
        <v>500</v>
      </c>
      <c r="E121" s="231" t="s">
        <v>2703</v>
      </c>
      <c r="F121" s="1099">
        <v>42074</v>
      </c>
      <c r="G121" s="1100" t="s">
        <v>3579</v>
      </c>
      <c r="H121" s="251" t="s">
        <v>3593</v>
      </c>
      <c r="I121" s="378" t="s">
        <v>496</v>
      </c>
      <c r="J121" s="379"/>
      <c r="K121" s="378" t="s">
        <v>496</v>
      </c>
      <c r="L121" s="379"/>
      <c r="M121" s="380"/>
      <c r="N121" s="380"/>
      <c r="O121" s="380" t="s">
        <v>496</v>
      </c>
      <c r="P121" s="380"/>
      <c r="Q121" s="237"/>
    </row>
    <row r="122" spans="1:17" s="211" customFormat="1" ht="63.75" customHeight="1" x14ac:dyDescent="0.2">
      <c r="A122" s="1098"/>
      <c r="B122" s="230" t="s">
        <v>3501</v>
      </c>
      <c r="C122" s="1097"/>
      <c r="D122" s="231">
        <v>200</v>
      </c>
      <c r="E122" s="231" t="s">
        <v>2703</v>
      </c>
      <c r="F122" s="1099"/>
      <c r="G122" s="1100"/>
      <c r="H122" s="251" t="s">
        <v>3594</v>
      </c>
      <c r="I122" s="378" t="s">
        <v>496</v>
      </c>
      <c r="J122" s="379"/>
      <c r="K122" s="378" t="s">
        <v>496</v>
      </c>
      <c r="L122" s="379"/>
      <c r="M122" s="380"/>
      <c r="N122" s="380"/>
      <c r="O122" s="380" t="s">
        <v>496</v>
      </c>
      <c r="P122" s="380"/>
      <c r="Q122" s="237"/>
    </row>
    <row r="123" spans="1:17" s="211" customFormat="1" ht="63.75" customHeight="1" x14ac:dyDescent="0.2">
      <c r="A123" s="1098"/>
      <c r="B123" s="230" t="s">
        <v>3595</v>
      </c>
      <c r="C123" s="1097"/>
      <c r="D123" s="231">
        <v>45237</v>
      </c>
      <c r="E123" s="231" t="s">
        <v>2703</v>
      </c>
      <c r="F123" s="1099"/>
      <c r="G123" s="1100"/>
      <c r="H123" s="251" t="s">
        <v>3596</v>
      </c>
      <c r="I123" s="378" t="s">
        <v>496</v>
      </c>
      <c r="J123" s="379"/>
      <c r="K123" s="378" t="s">
        <v>496</v>
      </c>
      <c r="L123" s="379"/>
      <c r="M123" s="380"/>
      <c r="N123" s="380"/>
      <c r="O123" s="380" t="s">
        <v>496</v>
      </c>
      <c r="P123" s="274"/>
      <c r="Q123" s="237"/>
    </row>
    <row r="124" spans="1:17" s="211" customFormat="1" ht="63.75" customHeight="1" x14ac:dyDescent="0.2">
      <c r="A124" s="1098" t="s">
        <v>3597</v>
      </c>
      <c r="B124" s="230" t="s">
        <v>3598</v>
      </c>
      <c r="C124" s="1097" t="s">
        <v>3599</v>
      </c>
      <c r="D124" s="231">
        <v>22000</v>
      </c>
      <c r="E124" s="231" t="s">
        <v>2703</v>
      </c>
      <c r="F124" s="1099">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098"/>
      <c r="B125" s="230" t="s">
        <v>2557</v>
      </c>
      <c r="C125" s="1097"/>
      <c r="D125" s="231">
        <v>5000</v>
      </c>
      <c r="E125" s="231" t="s">
        <v>2703</v>
      </c>
      <c r="F125" s="1099"/>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098"/>
      <c r="B126" s="230" t="s">
        <v>3602</v>
      </c>
      <c r="C126" s="1097"/>
      <c r="D126" s="231">
        <v>3000</v>
      </c>
      <c r="E126" s="231" t="s">
        <v>2703</v>
      </c>
      <c r="F126" s="1099"/>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098" t="s">
        <v>3605</v>
      </c>
      <c r="B127" s="230" t="s">
        <v>2557</v>
      </c>
      <c r="C127" s="1097" t="s">
        <v>2558</v>
      </c>
      <c r="D127" s="231">
        <v>10408</v>
      </c>
      <c r="E127" s="231" t="s">
        <v>2703</v>
      </c>
      <c r="F127" s="1099">
        <v>42076</v>
      </c>
      <c r="G127" s="1097" t="s">
        <v>3606</v>
      </c>
      <c r="H127" s="251" t="s">
        <v>3607</v>
      </c>
      <c r="I127" s="378" t="s">
        <v>496</v>
      </c>
      <c r="J127" s="379"/>
      <c r="K127" s="378" t="s">
        <v>496</v>
      </c>
      <c r="L127" s="379"/>
      <c r="M127" s="380" t="s">
        <v>496</v>
      </c>
      <c r="N127" s="380"/>
      <c r="O127" s="380"/>
      <c r="P127" s="380"/>
      <c r="Q127" s="237"/>
    </row>
    <row r="128" spans="1:17" s="211" customFormat="1" ht="63.75" customHeight="1" x14ac:dyDescent="0.2">
      <c r="A128" s="1098"/>
      <c r="B128" s="230" t="s">
        <v>3598</v>
      </c>
      <c r="C128" s="1097"/>
      <c r="D128" s="231">
        <v>6940</v>
      </c>
      <c r="E128" s="231" t="s">
        <v>2703</v>
      </c>
      <c r="F128" s="1099"/>
      <c r="G128" s="1097"/>
      <c r="H128" s="251" t="s">
        <v>3608</v>
      </c>
      <c r="I128" s="378" t="s">
        <v>496</v>
      </c>
      <c r="J128" s="379"/>
      <c r="K128" s="378" t="s">
        <v>496</v>
      </c>
      <c r="L128" s="379"/>
      <c r="M128" s="380" t="s">
        <v>496</v>
      </c>
      <c r="N128" s="380"/>
      <c r="O128" s="380"/>
      <c r="P128" s="380"/>
      <c r="Q128" s="237"/>
    </row>
    <row r="129" spans="1:17" s="211" customFormat="1" ht="63.75" customHeight="1" x14ac:dyDescent="0.2">
      <c r="A129" s="1098"/>
      <c r="B129" s="230" t="s">
        <v>3609</v>
      </c>
      <c r="C129" s="1097"/>
      <c r="D129" s="231">
        <v>2000</v>
      </c>
      <c r="E129" s="231" t="s">
        <v>2703</v>
      </c>
      <c r="F129" s="1099"/>
      <c r="G129" s="1097"/>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098" t="s">
        <v>3615</v>
      </c>
      <c r="B131" s="230" t="s">
        <v>2555</v>
      </c>
      <c r="C131" s="1097" t="s">
        <v>2823</v>
      </c>
      <c r="D131" s="231">
        <v>75.709999999999994</v>
      </c>
      <c r="E131" s="231" t="s">
        <v>2703</v>
      </c>
      <c r="F131" s="232">
        <v>42075</v>
      </c>
      <c r="G131" s="1100" t="s">
        <v>3616</v>
      </c>
      <c r="H131" s="251" t="s">
        <v>3617</v>
      </c>
      <c r="I131" s="234" t="s">
        <v>496</v>
      </c>
      <c r="J131" s="235"/>
      <c r="K131" s="234" t="s">
        <v>496</v>
      </c>
      <c r="L131" s="235"/>
      <c r="M131" s="371" t="s">
        <v>496</v>
      </c>
      <c r="N131" s="371"/>
      <c r="O131" s="371"/>
      <c r="P131" s="371"/>
      <c r="Q131" s="237"/>
    </row>
    <row r="132" spans="1:17" s="211" customFormat="1" ht="63.75" customHeight="1" x14ac:dyDescent="0.2">
      <c r="A132" s="1098"/>
      <c r="B132" s="230" t="s">
        <v>3618</v>
      </c>
      <c r="C132" s="1097"/>
      <c r="D132" s="231">
        <v>760</v>
      </c>
      <c r="E132" s="231" t="s">
        <v>2703</v>
      </c>
      <c r="F132" s="232">
        <v>42075</v>
      </c>
      <c r="G132" s="1100"/>
      <c r="H132" s="251" t="s">
        <v>3619</v>
      </c>
      <c r="I132" s="234" t="s">
        <v>496</v>
      </c>
      <c r="J132" s="235"/>
      <c r="K132" s="234" t="s">
        <v>496</v>
      </c>
      <c r="L132" s="235"/>
      <c r="M132" s="371"/>
      <c r="N132" s="371"/>
      <c r="O132" s="371" t="s">
        <v>496</v>
      </c>
      <c r="P132" s="371"/>
      <c r="Q132" s="237"/>
    </row>
    <row r="133" spans="1:17" s="211" customFormat="1" ht="63.75" customHeight="1" x14ac:dyDescent="0.2">
      <c r="A133" s="1098" t="s">
        <v>3620</v>
      </c>
      <c r="B133" s="230" t="s">
        <v>3621</v>
      </c>
      <c r="C133" s="1101" t="s">
        <v>2815</v>
      </c>
      <c r="D133" s="231">
        <v>237.3</v>
      </c>
      <c r="E133" s="231" t="s">
        <v>2703</v>
      </c>
      <c r="F133" s="1099">
        <v>42079</v>
      </c>
      <c r="G133" s="1099" t="s">
        <v>3622</v>
      </c>
      <c r="H133" s="251" t="s">
        <v>3623</v>
      </c>
      <c r="I133" s="234" t="s">
        <v>496</v>
      </c>
      <c r="J133" s="235"/>
      <c r="K133" s="234" t="s">
        <v>496</v>
      </c>
      <c r="L133" s="235"/>
      <c r="M133" s="371" t="s">
        <v>496</v>
      </c>
      <c r="N133" s="371"/>
      <c r="O133" s="371"/>
      <c r="P133" s="371"/>
      <c r="Q133" s="237"/>
    </row>
    <row r="134" spans="1:17" s="211" customFormat="1" ht="63.75" customHeight="1" x14ac:dyDescent="0.2">
      <c r="A134" s="1098"/>
      <c r="B134" s="230" t="s">
        <v>3624</v>
      </c>
      <c r="C134" s="1101"/>
      <c r="D134" s="231">
        <v>84.75</v>
      </c>
      <c r="E134" s="231" t="s">
        <v>2703</v>
      </c>
      <c r="F134" s="1099"/>
      <c r="G134" s="1099"/>
      <c r="H134" s="251" t="s">
        <v>3625</v>
      </c>
      <c r="I134" s="234" t="s">
        <v>496</v>
      </c>
      <c r="J134" s="235"/>
      <c r="K134" s="234" t="s">
        <v>496</v>
      </c>
      <c r="L134" s="235"/>
      <c r="M134" s="371" t="s">
        <v>496</v>
      </c>
      <c r="N134" s="371"/>
      <c r="O134" s="371"/>
      <c r="P134" s="371"/>
      <c r="Q134" s="237"/>
    </row>
    <row r="135" spans="1:17" s="211" customFormat="1" ht="63.75" customHeight="1" x14ac:dyDescent="0.2">
      <c r="A135" s="1098"/>
      <c r="B135" s="230" t="s">
        <v>3398</v>
      </c>
      <c r="C135" s="1101"/>
      <c r="D135" s="231">
        <v>284.25</v>
      </c>
      <c r="E135" s="231" t="s">
        <v>2703</v>
      </c>
      <c r="F135" s="1099"/>
      <c r="G135" s="1099"/>
      <c r="H135" s="251" t="s">
        <v>3626</v>
      </c>
      <c r="I135" s="234" t="s">
        <v>496</v>
      </c>
      <c r="J135" s="235"/>
      <c r="K135" s="234" t="s">
        <v>496</v>
      </c>
      <c r="L135" s="235"/>
      <c r="M135" s="371" t="s">
        <v>496</v>
      </c>
      <c r="N135" s="371"/>
      <c r="O135" s="371"/>
      <c r="P135" s="371"/>
      <c r="Q135" s="237"/>
    </row>
    <row r="136" spans="1:17" s="211" customFormat="1" ht="63.75" customHeight="1" x14ac:dyDescent="0.2">
      <c r="A136" s="1098"/>
      <c r="B136" s="230" t="s">
        <v>2821</v>
      </c>
      <c r="C136" s="1101"/>
      <c r="D136" s="231">
        <v>406.8</v>
      </c>
      <c r="E136" s="231" t="s">
        <v>2703</v>
      </c>
      <c r="F136" s="1099"/>
      <c r="G136" s="1099"/>
      <c r="H136" s="251" t="s">
        <v>3627</v>
      </c>
      <c r="I136" s="234" t="s">
        <v>496</v>
      </c>
      <c r="J136" s="235"/>
      <c r="K136" s="234" t="s">
        <v>496</v>
      </c>
      <c r="L136" s="235"/>
      <c r="M136" s="371" t="s">
        <v>496</v>
      </c>
      <c r="N136" s="371"/>
      <c r="O136" s="371"/>
      <c r="P136" s="371"/>
      <c r="Q136" s="237"/>
    </row>
    <row r="137" spans="1:17" s="211" customFormat="1" ht="63.75" customHeight="1" x14ac:dyDescent="0.2">
      <c r="A137" s="1098"/>
      <c r="B137" s="230" t="s">
        <v>3628</v>
      </c>
      <c r="C137" s="1101"/>
      <c r="D137" s="231">
        <v>514</v>
      </c>
      <c r="E137" s="231" t="s">
        <v>2703</v>
      </c>
      <c r="F137" s="1099"/>
      <c r="G137" s="1099"/>
      <c r="H137" s="251" t="s">
        <v>3629</v>
      </c>
      <c r="I137" s="234" t="s">
        <v>496</v>
      </c>
      <c r="J137" s="235"/>
      <c r="K137" s="234" t="s">
        <v>496</v>
      </c>
      <c r="L137" s="235"/>
      <c r="M137" s="371" t="s">
        <v>496</v>
      </c>
      <c r="N137" s="371"/>
      <c r="O137" s="371"/>
      <c r="P137" s="371"/>
      <c r="Q137" s="237"/>
    </row>
    <row r="138" spans="1:17" s="211" customFormat="1" ht="63.75" customHeight="1" x14ac:dyDescent="0.2">
      <c r="A138" s="1098"/>
      <c r="B138" s="230" t="s">
        <v>2673</v>
      </c>
      <c r="C138" s="1101"/>
      <c r="D138" s="231">
        <v>271.2</v>
      </c>
      <c r="E138" s="231" t="s">
        <v>2703</v>
      </c>
      <c r="F138" s="1099"/>
      <c r="G138" s="1099"/>
      <c r="H138" s="251" t="s">
        <v>3630</v>
      </c>
      <c r="I138" s="234" t="s">
        <v>496</v>
      </c>
      <c r="J138" s="235"/>
      <c r="K138" s="234" t="s">
        <v>496</v>
      </c>
      <c r="L138" s="235"/>
      <c r="M138" s="371" t="s">
        <v>496</v>
      </c>
      <c r="N138" s="371"/>
      <c r="O138" s="371"/>
      <c r="P138" s="371"/>
      <c r="Q138" s="237"/>
    </row>
    <row r="139" spans="1:17" s="211" customFormat="1" ht="63.75" customHeight="1" x14ac:dyDescent="0.2">
      <c r="A139" s="1098"/>
      <c r="B139" s="230" t="s">
        <v>3631</v>
      </c>
      <c r="C139" s="1101"/>
      <c r="D139" s="231">
        <v>480.25</v>
      </c>
      <c r="E139" s="231" t="s">
        <v>2703</v>
      </c>
      <c r="F139" s="1099"/>
      <c r="G139" s="1099"/>
      <c r="H139" s="251" t="s">
        <v>3632</v>
      </c>
      <c r="I139" s="234" t="s">
        <v>496</v>
      </c>
      <c r="J139" s="235"/>
      <c r="K139" s="234" t="s">
        <v>496</v>
      </c>
      <c r="L139" s="235"/>
      <c r="M139" s="371" t="s">
        <v>496</v>
      </c>
      <c r="N139" s="371"/>
      <c r="O139" s="371"/>
      <c r="P139" s="371"/>
      <c r="Q139" s="237"/>
    </row>
    <row r="140" spans="1:17" s="211" customFormat="1" ht="63.75" customHeight="1" x14ac:dyDescent="0.2">
      <c r="A140" s="1098"/>
      <c r="B140" s="230" t="s">
        <v>2819</v>
      </c>
      <c r="C140" s="1101"/>
      <c r="D140" s="231">
        <v>82.95</v>
      </c>
      <c r="E140" s="231" t="s">
        <v>2703</v>
      </c>
      <c r="F140" s="1099"/>
      <c r="G140" s="1099"/>
      <c r="H140" s="251" t="s">
        <v>3633</v>
      </c>
      <c r="I140" s="234" t="s">
        <v>496</v>
      </c>
      <c r="J140" s="235"/>
      <c r="K140" s="234" t="s">
        <v>496</v>
      </c>
      <c r="L140" s="235"/>
      <c r="M140" s="371" t="s">
        <v>496</v>
      </c>
      <c r="N140" s="371"/>
      <c r="O140" s="371"/>
      <c r="P140" s="371"/>
      <c r="Q140" s="237"/>
    </row>
    <row r="141" spans="1:17" s="211" customFormat="1" ht="63.75" customHeight="1" x14ac:dyDescent="0.2">
      <c r="A141" s="1098"/>
      <c r="B141" s="230" t="s">
        <v>3634</v>
      </c>
      <c r="C141" s="1101"/>
      <c r="D141" s="231">
        <v>474.5</v>
      </c>
      <c r="E141" s="231" t="s">
        <v>2703</v>
      </c>
      <c r="F141" s="1099"/>
      <c r="G141" s="1099"/>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098" t="s">
        <v>3643</v>
      </c>
      <c r="B144" s="230" t="s">
        <v>2555</v>
      </c>
      <c r="C144" s="1097" t="s">
        <v>2737</v>
      </c>
      <c r="D144" s="231">
        <v>180.31</v>
      </c>
      <c r="E144" s="231" t="s">
        <v>2703</v>
      </c>
      <c r="F144" s="1099">
        <v>42069</v>
      </c>
      <c r="G144" s="1102" t="s">
        <v>3644</v>
      </c>
      <c r="H144" s="251" t="s">
        <v>3645</v>
      </c>
      <c r="I144" s="234" t="s">
        <v>496</v>
      </c>
      <c r="J144" s="235"/>
      <c r="K144" s="234" t="s">
        <v>496</v>
      </c>
      <c r="L144" s="235"/>
      <c r="M144" s="371" t="s">
        <v>496</v>
      </c>
      <c r="N144" s="371"/>
      <c r="O144" s="371"/>
      <c r="P144" s="371"/>
      <c r="Q144" s="237"/>
    </row>
    <row r="145" spans="1:17" s="211" customFormat="1" ht="63.75" customHeight="1" x14ac:dyDescent="0.2">
      <c r="A145" s="1098"/>
      <c r="B145" s="230" t="s">
        <v>2554</v>
      </c>
      <c r="C145" s="1097"/>
      <c r="D145" s="231">
        <v>211.88</v>
      </c>
      <c r="E145" s="231" t="s">
        <v>2703</v>
      </c>
      <c r="F145" s="1099"/>
      <c r="G145" s="1102"/>
      <c r="H145" s="251" t="s">
        <v>3646</v>
      </c>
      <c r="I145" s="234" t="s">
        <v>496</v>
      </c>
      <c r="J145" s="235"/>
      <c r="K145" s="234" t="s">
        <v>496</v>
      </c>
      <c r="L145" s="235"/>
      <c r="M145" s="371" t="s">
        <v>496</v>
      </c>
      <c r="N145" s="371"/>
      <c r="O145" s="371"/>
      <c r="P145" s="371"/>
      <c r="Q145" s="237"/>
    </row>
    <row r="146" spans="1:17" s="211" customFormat="1" ht="63.75" customHeight="1" x14ac:dyDescent="0.2">
      <c r="A146" s="1098" t="s">
        <v>3647</v>
      </c>
      <c r="B146" s="230" t="s">
        <v>3648</v>
      </c>
      <c r="C146" s="1097" t="s">
        <v>2690</v>
      </c>
      <c r="D146" s="231">
        <v>960</v>
      </c>
      <c r="E146" s="231" t="s">
        <v>2827</v>
      </c>
      <c r="F146" s="1099">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098"/>
      <c r="B147" s="230" t="s">
        <v>3651</v>
      </c>
      <c r="C147" s="1097"/>
      <c r="D147" s="231">
        <v>203.45</v>
      </c>
      <c r="E147" s="231" t="s">
        <v>2827</v>
      </c>
      <c r="F147" s="1099"/>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098"/>
      <c r="B148" s="230" t="s">
        <v>3654</v>
      </c>
      <c r="C148" s="1097"/>
      <c r="D148" s="231">
        <v>515.4</v>
      </c>
      <c r="E148" s="231" t="s">
        <v>2827</v>
      </c>
      <c r="F148" s="1099"/>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098"/>
      <c r="B149" s="230" t="s">
        <v>3657</v>
      </c>
      <c r="C149" s="1097"/>
      <c r="D149" s="231">
        <v>113</v>
      </c>
      <c r="E149" s="231" t="s">
        <v>2827</v>
      </c>
      <c r="F149" s="1099"/>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098"/>
      <c r="B150" s="230" t="s">
        <v>3660</v>
      </c>
      <c r="C150" s="1097"/>
      <c r="D150" s="231">
        <v>179.75</v>
      </c>
      <c r="E150" s="231" t="s">
        <v>2827</v>
      </c>
      <c r="F150" s="1099"/>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098"/>
      <c r="B151" s="230" t="s">
        <v>3662</v>
      </c>
      <c r="C151" s="1097"/>
      <c r="D151" s="231">
        <v>83.5</v>
      </c>
      <c r="E151" s="231" t="s">
        <v>2827</v>
      </c>
      <c r="F151" s="1099"/>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098"/>
      <c r="B152" s="230" t="s">
        <v>2798</v>
      </c>
      <c r="C152" s="1097"/>
      <c r="D152" s="231">
        <v>4840</v>
      </c>
      <c r="E152" s="231" t="s">
        <v>2827</v>
      </c>
      <c r="F152" s="1099"/>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098"/>
      <c r="B153" s="230" t="s">
        <v>2699</v>
      </c>
      <c r="C153" s="1097"/>
      <c r="D153" s="231">
        <v>888.45</v>
      </c>
      <c r="E153" s="231" t="s">
        <v>2827</v>
      </c>
      <c r="F153" s="1099"/>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098"/>
      <c r="B154" s="230" t="s">
        <v>3668</v>
      </c>
      <c r="C154" s="1097"/>
      <c r="D154" s="231">
        <v>34.799999999999997</v>
      </c>
      <c r="E154" s="231" t="s">
        <v>2827</v>
      </c>
      <c r="F154" s="1099"/>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098"/>
      <c r="B155" s="230" t="s">
        <v>2695</v>
      </c>
      <c r="C155" s="1097"/>
      <c r="D155" s="231">
        <v>396.85</v>
      </c>
      <c r="E155" s="231" t="s">
        <v>2827</v>
      </c>
      <c r="F155" s="1099"/>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098" t="s">
        <v>3673</v>
      </c>
      <c r="B156" s="230" t="s">
        <v>2845</v>
      </c>
      <c r="C156" s="1097" t="s">
        <v>9109</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098"/>
      <c r="B157" s="230" t="s">
        <v>3676</v>
      </c>
      <c r="C157" s="1097"/>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098"/>
      <c r="B158" s="230" t="s">
        <v>3573</v>
      </c>
      <c r="C158" s="1097"/>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098"/>
      <c r="B159" s="230" t="s">
        <v>3681</v>
      </c>
      <c r="C159" s="1097"/>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098" t="s">
        <v>3687</v>
      </c>
      <c r="B161" s="230" t="s">
        <v>3676</v>
      </c>
      <c r="C161" s="1097" t="s">
        <v>3688</v>
      </c>
      <c r="D161" s="231">
        <v>350.48</v>
      </c>
      <c r="E161" s="231" t="s">
        <v>2827</v>
      </c>
      <c r="F161" s="1099">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098"/>
      <c r="B162" s="230" t="s">
        <v>3668</v>
      </c>
      <c r="C162" s="1097"/>
      <c r="D162" s="231">
        <v>11.5</v>
      </c>
      <c r="E162" s="231" t="s">
        <v>2827</v>
      </c>
      <c r="F162" s="1099"/>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098"/>
      <c r="B163" s="230" t="s">
        <v>3693</v>
      </c>
      <c r="C163" s="1097"/>
      <c r="D163" s="231">
        <v>111.16</v>
      </c>
      <c r="E163" s="231" t="s">
        <v>2827</v>
      </c>
      <c r="F163" s="1099"/>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098"/>
      <c r="B164" s="230" t="s">
        <v>3573</v>
      </c>
      <c r="C164" s="1097"/>
      <c r="D164" s="231">
        <v>141.12</v>
      </c>
      <c r="E164" s="231" t="s">
        <v>2827</v>
      </c>
      <c r="F164" s="1099"/>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098"/>
      <c r="B165" s="230" t="s">
        <v>3698</v>
      </c>
      <c r="C165" s="1097"/>
      <c r="D165" s="231">
        <v>258.49</v>
      </c>
      <c r="E165" s="231" t="s">
        <v>2827</v>
      </c>
      <c r="F165" s="1099"/>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098"/>
      <c r="B166" s="230" t="s">
        <v>2845</v>
      </c>
      <c r="C166" s="1097"/>
      <c r="D166" s="231">
        <v>356</v>
      </c>
      <c r="E166" s="231" t="s">
        <v>2827</v>
      </c>
      <c r="F166" s="1099"/>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098" t="s">
        <v>3706</v>
      </c>
      <c r="B168" s="230" t="s">
        <v>3707</v>
      </c>
      <c r="C168" s="1097"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098"/>
      <c r="B169" s="230" t="s">
        <v>3710</v>
      </c>
      <c r="C169" s="1097"/>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098"/>
      <c r="B170" s="230" t="s">
        <v>2542</v>
      </c>
      <c r="C170" s="1097"/>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098" t="s">
        <v>3726</v>
      </c>
      <c r="B174" s="230" t="s">
        <v>2554</v>
      </c>
      <c r="C174" s="1097" t="s">
        <v>2843</v>
      </c>
      <c r="D174" s="231">
        <v>873.26</v>
      </c>
      <c r="E174" s="231" t="s">
        <v>2703</v>
      </c>
      <c r="F174" s="1099">
        <v>42087</v>
      </c>
      <c r="G174" s="1102" t="s">
        <v>3727</v>
      </c>
      <c r="H174" s="251" t="s">
        <v>3728</v>
      </c>
      <c r="I174" s="234" t="s">
        <v>496</v>
      </c>
      <c r="J174" s="235"/>
      <c r="K174" s="234" t="s">
        <v>496</v>
      </c>
      <c r="L174" s="235"/>
      <c r="M174" s="371" t="s">
        <v>496</v>
      </c>
      <c r="N174" s="371"/>
      <c r="O174" s="371"/>
      <c r="P174" s="371"/>
      <c r="Q174" s="237"/>
    </row>
    <row r="175" spans="1:17" s="211" customFormat="1" ht="63.75" customHeight="1" x14ac:dyDescent="0.2">
      <c r="A175" s="1098"/>
      <c r="B175" s="230" t="s">
        <v>2551</v>
      </c>
      <c r="C175" s="1097"/>
      <c r="D175" s="231">
        <v>764.11</v>
      </c>
      <c r="E175" s="231" t="s">
        <v>2703</v>
      </c>
      <c r="F175" s="1099"/>
      <c r="G175" s="1102"/>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098" t="s">
        <v>3743</v>
      </c>
      <c r="B179" s="230" t="s">
        <v>3681</v>
      </c>
      <c r="C179" s="1097" t="s">
        <v>3744</v>
      </c>
      <c r="D179" s="231">
        <v>1133.1400000000001</v>
      </c>
      <c r="E179" s="231" t="s">
        <v>2847</v>
      </c>
      <c r="F179" s="1099">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098"/>
      <c r="B180" s="230" t="s">
        <v>3747</v>
      </c>
      <c r="C180" s="1097"/>
      <c r="D180" s="231">
        <v>198</v>
      </c>
      <c r="E180" s="231" t="s">
        <v>2847</v>
      </c>
      <c r="F180" s="1099"/>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098"/>
      <c r="B181" s="230" t="s">
        <v>3750</v>
      </c>
      <c r="C181" s="1097"/>
      <c r="D181" s="231">
        <v>12.3</v>
      </c>
      <c r="E181" s="231" t="s">
        <v>2847</v>
      </c>
      <c r="F181" s="1099"/>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098" t="s">
        <v>3759</v>
      </c>
      <c r="B183" s="230" t="s">
        <v>3760</v>
      </c>
      <c r="C183" s="1097" t="s">
        <v>3311</v>
      </c>
      <c r="D183" s="231">
        <v>23303.03</v>
      </c>
      <c r="E183" s="231" t="s">
        <v>3756</v>
      </c>
      <c r="F183" s="1099">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098"/>
      <c r="B184" s="230" t="s">
        <v>3763</v>
      </c>
      <c r="C184" s="1097"/>
      <c r="D184" s="231">
        <v>14149.81</v>
      </c>
      <c r="E184" s="231" t="s">
        <v>3756</v>
      </c>
      <c r="F184" s="1099"/>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098"/>
      <c r="B185" s="230" t="s">
        <v>2904</v>
      </c>
      <c r="C185" s="1097"/>
      <c r="D185" s="231">
        <v>19740.080000000002</v>
      </c>
      <c r="E185" s="231" t="s">
        <v>3756</v>
      </c>
      <c r="F185" s="1099"/>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098" t="s">
        <v>3800</v>
      </c>
      <c r="B194" s="230" t="s">
        <v>3801</v>
      </c>
      <c r="C194" s="1097"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098"/>
      <c r="B195" s="230" t="s">
        <v>2546</v>
      </c>
      <c r="C195" s="1097"/>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098" t="s">
        <v>3816</v>
      </c>
      <c r="B198" s="230" t="s">
        <v>2555</v>
      </c>
      <c r="C198" s="1097" t="s">
        <v>2893</v>
      </c>
      <c r="D198" s="231">
        <v>405</v>
      </c>
      <c r="E198" s="231" t="s">
        <v>2847</v>
      </c>
      <c r="F198" s="1099">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098"/>
      <c r="B199" s="230" t="s">
        <v>3654</v>
      </c>
      <c r="C199" s="1097"/>
      <c r="D199" s="231">
        <v>33.299999999999997</v>
      </c>
      <c r="E199" s="231" t="s">
        <v>2847</v>
      </c>
      <c r="F199" s="1099"/>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098"/>
      <c r="B200" s="230" t="s">
        <v>2670</v>
      </c>
      <c r="C200" s="1097"/>
      <c r="D200" s="231">
        <v>480</v>
      </c>
      <c r="E200" s="231" t="s">
        <v>2847</v>
      </c>
      <c r="F200" s="1099"/>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098"/>
      <c r="B201" s="230" t="s">
        <v>3823</v>
      </c>
      <c r="C201" s="1097"/>
      <c r="D201" s="231">
        <v>2346</v>
      </c>
      <c r="E201" s="231" t="s">
        <v>2847</v>
      </c>
      <c r="F201" s="1099"/>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098"/>
      <c r="B202" s="230" t="s">
        <v>3826</v>
      </c>
      <c r="C202" s="1097"/>
      <c r="D202" s="231">
        <v>550</v>
      </c>
      <c r="E202" s="231" t="s">
        <v>2847</v>
      </c>
      <c r="F202" s="1099"/>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098" t="s">
        <v>3833</v>
      </c>
      <c r="B204" s="230" t="s">
        <v>3834</v>
      </c>
      <c r="C204" s="1101" t="s">
        <v>3835</v>
      </c>
      <c r="D204" s="231">
        <v>2541.4699999999998</v>
      </c>
      <c r="E204" s="231" t="s">
        <v>2612</v>
      </c>
      <c r="F204" s="1099">
        <v>42216</v>
      </c>
      <c r="G204" s="1102" t="s">
        <v>3836</v>
      </c>
      <c r="H204" s="251" t="s">
        <v>3837</v>
      </c>
      <c r="I204" s="234" t="s">
        <v>496</v>
      </c>
      <c r="J204" s="235"/>
      <c r="K204" s="234" t="s">
        <v>496</v>
      </c>
      <c r="L204" s="235"/>
      <c r="M204" s="371"/>
      <c r="N204" s="371"/>
      <c r="O204" s="371" t="s">
        <v>496</v>
      </c>
      <c r="P204" s="371"/>
      <c r="Q204" s="237"/>
    </row>
    <row r="205" spans="1:17" s="211" customFormat="1" ht="63.75" customHeight="1" x14ac:dyDescent="0.2">
      <c r="A205" s="1098"/>
      <c r="B205" s="230" t="s">
        <v>3838</v>
      </c>
      <c r="C205" s="1101"/>
      <c r="D205" s="231">
        <v>560</v>
      </c>
      <c r="E205" s="231" t="s">
        <v>2612</v>
      </c>
      <c r="F205" s="1099"/>
      <c r="G205" s="1102"/>
      <c r="H205" s="251" t="s">
        <v>3839</v>
      </c>
      <c r="I205" s="234" t="s">
        <v>496</v>
      </c>
      <c r="J205" s="235"/>
      <c r="K205" s="234" t="s">
        <v>496</v>
      </c>
      <c r="L205" s="235"/>
      <c r="M205" s="371" t="s">
        <v>496</v>
      </c>
      <c r="N205" s="371"/>
      <c r="O205" s="371"/>
      <c r="P205" s="371"/>
      <c r="Q205" s="237"/>
    </row>
    <row r="206" spans="1:17" s="211" customFormat="1" ht="63.75" customHeight="1" x14ac:dyDescent="0.2">
      <c r="A206" s="1098"/>
      <c r="B206" s="230" t="s">
        <v>3840</v>
      </c>
      <c r="C206" s="1101"/>
      <c r="D206" s="231">
        <v>2995.57</v>
      </c>
      <c r="E206" s="231" t="s">
        <v>2612</v>
      </c>
      <c r="F206" s="1099"/>
      <c r="G206" s="1102"/>
      <c r="H206" s="251" t="s">
        <v>3841</v>
      </c>
      <c r="I206" s="234" t="s">
        <v>496</v>
      </c>
      <c r="J206" s="235"/>
      <c r="K206" s="234" t="s">
        <v>496</v>
      </c>
      <c r="L206" s="235"/>
      <c r="M206" s="371"/>
      <c r="N206" s="371"/>
      <c r="O206" s="371" t="s">
        <v>496</v>
      </c>
      <c r="P206" s="371"/>
      <c r="Q206" s="237"/>
    </row>
    <row r="207" spans="1:17" s="211" customFormat="1" ht="63.75" customHeight="1" x14ac:dyDescent="0.2">
      <c r="A207" s="1098"/>
      <c r="B207" s="230" t="s">
        <v>3842</v>
      </c>
      <c r="C207" s="1101"/>
      <c r="D207" s="231">
        <v>2417.8000000000002</v>
      </c>
      <c r="E207" s="231" t="s">
        <v>2612</v>
      </c>
      <c r="F207" s="1099"/>
      <c r="G207" s="1102"/>
      <c r="H207" s="251" t="s">
        <v>3843</v>
      </c>
      <c r="I207" s="234" t="s">
        <v>496</v>
      </c>
      <c r="J207" s="235"/>
      <c r="K207" s="234" t="s">
        <v>496</v>
      </c>
      <c r="L207" s="235"/>
      <c r="M207" s="371" t="s">
        <v>496</v>
      </c>
      <c r="N207" s="371"/>
      <c r="O207" s="371"/>
      <c r="P207" s="371"/>
      <c r="Q207" s="237"/>
    </row>
    <row r="208" spans="1:17" s="211" customFormat="1" ht="63.75" customHeight="1" x14ac:dyDescent="0.2">
      <c r="A208" s="1098"/>
      <c r="B208" s="230" t="s">
        <v>3844</v>
      </c>
      <c r="C208" s="1101"/>
      <c r="D208" s="231">
        <v>4043.79</v>
      </c>
      <c r="E208" s="231" t="s">
        <v>2612</v>
      </c>
      <c r="F208" s="1099"/>
      <c r="G208" s="1102"/>
      <c r="H208" s="251" t="s">
        <v>3845</v>
      </c>
      <c r="I208" s="234" t="s">
        <v>496</v>
      </c>
      <c r="J208" s="235"/>
      <c r="K208" s="234" t="s">
        <v>496</v>
      </c>
      <c r="L208" s="235"/>
      <c r="M208" s="371" t="s">
        <v>496</v>
      </c>
      <c r="N208" s="371"/>
      <c r="O208" s="371"/>
      <c r="P208" s="371"/>
      <c r="Q208" s="237"/>
    </row>
    <row r="209" spans="1:17" s="211" customFormat="1" ht="63.75" customHeight="1" x14ac:dyDescent="0.2">
      <c r="A209" s="1098" t="s">
        <v>3846</v>
      </c>
      <c r="B209" s="230" t="s">
        <v>3847</v>
      </c>
      <c r="C209" s="1097" t="s">
        <v>2750</v>
      </c>
      <c r="D209" s="231">
        <v>4410</v>
      </c>
      <c r="E209" s="231" t="s">
        <v>2847</v>
      </c>
      <c r="F209" s="1099">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098"/>
      <c r="B210" s="230" t="s">
        <v>3850</v>
      </c>
      <c r="C210" s="1097"/>
      <c r="D210" s="231">
        <v>755.6</v>
      </c>
      <c r="E210" s="231" t="s">
        <v>2847</v>
      </c>
      <c r="F210" s="1099"/>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098"/>
      <c r="B211" s="230" t="s">
        <v>3853</v>
      </c>
      <c r="C211" s="1097"/>
      <c r="D211" s="231">
        <v>1017</v>
      </c>
      <c r="E211" s="231" t="s">
        <v>2847</v>
      </c>
      <c r="F211" s="1099"/>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098" t="s">
        <v>3855</v>
      </c>
      <c r="B212" s="230" t="s">
        <v>2551</v>
      </c>
      <c r="C212" s="1101" t="s">
        <v>2737</v>
      </c>
      <c r="D212" s="231">
        <v>169.5</v>
      </c>
      <c r="E212" s="231" t="s">
        <v>2827</v>
      </c>
      <c r="F212" s="1099">
        <v>42124</v>
      </c>
      <c r="G212" s="1099" t="s">
        <v>3694</v>
      </c>
      <c r="H212" s="251" t="s">
        <v>3856</v>
      </c>
      <c r="I212" s="234" t="s">
        <v>496</v>
      </c>
      <c r="J212" s="235"/>
      <c r="K212" s="234" t="s">
        <v>496</v>
      </c>
      <c r="L212" s="235"/>
      <c r="M212" s="371" t="s">
        <v>496</v>
      </c>
      <c r="N212" s="371"/>
      <c r="O212" s="371"/>
      <c r="P212" s="371"/>
      <c r="Q212" s="237"/>
    </row>
    <row r="213" spans="1:17" s="211" customFormat="1" ht="63.75" customHeight="1" x14ac:dyDescent="0.2">
      <c r="A213" s="1098"/>
      <c r="B213" s="230" t="s">
        <v>2556</v>
      </c>
      <c r="C213" s="1101"/>
      <c r="D213" s="231">
        <v>120</v>
      </c>
      <c r="E213" s="231" t="s">
        <v>2827</v>
      </c>
      <c r="F213" s="1099"/>
      <c r="G213" s="1099"/>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098" t="s">
        <v>3862</v>
      </c>
      <c r="B215" s="230" t="s">
        <v>3863</v>
      </c>
      <c r="C215" s="1097" t="s">
        <v>3864</v>
      </c>
      <c r="D215" s="231">
        <v>390</v>
      </c>
      <c r="E215" s="231" t="s">
        <v>3756</v>
      </c>
      <c r="F215" s="1099">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098"/>
      <c r="B216" s="230" t="s">
        <v>2697</v>
      </c>
      <c r="C216" s="1097"/>
      <c r="D216" s="231">
        <v>215.41</v>
      </c>
      <c r="E216" s="231" t="s">
        <v>3756</v>
      </c>
      <c r="F216" s="1099"/>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098"/>
      <c r="B217" s="230" t="s">
        <v>2695</v>
      </c>
      <c r="C217" s="1097"/>
      <c r="D217" s="231">
        <v>305</v>
      </c>
      <c r="E217" s="231" t="s">
        <v>3756</v>
      </c>
      <c r="F217" s="1099"/>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098"/>
      <c r="B218" s="230" t="s">
        <v>3564</v>
      </c>
      <c r="C218" s="1097"/>
      <c r="D218" s="231">
        <v>120</v>
      </c>
      <c r="E218" s="231" t="s">
        <v>3756</v>
      </c>
      <c r="F218" s="1099"/>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098" t="s">
        <v>3895</v>
      </c>
      <c r="B225" s="230" t="s">
        <v>3681</v>
      </c>
      <c r="C225" s="1097"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098"/>
      <c r="B226" s="230" t="s">
        <v>3898</v>
      </c>
      <c r="C226" s="1097"/>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098"/>
      <c r="B227" s="230" t="s">
        <v>3901</v>
      </c>
      <c r="C227" s="1097"/>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098"/>
      <c r="B228" s="230" t="s">
        <v>3904</v>
      </c>
      <c r="C228" s="1097"/>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098" t="s">
        <v>3910</v>
      </c>
      <c r="B230" s="230" t="s">
        <v>2554</v>
      </c>
      <c r="C230" s="1101" t="s">
        <v>2737</v>
      </c>
      <c r="D230" s="231">
        <v>176.28</v>
      </c>
      <c r="E230" s="231" t="s">
        <v>2847</v>
      </c>
      <c r="F230" s="232">
        <v>42150</v>
      </c>
      <c r="G230" s="1102" t="s">
        <v>3851</v>
      </c>
      <c r="H230" s="251" t="s">
        <v>3911</v>
      </c>
      <c r="I230" s="234" t="s">
        <v>496</v>
      </c>
      <c r="J230" s="235"/>
      <c r="K230" s="234" t="s">
        <v>496</v>
      </c>
      <c r="L230" s="235"/>
      <c r="M230" s="371" t="s">
        <v>496</v>
      </c>
      <c r="N230" s="371"/>
      <c r="O230" s="371"/>
      <c r="P230" s="371"/>
      <c r="Q230" s="237"/>
    </row>
    <row r="231" spans="1:17" s="211" customFormat="1" ht="63.75" customHeight="1" x14ac:dyDescent="0.2">
      <c r="A231" s="1098"/>
      <c r="B231" s="230" t="s">
        <v>2556</v>
      </c>
      <c r="C231" s="1101"/>
      <c r="D231" s="231">
        <v>120</v>
      </c>
      <c r="E231" s="231" t="s">
        <v>2847</v>
      </c>
      <c r="F231" s="232">
        <v>42150</v>
      </c>
      <c r="G231" s="1102"/>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1098" t="s">
        <v>3918</v>
      </c>
      <c r="B233" s="230" t="s">
        <v>2551</v>
      </c>
      <c r="C233" s="1097" t="s">
        <v>2737</v>
      </c>
      <c r="D233" s="231">
        <v>169.5</v>
      </c>
      <c r="E233" s="231" t="s">
        <v>3756</v>
      </c>
      <c r="F233" s="1099">
        <v>42157</v>
      </c>
      <c r="G233" s="1102" t="s">
        <v>3919</v>
      </c>
      <c r="H233" s="251" t="s">
        <v>3920</v>
      </c>
      <c r="I233" s="234" t="s">
        <v>496</v>
      </c>
      <c r="J233" s="235"/>
      <c r="K233" s="234" t="s">
        <v>496</v>
      </c>
      <c r="L233" s="235"/>
      <c r="M233" s="371" t="s">
        <v>496</v>
      </c>
      <c r="N233" s="371"/>
      <c r="O233" s="371"/>
      <c r="P233" s="371"/>
      <c r="Q233" s="237"/>
    </row>
    <row r="234" spans="1:17" s="211" customFormat="1" ht="63.75" customHeight="1" x14ac:dyDescent="0.2">
      <c r="A234" s="1098"/>
      <c r="B234" s="230" t="s">
        <v>2555</v>
      </c>
      <c r="C234" s="1097"/>
      <c r="D234" s="231">
        <v>155.22999999999999</v>
      </c>
      <c r="E234" s="231" t="s">
        <v>3756</v>
      </c>
      <c r="F234" s="1099"/>
      <c r="G234" s="1102"/>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098" t="s">
        <v>3931</v>
      </c>
      <c r="B238" s="230" t="s">
        <v>3298</v>
      </c>
      <c r="C238" s="1097" t="s">
        <v>3311</v>
      </c>
      <c r="D238" s="231">
        <v>7066.4</v>
      </c>
      <c r="E238" s="231" t="s">
        <v>3756</v>
      </c>
      <c r="F238" s="1099">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098"/>
      <c r="B239" s="230" t="s">
        <v>3760</v>
      </c>
      <c r="C239" s="1097"/>
      <c r="D239" s="231">
        <v>3200</v>
      </c>
      <c r="E239" s="231" t="s">
        <v>3756</v>
      </c>
      <c r="F239" s="1099"/>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098" t="s">
        <v>3937</v>
      </c>
      <c r="B241" s="230" t="s">
        <v>3298</v>
      </c>
      <c r="C241" s="1097" t="s">
        <v>3938</v>
      </c>
      <c r="D241" s="231">
        <v>17900</v>
      </c>
      <c r="E241" s="231" t="s">
        <v>2944</v>
      </c>
      <c r="F241" s="1099">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098"/>
      <c r="B242" s="230" t="s">
        <v>3941</v>
      </c>
      <c r="C242" s="1097"/>
      <c r="D242" s="231">
        <v>1400</v>
      </c>
      <c r="E242" s="231" t="s">
        <v>2944</v>
      </c>
      <c r="F242" s="1099"/>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098" t="s">
        <v>3944</v>
      </c>
      <c r="B243" s="230" t="s">
        <v>3945</v>
      </c>
      <c r="C243" s="1097" t="s">
        <v>2896</v>
      </c>
      <c r="D243" s="231">
        <v>1328.42</v>
      </c>
      <c r="E243" s="231" t="s">
        <v>2612</v>
      </c>
      <c r="F243" s="1099">
        <v>42202</v>
      </c>
      <c r="G243" s="1102" t="s">
        <v>3946</v>
      </c>
      <c r="H243" s="251" t="s">
        <v>3947</v>
      </c>
      <c r="I243" s="234" t="s">
        <v>496</v>
      </c>
      <c r="J243" s="235"/>
      <c r="K243" s="234" t="s">
        <v>496</v>
      </c>
      <c r="L243" s="235"/>
      <c r="M243" s="371"/>
      <c r="N243" s="371"/>
      <c r="O243" s="371" t="s">
        <v>496</v>
      </c>
      <c r="P243" s="371"/>
      <c r="Q243" s="237"/>
    </row>
    <row r="244" spans="1:17" s="211" customFormat="1" ht="63.75" customHeight="1" x14ac:dyDescent="0.2">
      <c r="A244" s="1098"/>
      <c r="B244" s="230" t="s">
        <v>2895</v>
      </c>
      <c r="C244" s="1097"/>
      <c r="D244" s="231">
        <v>1250</v>
      </c>
      <c r="E244" s="231" t="s">
        <v>2612</v>
      </c>
      <c r="F244" s="1099"/>
      <c r="G244" s="1102"/>
      <c r="H244" s="251" t="s">
        <v>3948</v>
      </c>
      <c r="I244" s="234" t="s">
        <v>496</v>
      </c>
      <c r="J244" s="235"/>
      <c r="K244" s="234" t="s">
        <v>496</v>
      </c>
      <c r="L244" s="235"/>
      <c r="M244" s="371"/>
      <c r="N244" s="371"/>
      <c r="O244" s="371" t="s">
        <v>496</v>
      </c>
      <c r="P244" s="371"/>
      <c r="Q244" s="237"/>
    </row>
    <row r="245" spans="1:17" s="211" customFormat="1" ht="63.75" customHeight="1" x14ac:dyDescent="0.2">
      <c r="A245" s="1098"/>
      <c r="B245" s="230" t="s">
        <v>3949</v>
      </c>
      <c r="C245" s="1097"/>
      <c r="D245" s="231">
        <v>1950</v>
      </c>
      <c r="E245" s="231" t="s">
        <v>2612</v>
      </c>
      <c r="F245" s="1099"/>
      <c r="G245" s="1102"/>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097"/>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098" t="s">
        <v>3967</v>
      </c>
      <c r="B251" s="230" t="s">
        <v>3117</v>
      </c>
      <c r="C251" s="1097" t="s">
        <v>3968</v>
      </c>
      <c r="D251" s="231">
        <v>1947</v>
      </c>
      <c r="E251" s="231" t="s">
        <v>2612</v>
      </c>
      <c r="F251" s="1099">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098"/>
      <c r="B252" s="230" t="s">
        <v>3676</v>
      </c>
      <c r="C252" s="1097"/>
      <c r="D252" s="231">
        <v>1541.5</v>
      </c>
      <c r="E252" s="231" t="s">
        <v>2612</v>
      </c>
      <c r="F252" s="1099"/>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098"/>
      <c r="B253" s="230" t="s">
        <v>3973</v>
      </c>
      <c r="C253" s="1097"/>
      <c r="D253" s="231">
        <v>1980</v>
      </c>
      <c r="E253" s="231" t="s">
        <v>2612</v>
      </c>
      <c r="F253" s="1099"/>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098"/>
      <c r="B254" s="230" t="s">
        <v>3976</v>
      </c>
      <c r="C254" s="1097"/>
      <c r="D254" s="231">
        <v>600</v>
      </c>
      <c r="E254" s="231" t="s">
        <v>2612</v>
      </c>
      <c r="F254" s="1099"/>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098" t="s">
        <v>3983</v>
      </c>
      <c r="B256" s="230" t="s">
        <v>3117</v>
      </c>
      <c r="C256" s="1097"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1098"/>
      <c r="B257" s="230" t="s">
        <v>2845</v>
      </c>
      <c r="C257" s="1097"/>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098"/>
      <c r="B258" s="230" t="s">
        <v>2845</v>
      </c>
      <c r="C258" s="1097"/>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098"/>
      <c r="B259" s="230" t="s">
        <v>3676</v>
      </c>
      <c r="C259" s="1097"/>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098"/>
      <c r="B260" s="230" t="s">
        <v>3676</v>
      </c>
      <c r="C260" s="1097"/>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098"/>
      <c r="B261" s="230" t="s">
        <v>3573</v>
      </c>
      <c r="C261" s="1097"/>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098"/>
      <c r="B262" s="230" t="s">
        <v>3573</v>
      </c>
      <c r="C262" s="1097"/>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098"/>
      <c r="B263" s="230" t="s">
        <v>3681</v>
      </c>
      <c r="C263" s="1097"/>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098"/>
      <c r="B264" s="230" t="s">
        <v>3998</v>
      </c>
      <c r="C264" s="1097"/>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098" t="s">
        <v>4001</v>
      </c>
      <c r="B265" s="230" t="s">
        <v>4002</v>
      </c>
      <c r="C265" s="1097"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098"/>
      <c r="B266" s="230" t="s">
        <v>1173</v>
      </c>
      <c r="C266" s="1097"/>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098"/>
      <c r="B267" s="230" t="s">
        <v>3651</v>
      </c>
      <c r="C267" s="1097"/>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098" t="s">
        <v>4045</v>
      </c>
      <c r="B277" s="230" t="s">
        <v>3780</v>
      </c>
      <c r="C277" s="1097" t="s">
        <v>4046</v>
      </c>
      <c r="D277" s="231">
        <v>690.81</v>
      </c>
      <c r="E277" s="231" t="s">
        <v>2625</v>
      </c>
      <c r="F277" s="1099">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098"/>
      <c r="B278" s="230" t="s">
        <v>3681</v>
      </c>
      <c r="C278" s="1097"/>
      <c r="D278" s="231">
        <v>11.3</v>
      </c>
      <c r="E278" s="231" t="s">
        <v>2625</v>
      </c>
      <c r="F278" s="1099"/>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098"/>
      <c r="B279" s="230" t="s">
        <v>3693</v>
      </c>
      <c r="C279" s="1097"/>
      <c r="D279" s="231">
        <v>668.32</v>
      </c>
      <c r="E279" s="231" t="s">
        <v>2625</v>
      </c>
      <c r="F279" s="1099"/>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098" t="s">
        <v>4057</v>
      </c>
      <c r="B281" s="230" t="s">
        <v>2551</v>
      </c>
      <c r="C281" s="1097" t="s">
        <v>2737</v>
      </c>
      <c r="D281" s="231">
        <v>211.88</v>
      </c>
      <c r="E281" s="231" t="s">
        <v>2612</v>
      </c>
      <c r="F281" s="1099">
        <v>42215</v>
      </c>
      <c r="G281" s="1102" t="s">
        <v>4058</v>
      </c>
      <c r="H281" s="251" t="s">
        <v>4059</v>
      </c>
      <c r="I281" s="234" t="s">
        <v>496</v>
      </c>
      <c r="J281" s="235"/>
      <c r="K281" s="234" t="s">
        <v>496</v>
      </c>
      <c r="L281" s="235"/>
      <c r="M281" s="371" t="s">
        <v>496</v>
      </c>
      <c r="N281" s="371"/>
      <c r="O281" s="371"/>
      <c r="P281" s="371"/>
      <c r="Q281" s="237"/>
    </row>
    <row r="282" spans="1:17" s="211" customFormat="1" ht="63.75" customHeight="1" x14ac:dyDescent="0.2">
      <c r="A282" s="1098"/>
      <c r="B282" s="230" t="s">
        <v>2556</v>
      </c>
      <c r="C282" s="1097"/>
      <c r="D282" s="231">
        <v>150</v>
      </c>
      <c r="E282" s="231" t="s">
        <v>2612</v>
      </c>
      <c r="F282" s="1099"/>
      <c r="G282" s="1102"/>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098" t="s">
        <v>4070</v>
      </c>
      <c r="B285" s="230" t="s">
        <v>3976</v>
      </c>
      <c r="C285" s="1097" t="s">
        <v>4071</v>
      </c>
      <c r="D285" s="231">
        <v>912</v>
      </c>
      <c r="E285" s="231" t="s">
        <v>2944</v>
      </c>
      <c r="F285" s="1099">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098"/>
      <c r="B286" s="230" t="s">
        <v>2947</v>
      </c>
      <c r="C286" s="1097"/>
      <c r="D286" s="231">
        <v>755.73</v>
      </c>
      <c r="E286" s="231" t="s">
        <v>2944</v>
      </c>
      <c r="F286" s="1099"/>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098"/>
      <c r="B287" s="230" t="s">
        <v>3747</v>
      </c>
      <c r="C287" s="1097"/>
      <c r="D287" s="231">
        <v>52.5</v>
      </c>
      <c r="E287" s="231" t="s">
        <v>2944</v>
      </c>
      <c r="F287" s="1099"/>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098"/>
      <c r="B288" s="230" t="s">
        <v>4078</v>
      </c>
      <c r="C288" s="1097"/>
      <c r="D288" s="231">
        <v>136.84</v>
      </c>
      <c r="E288" s="231" t="s">
        <v>2944</v>
      </c>
      <c r="F288" s="1099"/>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098"/>
      <c r="B289" s="230" t="s">
        <v>3826</v>
      </c>
      <c r="C289" s="1097"/>
      <c r="D289" s="231">
        <v>418</v>
      </c>
      <c r="E289" s="231" t="s">
        <v>2944</v>
      </c>
      <c r="F289" s="1099"/>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098" t="s">
        <v>4083</v>
      </c>
      <c r="B290" s="230" t="s">
        <v>3859</v>
      </c>
      <c r="C290" s="1097" t="s">
        <v>4084</v>
      </c>
      <c r="D290" s="231">
        <v>357.38</v>
      </c>
      <c r="E290" s="231" t="s">
        <v>2625</v>
      </c>
      <c r="F290" s="1099">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098"/>
      <c r="B291" s="230" t="s">
        <v>3731</v>
      </c>
      <c r="C291" s="1097"/>
      <c r="D291" s="231">
        <v>1350</v>
      </c>
      <c r="E291" s="231" t="s">
        <v>2625</v>
      </c>
      <c r="F291" s="1099"/>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098"/>
      <c r="B292" s="230" t="s">
        <v>2659</v>
      </c>
      <c r="C292" s="1097"/>
      <c r="D292" s="231">
        <v>950</v>
      </c>
      <c r="E292" s="231" t="s">
        <v>2625</v>
      </c>
      <c r="F292" s="1099"/>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098" t="s">
        <v>4091</v>
      </c>
      <c r="B293" s="230" t="s">
        <v>4092</v>
      </c>
      <c r="C293" s="1097" t="s">
        <v>4093</v>
      </c>
      <c r="D293" s="231">
        <v>1500</v>
      </c>
      <c r="E293" s="231" t="s">
        <v>4094</v>
      </c>
      <c r="F293" s="1099">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098"/>
      <c r="B294" s="230" t="s">
        <v>4097</v>
      </c>
      <c r="C294" s="1097"/>
      <c r="D294" s="231">
        <v>1500</v>
      </c>
      <c r="E294" s="231" t="s">
        <v>4094</v>
      </c>
      <c r="F294" s="1099"/>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098"/>
      <c r="B295" s="230" t="s">
        <v>4099</v>
      </c>
      <c r="C295" s="1097"/>
      <c r="D295" s="231">
        <v>1500</v>
      </c>
      <c r="E295" s="231" t="s">
        <v>4094</v>
      </c>
      <c r="F295" s="1099"/>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1098"/>
      <c r="B296" s="230" t="s">
        <v>4101</v>
      </c>
      <c r="C296" s="1097"/>
      <c r="D296" s="231">
        <v>1500</v>
      </c>
      <c r="E296" s="231" t="s">
        <v>4094</v>
      </c>
      <c r="F296" s="1099"/>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1098" t="s">
        <v>4107</v>
      </c>
      <c r="B298" s="230" t="s">
        <v>4108</v>
      </c>
      <c r="C298" s="1097" t="s">
        <v>4109</v>
      </c>
      <c r="D298" s="231">
        <v>4806.87</v>
      </c>
      <c r="E298" s="231" t="s">
        <v>2625</v>
      </c>
      <c r="F298" s="232">
        <v>42250</v>
      </c>
      <c r="G298" s="1102" t="s">
        <v>4110</v>
      </c>
      <c r="H298" s="251" t="s">
        <v>4111</v>
      </c>
      <c r="I298" s="234" t="s">
        <v>496</v>
      </c>
      <c r="J298" s="235"/>
      <c r="K298" s="234" t="s">
        <v>496</v>
      </c>
      <c r="L298" s="235"/>
      <c r="M298" s="371" t="s">
        <v>496</v>
      </c>
      <c r="N298" s="371"/>
      <c r="O298" s="371"/>
      <c r="P298" s="371"/>
      <c r="Q298" s="237"/>
    </row>
    <row r="299" spans="1:17" s="211" customFormat="1" ht="63.75" customHeight="1" x14ac:dyDescent="0.2">
      <c r="A299" s="1098"/>
      <c r="B299" s="230" t="s">
        <v>4112</v>
      </c>
      <c r="C299" s="1097"/>
      <c r="D299" s="231">
        <v>1400</v>
      </c>
      <c r="E299" s="231" t="s">
        <v>2625</v>
      </c>
      <c r="F299" s="232">
        <v>42250</v>
      </c>
      <c r="G299" s="1102"/>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1098" t="s">
        <v>4118</v>
      </c>
      <c r="B301" s="230" t="s">
        <v>4119</v>
      </c>
      <c r="C301" s="1097" t="s">
        <v>4120</v>
      </c>
      <c r="D301" s="231">
        <v>1610.5</v>
      </c>
      <c r="E301" s="231" t="s">
        <v>2625</v>
      </c>
      <c r="F301" s="1099">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098"/>
      <c r="B302" s="230" t="s">
        <v>3998</v>
      </c>
      <c r="C302" s="1097"/>
      <c r="D302" s="231">
        <v>6104</v>
      </c>
      <c r="E302" s="231" t="s">
        <v>2625</v>
      </c>
      <c r="F302" s="1099"/>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098" t="s">
        <v>4140</v>
      </c>
      <c r="B307" s="230" t="s">
        <v>3710</v>
      </c>
      <c r="C307" s="1097"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098"/>
      <c r="B308" s="230" t="s">
        <v>4144</v>
      </c>
      <c r="C308" s="1097"/>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098" t="s">
        <v>4147</v>
      </c>
      <c r="B309" s="230" t="s">
        <v>4148</v>
      </c>
      <c r="C309" s="1097"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098"/>
      <c r="B310" s="230" t="s">
        <v>2710</v>
      </c>
      <c r="C310" s="1097"/>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098" t="s">
        <v>4154</v>
      </c>
      <c r="B311" s="230" t="s">
        <v>2706</v>
      </c>
      <c r="C311" s="1097" t="s">
        <v>4155</v>
      </c>
      <c r="D311" s="231">
        <v>83.76</v>
      </c>
      <c r="E311" s="231" t="s">
        <v>2625</v>
      </c>
      <c r="F311" s="1099">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098"/>
      <c r="B312" s="230" t="s">
        <v>2709</v>
      </c>
      <c r="C312" s="1097"/>
      <c r="D312" s="231">
        <v>496.45</v>
      </c>
      <c r="E312" s="231" t="s">
        <v>2625</v>
      </c>
      <c r="F312" s="1099"/>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098" t="s">
        <v>4159</v>
      </c>
      <c r="B313" s="230" t="s">
        <v>4160</v>
      </c>
      <c r="C313" s="1097" t="s">
        <v>4161</v>
      </c>
      <c r="D313" s="231">
        <v>539.49</v>
      </c>
      <c r="E313" s="231" t="s">
        <v>4094</v>
      </c>
      <c r="F313" s="1099">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098"/>
      <c r="B314" s="230" t="s">
        <v>1218</v>
      </c>
      <c r="C314" s="1097"/>
      <c r="D314" s="231">
        <v>480</v>
      </c>
      <c r="E314" s="231" t="s">
        <v>4094</v>
      </c>
      <c r="F314" s="1099"/>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1098" t="s">
        <v>4175</v>
      </c>
      <c r="B317" s="230" t="s">
        <v>3654</v>
      </c>
      <c r="C317" s="1097"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098"/>
      <c r="B318" s="230" t="s">
        <v>3998</v>
      </c>
      <c r="C318" s="1097"/>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098"/>
      <c r="B319" s="230" t="s">
        <v>4180</v>
      </c>
      <c r="C319" s="1097"/>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098"/>
      <c r="B320" s="230" t="s">
        <v>3747</v>
      </c>
      <c r="C320" s="1097"/>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098"/>
      <c r="B321" s="230" t="s">
        <v>3564</v>
      </c>
      <c r="C321" s="1097"/>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098"/>
      <c r="B322" s="230" t="s">
        <v>4376</v>
      </c>
      <c r="C322" s="1097"/>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098" t="s">
        <v>4194</v>
      </c>
      <c r="B324" s="230" t="s">
        <v>3298</v>
      </c>
      <c r="C324" s="1097" t="s">
        <v>4195</v>
      </c>
      <c r="D324" s="231">
        <v>849.8</v>
      </c>
      <c r="E324" s="231" t="s">
        <v>2625</v>
      </c>
      <c r="F324" s="1099">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098"/>
      <c r="B325" s="230" t="s">
        <v>3904</v>
      </c>
      <c r="C325" s="1097"/>
      <c r="D325" s="231">
        <v>285.25</v>
      </c>
      <c r="E325" s="231" t="s">
        <v>2625</v>
      </c>
      <c r="F325" s="1099"/>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098"/>
      <c r="B326" s="230" t="s">
        <v>3998</v>
      </c>
      <c r="C326" s="1097"/>
      <c r="D326" s="231">
        <v>8855</v>
      </c>
      <c r="E326" s="231" t="s">
        <v>2625</v>
      </c>
      <c r="F326" s="1099"/>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098" t="s">
        <v>4205</v>
      </c>
      <c r="B328" s="230" t="s">
        <v>4167</v>
      </c>
      <c r="C328" s="1097" t="s">
        <v>4206</v>
      </c>
      <c r="D328" s="231">
        <v>3700</v>
      </c>
      <c r="E328" s="231" t="s">
        <v>3128</v>
      </c>
      <c r="F328" s="1099">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098"/>
      <c r="B329" s="230" t="s">
        <v>4208</v>
      </c>
      <c r="C329" s="1097"/>
      <c r="D329" s="231">
        <v>102</v>
      </c>
      <c r="E329" s="231" t="s">
        <v>3128</v>
      </c>
      <c r="F329" s="1099"/>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098"/>
      <c r="B330" s="230" t="s">
        <v>3826</v>
      </c>
      <c r="C330" s="1097"/>
      <c r="D330" s="231">
        <v>444</v>
      </c>
      <c r="E330" s="231" t="s">
        <v>3128</v>
      </c>
      <c r="F330" s="1099"/>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098" t="s">
        <v>4260</v>
      </c>
      <c r="B343" s="230" t="s">
        <v>2845</v>
      </c>
      <c r="C343" s="1101" t="s">
        <v>4261</v>
      </c>
      <c r="D343" s="231">
        <v>117.75</v>
      </c>
      <c r="E343" s="231" t="s">
        <v>3553</v>
      </c>
      <c r="F343" s="1099">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098"/>
      <c r="B344" s="230" t="s">
        <v>4264</v>
      </c>
      <c r="C344" s="1101"/>
      <c r="D344" s="231">
        <v>47.5</v>
      </c>
      <c r="E344" s="231" t="s">
        <v>3553</v>
      </c>
      <c r="F344" s="1099"/>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098"/>
      <c r="B345" s="230" t="s">
        <v>3573</v>
      </c>
      <c r="C345" s="1101"/>
      <c r="D345" s="231">
        <v>881.4</v>
      </c>
      <c r="E345" s="231" t="s">
        <v>3553</v>
      </c>
      <c r="F345" s="1099"/>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098"/>
      <c r="B346" s="230" t="s">
        <v>2854</v>
      </c>
      <c r="C346" s="1101"/>
      <c r="D346" s="231">
        <v>143.41999999999999</v>
      </c>
      <c r="E346" s="231" t="s">
        <v>3553</v>
      </c>
      <c r="F346" s="1099"/>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098" t="s">
        <v>4274</v>
      </c>
      <c r="B348" s="230" t="s">
        <v>4275</v>
      </c>
      <c r="C348" s="1097" t="s">
        <v>4155</v>
      </c>
      <c r="D348" s="231">
        <v>60</v>
      </c>
      <c r="E348" s="231" t="s">
        <v>3553</v>
      </c>
      <c r="F348" s="1099">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098"/>
      <c r="B349" s="230" t="s">
        <v>2709</v>
      </c>
      <c r="C349" s="1097"/>
      <c r="D349" s="231">
        <v>482.85</v>
      </c>
      <c r="E349" s="231" t="s">
        <v>3553</v>
      </c>
      <c r="F349" s="1099"/>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098" t="s">
        <v>4280</v>
      </c>
      <c r="B350" s="230" t="s">
        <v>2695</v>
      </c>
      <c r="C350" s="1097" t="s">
        <v>4281</v>
      </c>
      <c r="D350" s="231">
        <v>52</v>
      </c>
      <c r="E350" s="231" t="s">
        <v>3553</v>
      </c>
      <c r="F350" s="1099">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098"/>
      <c r="B351" s="230" t="s">
        <v>3651</v>
      </c>
      <c r="C351" s="1097"/>
      <c r="D351" s="231">
        <v>39.9</v>
      </c>
      <c r="E351" s="231" t="s">
        <v>3553</v>
      </c>
      <c r="F351" s="1099"/>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098"/>
      <c r="B352" s="230" t="s">
        <v>3654</v>
      </c>
      <c r="C352" s="1097"/>
      <c r="D352" s="231">
        <v>23.45</v>
      </c>
      <c r="E352" s="231" t="s">
        <v>3553</v>
      </c>
      <c r="F352" s="1099"/>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098" t="s">
        <v>4286</v>
      </c>
      <c r="B353" s="230" t="s">
        <v>4287</v>
      </c>
      <c r="C353" s="1097" t="s">
        <v>4288</v>
      </c>
      <c r="D353" s="231">
        <v>258.89999999999998</v>
      </c>
      <c r="E353" s="231" t="s">
        <v>3075</v>
      </c>
      <c r="F353" s="1099">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1098"/>
      <c r="B354" s="230" t="s">
        <v>3710</v>
      </c>
      <c r="C354" s="1097"/>
      <c r="D354" s="231">
        <v>542.4</v>
      </c>
      <c r="E354" s="231" t="s">
        <v>3075</v>
      </c>
      <c r="F354" s="1099"/>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098" t="s">
        <v>4293</v>
      </c>
      <c r="B355" s="230" t="s">
        <v>2551</v>
      </c>
      <c r="C355" s="1101" t="s">
        <v>2737</v>
      </c>
      <c r="D355" s="231">
        <v>169.5</v>
      </c>
      <c r="E355" s="231" t="s">
        <v>3553</v>
      </c>
      <c r="F355" s="1099">
        <v>42327</v>
      </c>
      <c r="G355" s="1099" t="s">
        <v>4294</v>
      </c>
      <c r="H355" s="251" t="s">
        <v>4295</v>
      </c>
      <c r="I355" s="338" t="s">
        <v>496</v>
      </c>
      <c r="J355" s="339"/>
      <c r="K355" s="338" t="s">
        <v>496</v>
      </c>
      <c r="L355" s="339"/>
      <c r="M355" s="340" t="s">
        <v>496</v>
      </c>
      <c r="N355" s="340"/>
      <c r="O355" s="340"/>
      <c r="P355" s="340"/>
      <c r="Q355" s="237"/>
    </row>
    <row r="356" spans="1:17" s="211" customFormat="1" ht="63.75" customHeight="1" x14ac:dyDescent="0.2">
      <c r="A356" s="1098"/>
      <c r="B356" s="230" t="s">
        <v>2554</v>
      </c>
      <c r="C356" s="1101"/>
      <c r="D356" s="231">
        <v>169.5</v>
      </c>
      <c r="E356" s="231" t="s">
        <v>3553</v>
      </c>
      <c r="F356" s="1099"/>
      <c r="G356" s="1099"/>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103" t="s">
        <v>4309</v>
      </c>
      <c r="B360" s="230" t="s">
        <v>4119</v>
      </c>
      <c r="C360" s="1097"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103"/>
      <c r="B361" s="230" t="s">
        <v>1099</v>
      </c>
      <c r="C361" s="1097"/>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103"/>
      <c r="B362" s="230" t="s">
        <v>3998</v>
      </c>
      <c r="C362" s="1097"/>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103"/>
      <c r="B363" s="230" t="s">
        <v>2904</v>
      </c>
      <c r="C363" s="1097"/>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103" t="s">
        <v>4315</v>
      </c>
      <c r="B364" s="230" t="s">
        <v>4316</v>
      </c>
      <c r="C364" s="1097"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103"/>
      <c r="B365" s="230" t="s">
        <v>4320</v>
      </c>
      <c r="C365" s="1097"/>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103"/>
      <c r="B366" s="230" t="s">
        <v>2845</v>
      </c>
      <c r="C366" s="1097"/>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1103" t="s">
        <v>4329</v>
      </c>
      <c r="B368" s="230" t="s">
        <v>2764</v>
      </c>
      <c r="C368" s="1097" t="s">
        <v>3303</v>
      </c>
      <c r="D368" s="242">
        <v>29259.200000000001</v>
      </c>
      <c r="E368" s="243" t="s">
        <v>2847</v>
      </c>
      <c r="F368" s="1099">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1103"/>
      <c r="B369" s="230" t="s">
        <v>3676</v>
      </c>
      <c r="C369" s="1097"/>
      <c r="D369" s="242">
        <v>17682.259999999998</v>
      </c>
      <c r="E369" s="243" t="s">
        <v>2847</v>
      </c>
      <c r="F369" s="1099"/>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1103"/>
      <c r="B370" s="230" t="s">
        <v>2845</v>
      </c>
      <c r="C370" s="1097"/>
      <c r="D370" s="242">
        <v>27970</v>
      </c>
      <c r="E370" s="243" t="s">
        <v>2847</v>
      </c>
      <c r="F370" s="1099"/>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103"/>
      <c r="B371" s="230" t="s">
        <v>3681</v>
      </c>
      <c r="C371" s="1097"/>
      <c r="D371" s="242">
        <v>3127.4</v>
      </c>
      <c r="E371" s="243" t="s">
        <v>2847</v>
      </c>
      <c r="F371" s="1099"/>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103" t="s">
        <v>4340</v>
      </c>
      <c r="B373" s="230" t="s">
        <v>54</v>
      </c>
      <c r="C373" s="1097"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103"/>
      <c r="B374" s="230" t="s">
        <v>4344</v>
      </c>
      <c r="C374" s="1097"/>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103"/>
      <c r="B375" s="230" t="s">
        <v>4347</v>
      </c>
      <c r="C375" s="1097"/>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103" t="s">
        <v>4354</v>
      </c>
      <c r="B377" s="230" t="s">
        <v>4119</v>
      </c>
      <c r="C377" s="1097"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103"/>
      <c r="B378" s="230" t="s">
        <v>3998</v>
      </c>
      <c r="C378" s="1097"/>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A377:A378"/>
    <mergeCell ref="C377:C378"/>
    <mergeCell ref="A364:A366"/>
    <mergeCell ref="C364:C366"/>
    <mergeCell ref="A368:A371"/>
    <mergeCell ref="C368:C371"/>
    <mergeCell ref="F368:F371"/>
    <mergeCell ref="A373:A375"/>
    <mergeCell ref="C373:C375"/>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56:A57"/>
    <mergeCell ref="C56:C57"/>
    <mergeCell ref="A58:A59"/>
    <mergeCell ref="C58:C59"/>
    <mergeCell ref="F58:F59"/>
    <mergeCell ref="A60:A102"/>
    <mergeCell ref="C60:C102"/>
    <mergeCell ref="F60:F102"/>
    <mergeCell ref="A44:A45"/>
    <mergeCell ref="C44:C45"/>
    <mergeCell ref="F44:F45"/>
    <mergeCell ref="G44:G45"/>
    <mergeCell ref="A54:A55"/>
    <mergeCell ref="C54:C55"/>
    <mergeCell ref="F54:F55"/>
    <mergeCell ref="G54:G55"/>
    <mergeCell ref="A38:A39"/>
    <mergeCell ref="C38:C39"/>
    <mergeCell ref="F38:F39"/>
    <mergeCell ref="A40:A43"/>
    <mergeCell ref="C40:C43"/>
    <mergeCell ref="F40:F43"/>
    <mergeCell ref="A31:A32"/>
    <mergeCell ref="C31:C32"/>
    <mergeCell ref="F31:F32"/>
    <mergeCell ref="G31:G32"/>
    <mergeCell ref="A35:A37"/>
    <mergeCell ref="C35:C37"/>
    <mergeCell ref="F35:F37"/>
    <mergeCell ref="A24:A25"/>
    <mergeCell ref="C24:C25"/>
    <mergeCell ref="F24:F25"/>
    <mergeCell ref="G24:G25"/>
    <mergeCell ref="A29:A30"/>
    <mergeCell ref="C29:C30"/>
    <mergeCell ref="B13:B14"/>
    <mergeCell ref="C13:C14"/>
    <mergeCell ref="A19:A22"/>
    <mergeCell ref="C19:C22"/>
    <mergeCell ref="F19:F22"/>
    <mergeCell ref="G19:G22"/>
    <mergeCell ref="G7:G8"/>
    <mergeCell ref="H7:H8"/>
    <mergeCell ref="I7:J7"/>
    <mergeCell ref="K7:L7"/>
    <mergeCell ref="M7:P7"/>
    <mergeCell ref="Q7:Q8"/>
    <mergeCell ref="A1:H1"/>
    <mergeCell ref="A4:Q4"/>
    <mergeCell ref="A5:Q5"/>
    <mergeCell ref="A6:Q6"/>
    <mergeCell ref="A7:A8"/>
    <mergeCell ref="B7:B8"/>
    <mergeCell ref="C7:C8"/>
    <mergeCell ref="D7:D8"/>
    <mergeCell ref="E7:E8"/>
    <mergeCell ref="F7:F8"/>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879" priority="88" stopIfTrue="1" operator="lessThanOrEqual">
      <formula>0</formula>
    </cfRule>
  </conditionalFormatting>
  <conditionalFormatting sqref="H19:H23">
    <cfRule type="cellIs" dxfId="878" priority="87" stopIfTrue="1" operator="lessThanOrEqual">
      <formula>0</formula>
    </cfRule>
  </conditionalFormatting>
  <conditionalFormatting sqref="H31:H32">
    <cfRule type="cellIs" dxfId="877" priority="86" stopIfTrue="1" operator="lessThanOrEqual">
      <formula>0</formula>
    </cfRule>
  </conditionalFormatting>
  <conditionalFormatting sqref="H34">
    <cfRule type="cellIs" dxfId="876" priority="85" stopIfTrue="1" operator="lessThanOrEqual">
      <formula>0</formula>
    </cfRule>
  </conditionalFormatting>
  <conditionalFormatting sqref="H38:H39">
    <cfRule type="cellIs" dxfId="875" priority="84" stopIfTrue="1" operator="lessThanOrEqual">
      <formula>0</formula>
    </cfRule>
  </conditionalFormatting>
  <conditionalFormatting sqref="H40:H53">
    <cfRule type="cellIs" dxfId="874" priority="83" stopIfTrue="1" operator="lessThanOrEqual">
      <formula>0</formula>
    </cfRule>
  </conditionalFormatting>
  <conditionalFormatting sqref="H56:H57">
    <cfRule type="cellIs" dxfId="873" priority="82" stopIfTrue="1" operator="lessThanOrEqual">
      <formula>0</formula>
    </cfRule>
  </conditionalFormatting>
  <conditionalFormatting sqref="G127">
    <cfRule type="cellIs" dxfId="872" priority="81" stopIfTrue="1" operator="lessThanOrEqual">
      <formula>0</formula>
    </cfRule>
  </conditionalFormatting>
  <conditionalFormatting sqref="E133:E135">
    <cfRule type="cellIs" dxfId="871" priority="80" stopIfTrue="1" operator="lessThanOrEqual">
      <formula>0</formula>
    </cfRule>
  </conditionalFormatting>
  <conditionalFormatting sqref="E174:E175">
    <cfRule type="cellIs" dxfId="870" priority="79" stopIfTrue="1" operator="lessThanOrEqual">
      <formula>0</formula>
    </cfRule>
  </conditionalFormatting>
  <conditionalFormatting sqref="E131:E132">
    <cfRule type="cellIs" dxfId="869" priority="78" stopIfTrue="1" operator="lessThanOrEqual">
      <formula>0</formula>
    </cfRule>
  </conditionalFormatting>
  <conditionalFormatting sqref="D156:H159">
    <cfRule type="cellIs" dxfId="868" priority="77" stopIfTrue="1" operator="lessThanOrEqual">
      <formula>0</formula>
    </cfRule>
  </conditionalFormatting>
  <conditionalFormatting sqref="E212:E213">
    <cfRule type="cellIs" dxfId="867" priority="76" stopIfTrue="1" operator="lessThanOrEqual">
      <formula>0</formula>
    </cfRule>
  </conditionalFormatting>
  <conditionalFormatting sqref="H198:H200">
    <cfRule type="cellIs" dxfId="866" priority="70" stopIfTrue="1" operator="lessThanOrEqual">
      <formula>0</formula>
    </cfRule>
  </conditionalFormatting>
  <conditionalFormatting sqref="H17">
    <cfRule type="cellIs" dxfId="865" priority="75" stopIfTrue="1" operator="lessThanOrEqual">
      <formula>0</formula>
    </cfRule>
  </conditionalFormatting>
  <conditionalFormatting sqref="H193:H195">
    <cfRule type="cellIs" dxfId="864" priority="74" stopIfTrue="1" operator="lessThanOrEqual">
      <formula>0</formula>
    </cfRule>
  </conditionalFormatting>
  <conditionalFormatting sqref="H197">
    <cfRule type="cellIs" dxfId="863" priority="73" stopIfTrue="1" operator="lessThanOrEqual">
      <formula>0</formula>
    </cfRule>
  </conditionalFormatting>
  <conditionalFormatting sqref="H203">
    <cfRule type="cellIs" dxfId="862" priority="72" stopIfTrue="1" operator="lessThanOrEqual">
      <formula>0</formula>
    </cfRule>
  </conditionalFormatting>
  <conditionalFormatting sqref="H77">
    <cfRule type="cellIs" dxfId="861" priority="71" stopIfTrue="1" operator="lessThanOrEqual">
      <formula>0</formula>
    </cfRule>
  </conditionalFormatting>
  <conditionalFormatting sqref="H201">
    <cfRule type="cellIs" dxfId="860" priority="69" stopIfTrue="1" operator="lessThanOrEqual">
      <formula>0</formula>
    </cfRule>
  </conditionalFormatting>
  <conditionalFormatting sqref="H202">
    <cfRule type="cellIs" dxfId="859" priority="68" stopIfTrue="1" operator="lessThanOrEqual">
      <formula>0</formula>
    </cfRule>
  </conditionalFormatting>
  <conditionalFormatting sqref="E198:E202">
    <cfRule type="cellIs" dxfId="858" priority="67" stopIfTrue="1" operator="lessThanOrEqual">
      <formula>0</formula>
    </cfRule>
  </conditionalFormatting>
  <conditionalFormatting sqref="E183:E185">
    <cfRule type="cellIs" dxfId="857" priority="66" stopIfTrue="1" operator="lessThanOrEqual">
      <formula>0</formula>
    </cfRule>
  </conditionalFormatting>
  <conditionalFormatting sqref="E281:E282">
    <cfRule type="cellIs" dxfId="856" priority="65" stopIfTrue="1" operator="lessThanOrEqual">
      <formula>0</formula>
    </cfRule>
  </conditionalFormatting>
  <conditionalFormatting sqref="H281:H282">
    <cfRule type="cellIs" dxfId="855" priority="64" stopIfTrue="1" operator="lessThanOrEqual">
      <formula>0</formula>
    </cfRule>
  </conditionalFormatting>
  <conditionalFormatting sqref="G329:H330 D335:H335 D355:H355 D356:E356 H356 G351:H352 A355 G349:H349 G344:H346">
    <cfRule type="cellIs" dxfId="854" priority="63" stopIfTrue="1" operator="lessThanOrEqual">
      <formula>0</formula>
    </cfRule>
  </conditionalFormatting>
  <conditionalFormatting sqref="D14:H14">
    <cfRule type="cellIs" dxfId="853" priority="61" stopIfTrue="1" operator="lessThanOrEqual">
      <formula>0</formula>
    </cfRule>
  </conditionalFormatting>
  <conditionalFormatting sqref="G354:H354">
    <cfRule type="cellIs" dxfId="852" priority="62" stopIfTrue="1" operator="lessThanOrEqual">
      <formula>0</formula>
    </cfRule>
  </conditionalFormatting>
  <conditionalFormatting sqref="H104">
    <cfRule type="cellIs" dxfId="851" priority="60" stopIfTrue="1" operator="lessThanOrEqual">
      <formula>0</formula>
    </cfRule>
  </conditionalFormatting>
  <conditionalFormatting sqref="H105">
    <cfRule type="cellIs" dxfId="850" priority="59" stopIfTrue="1" operator="lessThanOrEqual">
      <formula>0</formula>
    </cfRule>
  </conditionalFormatting>
  <conditionalFormatting sqref="H106">
    <cfRule type="cellIs" dxfId="849" priority="58" stopIfTrue="1" operator="lessThanOrEqual">
      <formula>0</formula>
    </cfRule>
  </conditionalFormatting>
  <conditionalFormatting sqref="H107">
    <cfRule type="cellIs" dxfId="848" priority="57" stopIfTrue="1" operator="lessThanOrEqual">
      <formula>0</formula>
    </cfRule>
  </conditionalFormatting>
  <conditionalFormatting sqref="H246">
    <cfRule type="cellIs" dxfId="847"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846" priority="55" stopIfTrue="1" operator="lessThanOrEqual">
      <formula>0</formula>
    </cfRule>
  </conditionalFormatting>
  <conditionalFormatting sqref="C19">
    <cfRule type="cellIs" dxfId="845" priority="54" stopIfTrue="1" operator="lessThanOrEqual">
      <formula>0</formula>
    </cfRule>
  </conditionalFormatting>
  <conditionalFormatting sqref="C44">
    <cfRule type="cellIs" dxfId="844" priority="53" stopIfTrue="1" operator="lessThanOrEqual">
      <formula>0</formula>
    </cfRule>
  </conditionalFormatting>
  <conditionalFormatting sqref="C34">
    <cfRule type="cellIs" dxfId="843" priority="52" stopIfTrue="1" operator="lessThanOrEqual">
      <formula>0</formula>
    </cfRule>
  </conditionalFormatting>
  <conditionalFormatting sqref="C54">
    <cfRule type="cellIs" dxfId="842" priority="51" stopIfTrue="1" operator="lessThanOrEqual">
      <formula>0</formula>
    </cfRule>
  </conditionalFormatting>
  <conditionalFormatting sqref="C127">
    <cfRule type="cellIs" dxfId="841" priority="50" stopIfTrue="1" operator="lessThanOrEqual">
      <formula>0</formula>
    </cfRule>
  </conditionalFormatting>
  <conditionalFormatting sqref="C121">
    <cfRule type="cellIs" dxfId="840" priority="49" stopIfTrue="1" operator="lessThanOrEqual">
      <formula>0</formula>
    </cfRule>
  </conditionalFormatting>
  <conditionalFormatting sqref="C156">
    <cfRule type="cellIs" dxfId="839" priority="48" stopIfTrue="1" operator="lessThanOrEqual">
      <formula>0</formula>
    </cfRule>
  </conditionalFormatting>
  <conditionalFormatting sqref="C214">
    <cfRule type="cellIs" dxfId="838" priority="47" stopIfTrue="1" operator="lessThanOrEqual">
      <formula>0</formula>
    </cfRule>
  </conditionalFormatting>
  <conditionalFormatting sqref="C194">
    <cfRule type="cellIs" dxfId="837" priority="46" stopIfTrue="1" operator="lessThanOrEqual">
      <formula>0</formula>
    </cfRule>
  </conditionalFormatting>
  <conditionalFormatting sqref="C230">
    <cfRule type="cellIs" dxfId="836" priority="45" stopIfTrue="1" operator="lessThanOrEqual">
      <formula>0</formula>
    </cfRule>
  </conditionalFormatting>
  <conditionalFormatting sqref="C215">
    <cfRule type="cellIs" dxfId="835" priority="44" stopIfTrue="1" operator="lessThanOrEqual">
      <formula>0</formula>
    </cfRule>
  </conditionalFormatting>
  <conditionalFormatting sqref="C220">
    <cfRule type="cellIs" dxfId="834" priority="43" stopIfTrue="1" operator="lessThanOrEqual">
      <formula>0</formula>
    </cfRule>
  </conditionalFormatting>
  <conditionalFormatting sqref="C281">
    <cfRule type="cellIs" dxfId="833" priority="42" stopIfTrue="1" operator="lessThanOrEqual">
      <formula>0</formula>
    </cfRule>
  </conditionalFormatting>
  <conditionalFormatting sqref="C256">
    <cfRule type="cellIs" dxfId="832" priority="41" stopIfTrue="1" operator="lessThanOrEqual">
      <formula>0</formula>
    </cfRule>
  </conditionalFormatting>
  <conditionalFormatting sqref="C335">
    <cfRule type="cellIs" dxfId="831" priority="40" stopIfTrue="1" operator="lessThanOrEqual">
      <formula>0</formula>
    </cfRule>
  </conditionalFormatting>
  <conditionalFormatting sqref="C355">
    <cfRule type="cellIs" dxfId="830" priority="39" stopIfTrue="1" operator="lessThanOrEqual">
      <formula>0</formula>
    </cfRule>
  </conditionalFormatting>
  <conditionalFormatting sqref="B246">
    <cfRule type="cellIs" dxfId="829" priority="23" stopIfTrue="1" operator="lessThanOrEqual">
      <formula>0</formula>
    </cfRule>
  </conditionalFormatting>
  <conditionalFormatting sqref="B9:B13 B261 B259 B353 B347:B348 B350 B331:B343 B357:B359 B247:B257 B160:B194 B108:B110 B56:B103 B263:B328 B196:B245 B113:B156 B23:B54 B15:B19">
    <cfRule type="cellIs" dxfId="828" priority="38" stopIfTrue="1" operator="lessThanOrEqual">
      <formula>0</formula>
    </cfRule>
  </conditionalFormatting>
  <conditionalFormatting sqref="B20:B22">
    <cfRule type="cellIs" dxfId="827" priority="37" stopIfTrue="1" operator="lessThanOrEqual">
      <formula>0</formula>
    </cfRule>
  </conditionalFormatting>
  <conditionalFormatting sqref="B157:B159">
    <cfRule type="cellIs" dxfId="826" priority="36" stopIfTrue="1" operator="lessThanOrEqual">
      <formula>0</formula>
    </cfRule>
  </conditionalFormatting>
  <conditionalFormatting sqref="B195">
    <cfRule type="cellIs" dxfId="825" priority="35" stopIfTrue="1" operator="lessThanOrEqual">
      <formula>0</formula>
    </cfRule>
  </conditionalFormatting>
  <conditionalFormatting sqref="B329:B330 B355:B356 B349 B351:B352 B344:B346">
    <cfRule type="cellIs" dxfId="824" priority="34" stopIfTrue="1" operator="lessThanOrEqual">
      <formula>0</formula>
    </cfRule>
  </conditionalFormatting>
  <conditionalFormatting sqref="B112">
    <cfRule type="cellIs" dxfId="823" priority="33" stopIfTrue="1" operator="lessThanOrEqual">
      <formula>0</formula>
    </cfRule>
  </conditionalFormatting>
  <conditionalFormatting sqref="B111">
    <cfRule type="cellIs" dxfId="822" priority="32" stopIfTrue="1" operator="lessThanOrEqual">
      <formula>0</formula>
    </cfRule>
  </conditionalFormatting>
  <conditionalFormatting sqref="B354">
    <cfRule type="cellIs" dxfId="821" priority="31" stopIfTrue="1" operator="lessThanOrEqual">
      <formula>0</formula>
    </cfRule>
  </conditionalFormatting>
  <conditionalFormatting sqref="B260">
    <cfRule type="cellIs" dxfId="820" priority="30" stopIfTrue="1" operator="lessThanOrEqual">
      <formula>0</formula>
    </cfRule>
  </conditionalFormatting>
  <conditionalFormatting sqref="B258">
    <cfRule type="cellIs" dxfId="819" priority="29" stopIfTrue="1" operator="lessThanOrEqual">
      <formula>0</formula>
    </cfRule>
  </conditionalFormatting>
  <conditionalFormatting sqref="B262">
    <cfRule type="cellIs" dxfId="818" priority="28" stopIfTrue="1" operator="lessThanOrEqual">
      <formula>0</formula>
    </cfRule>
  </conditionalFormatting>
  <conditionalFormatting sqref="B104">
    <cfRule type="cellIs" dxfId="817" priority="27" stopIfTrue="1" operator="lessThanOrEqual">
      <formula>0</formula>
    </cfRule>
  </conditionalFormatting>
  <conditionalFormatting sqref="B105">
    <cfRule type="cellIs" dxfId="816" priority="26" stopIfTrue="1" operator="lessThanOrEqual">
      <formula>0</formula>
    </cfRule>
  </conditionalFormatting>
  <conditionalFormatting sqref="B106">
    <cfRule type="cellIs" dxfId="815" priority="25" stopIfTrue="1" operator="lessThanOrEqual">
      <formula>0</formula>
    </cfRule>
  </conditionalFormatting>
  <conditionalFormatting sqref="B107">
    <cfRule type="cellIs" dxfId="814"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813" priority="22" stopIfTrue="1" operator="lessThanOrEqual">
      <formula>0</formula>
    </cfRule>
  </conditionalFormatting>
  <conditionalFormatting sqref="H360:H363">
    <cfRule type="cellIs" dxfId="812" priority="21" stopIfTrue="1" operator="lessThanOrEqual">
      <formula>0</formula>
    </cfRule>
  </conditionalFormatting>
  <conditionalFormatting sqref="B367:E367">
    <cfRule type="cellIs" dxfId="811" priority="20" stopIfTrue="1" operator="lessThanOrEqual">
      <formula>0</formula>
    </cfRule>
  </conditionalFormatting>
  <conditionalFormatting sqref="H367">
    <cfRule type="cellIs" dxfId="810" priority="19" stopIfTrue="1" operator="lessThanOrEqual">
      <formula>0</formula>
    </cfRule>
  </conditionalFormatting>
  <conditionalFormatting sqref="F367">
    <cfRule type="cellIs" dxfId="809" priority="18" stopIfTrue="1" operator="lessThanOrEqual">
      <formula>0</formula>
    </cfRule>
  </conditionalFormatting>
  <conditionalFormatting sqref="G367">
    <cfRule type="cellIs" dxfId="808" priority="17" stopIfTrue="1" operator="lessThanOrEqual">
      <formula>0</formula>
    </cfRule>
  </conditionalFormatting>
  <conditionalFormatting sqref="D375:G375">
    <cfRule type="cellIs" dxfId="807" priority="8" stopIfTrue="1" operator="lessThanOrEqual">
      <formula>0</formula>
    </cfRule>
  </conditionalFormatting>
  <conditionalFormatting sqref="B371">
    <cfRule type="cellIs" dxfId="806" priority="16" stopIfTrue="1" operator="lessThanOrEqual">
      <formula>0</formula>
    </cfRule>
  </conditionalFormatting>
  <conditionalFormatting sqref="C372">
    <cfRule type="cellIs" dxfId="805" priority="15" stopIfTrue="1" operator="lessThanOrEqual">
      <formula>0</formula>
    </cfRule>
  </conditionalFormatting>
  <conditionalFormatting sqref="H371:H372">
    <cfRule type="cellIs" dxfId="804" priority="14" stopIfTrue="1" operator="lessThanOrEqual">
      <formula>0</formula>
    </cfRule>
  </conditionalFormatting>
  <conditionalFormatting sqref="B373:B374">
    <cfRule type="cellIs" dxfId="803" priority="13" stopIfTrue="1" operator="lessThanOrEqual">
      <formula>0</formula>
    </cfRule>
  </conditionalFormatting>
  <conditionalFormatting sqref="H373">
    <cfRule type="cellIs" dxfId="802" priority="12" stopIfTrue="1" operator="lessThanOrEqual">
      <formula>0</formula>
    </cfRule>
  </conditionalFormatting>
  <conditionalFormatting sqref="H374">
    <cfRule type="cellIs" dxfId="801" priority="11" stopIfTrue="1" operator="lessThanOrEqual">
      <formula>0</formula>
    </cfRule>
  </conditionalFormatting>
  <conditionalFormatting sqref="G369:H369 D369:E369">
    <cfRule type="cellIs" dxfId="800" priority="10" stopIfTrue="1" operator="lessThanOrEqual">
      <formula>0</formula>
    </cfRule>
  </conditionalFormatting>
  <conditionalFormatting sqref="B369">
    <cfRule type="cellIs" dxfId="799" priority="9" stopIfTrue="1" operator="lessThanOrEqual">
      <formula>0</formula>
    </cfRule>
  </conditionalFormatting>
  <conditionalFormatting sqref="B375">
    <cfRule type="cellIs" dxfId="798" priority="7" stopIfTrue="1" operator="lessThanOrEqual">
      <formula>0</formula>
    </cfRule>
  </conditionalFormatting>
  <conditionalFormatting sqref="H375">
    <cfRule type="cellIs" dxfId="797" priority="6" stopIfTrue="1" operator="lessThanOrEqual">
      <formula>0</formula>
    </cfRule>
  </conditionalFormatting>
  <conditionalFormatting sqref="B378 D378:H378">
    <cfRule type="cellIs" dxfId="796" priority="5" stopIfTrue="1" operator="lessThanOrEqual">
      <formula>0</formula>
    </cfRule>
  </conditionalFormatting>
  <conditionalFormatting sqref="D379:E379 G379 A379:B379">
    <cfRule type="cellIs" dxfId="795" priority="4" stopIfTrue="1" operator="lessThanOrEqual">
      <formula>0</formula>
    </cfRule>
  </conditionalFormatting>
  <conditionalFormatting sqref="H379">
    <cfRule type="cellIs" dxfId="794" priority="3" stopIfTrue="1" operator="lessThanOrEqual">
      <formula>0</formula>
    </cfRule>
  </conditionalFormatting>
  <conditionalFormatting sqref="C379">
    <cfRule type="cellIs" dxfId="793" priority="2" stopIfTrue="1" operator="lessThanOrEqual">
      <formula>0</formula>
    </cfRule>
  </conditionalFormatting>
  <conditionalFormatting sqref="F379">
    <cfRule type="cellIs" dxfId="792"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267" activePane="bottomLeft" state="frozen"/>
      <selection activeCell="C10" sqref="C10"/>
      <selection pane="bottomLeft" activeCell="E166" sqref="E166"/>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077"/>
      <c r="B1" s="1077"/>
      <c r="C1" s="1077"/>
      <c r="D1" s="1077"/>
      <c r="E1" s="1077"/>
      <c r="F1" s="1077"/>
      <c r="G1" s="1077"/>
      <c r="H1" s="1077"/>
      <c r="I1" s="1078"/>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152" t="s">
        <v>3338</v>
      </c>
      <c r="B9" s="1152"/>
      <c r="C9" s="1152"/>
      <c r="D9" s="1152"/>
      <c r="E9" s="1152"/>
      <c r="F9" s="1152"/>
      <c r="G9" s="1152"/>
      <c r="H9" s="1152"/>
      <c r="I9" s="1152"/>
      <c r="J9" s="1152"/>
      <c r="K9" s="1152"/>
      <c r="L9" s="1152"/>
      <c r="M9" s="1152"/>
      <c r="N9" s="1152"/>
      <c r="O9" s="1152"/>
      <c r="P9" s="1152"/>
      <c r="Q9" s="1152"/>
      <c r="R9" s="1152"/>
    </row>
    <row r="10" spans="1:18" s="281" customFormat="1" ht="31.5" customHeight="1" x14ac:dyDescent="0.2">
      <c r="A10" s="1153" t="s">
        <v>4856</v>
      </c>
      <c r="B10" s="1153"/>
      <c r="C10" s="1153"/>
      <c r="D10" s="1153"/>
      <c r="E10" s="1153"/>
      <c r="F10" s="1153"/>
      <c r="G10" s="1153"/>
      <c r="H10" s="1153"/>
      <c r="I10" s="1153"/>
      <c r="J10" s="1153"/>
      <c r="K10" s="1153"/>
      <c r="L10" s="1153"/>
      <c r="M10" s="1153"/>
      <c r="N10" s="1153"/>
      <c r="O10" s="1153"/>
      <c r="P10" s="1153"/>
      <c r="Q10" s="1153"/>
      <c r="R10" s="1153"/>
    </row>
    <row r="11" spans="1:18" s="281" customFormat="1" ht="31.5" customHeight="1" x14ac:dyDescent="0.5">
      <c r="A11" s="1154" t="s">
        <v>5222</v>
      </c>
      <c r="B11" s="1154"/>
      <c r="C11" s="1154"/>
      <c r="D11" s="1154"/>
      <c r="E11" s="1154"/>
      <c r="F11" s="1154"/>
      <c r="G11" s="1154"/>
      <c r="H11" s="1154"/>
      <c r="I11" s="1154"/>
      <c r="J11" s="1154"/>
      <c r="K11" s="1154"/>
      <c r="L11" s="1154"/>
      <c r="M11" s="1154"/>
      <c r="N11" s="1154"/>
      <c r="O11" s="1154"/>
      <c r="P11" s="1154"/>
      <c r="Q11" s="1154"/>
      <c r="R11" s="1154"/>
    </row>
    <row r="12" spans="1:18" s="147" customFormat="1" ht="8.25" customHeight="1" thickBot="1" x14ac:dyDescent="0.25">
      <c r="A12" s="1079"/>
      <c r="B12" s="1079"/>
      <c r="C12" s="1079"/>
      <c r="D12" s="1079"/>
      <c r="E12" s="152"/>
      <c r="F12" s="153"/>
      <c r="G12" s="152"/>
      <c r="H12" s="155"/>
      <c r="I12" s="282"/>
      <c r="N12" s="148"/>
      <c r="O12" s="148"/>
      <c r="P12" s="148"/>
      <c r="Q12" s="148"/>
      <c r="R12" s="279"/>
    </row>
    <row r="13" spans="1:18" s="283" customFormat="1" ht="45" customHeight="1" thickTop="1" x14ac:dyDescent="0.15">
      <c r="A13" s="1155" t="s">
        <v>3340</v>
      </c>
      <c r="B13" s="1157" t="s">
        <v>4857</v>
      </c>
      <c r="C13" s="1148" t="s">
        <v>2520</v>
      </c>
      <c r="D13" s="1148" t="s">
        <v>2521</v>
      </c>
      <c r="E13" s="1146" t="s">
        <v>2522</v>
      </c>
      <c r="F13" s="1146" t="s">
        <v>2523</v>
      </c>
      <c r="G13" s="1148" t="s">
        <v>2524</v>
      </c>
      <c r="H13" s="1148" t="s">
        <v>2525</v>
      </c>
      <c r="I13" s="1150" t="s">
        <v>2526</v>
      </c>
      <c r="J13" s="1150" t="s">
        <v>1079</v>
      </c>
      <c r="K13" s="1150"/>
      <c r="L13" s="1150" t="s">
        <v>1080</v>
      </c>
      <c r="M13" s="1150"/>
      <c r="N13" s="1159" t="s">
        <v>1081</v>
      </c>
      <c r="O13" s="1160"/>
      <c r="P13" s="1160"/>
      <c r="Q13" s="1161"/>
      <c r="R13" s="1162" t="s">
        <v>1082</v>
      </c>
    </row>
    <row r="14" spans="1:18" s="283" customFormat="1" ht="46.5" customHeight="1" thickBot="1" x14ac:dyDescent="0.2">
      <c r="A14" s="1156"/>
      <c r="B14" s="1158"/>
      <c r="C14" s="1149"/>
      <c r="D14" s="1149"/>
      <c r="E14" s="1147"/>
      <c r="F14" s="1147"/>
      <c r="G14" s="1149"/>
      <c r="H14" s="1149"/>
      <c r="I14" s="1151"/>
      <c r="J14" s="287" t="s">
        <v>1085</v>
      </c>
      <c r="K14" s="287" t="s">
        <v>2527</v>
      </c>
      <c r="L14" s="287" t="s">
        <v>1085</v>
      </c>
      <c r="M14" s="287" t="s">
        <v>1084</v>
      </c>
      <c r="N14" s="287" t="s">
        <v>492</v>
      </c>
      <c r="O14" s="287" t="s">
        <v>493</v>
      </c>
      <c r="P14" s="287" t="s">
        <v>494</v>
      </c>
      <c r="Q14" s="288" t="s">
        <v>495</v>
      </c>
      <c r="R14" s="1163"/>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107">
        <v>5</v>
      </c>
      <c r="B19" s="1113" t="s">
        <v>4861</v>
      </c>
      <c r="C19" s="349" t="s">
        <v>2551</v>
      </c>
      <c r="D19" s="1111" t="s">
        <v>4395</v>
      </c>
      <c r="E19" s="317">
        <v>90</v>
      </c>
      <c r="F19" s="317" t="s">
        <v>2531</v>
      </c>
      <c r="G19" s="1104">
        <v>42374</v>
      </c>
      <c r="H19" s="1129" t="s">
        <v>4393</v>
      </c>
      <c r="I19" s="361" t="s">
        <v>4396</v>
      </c>
      <c r="J19" s="313" t="s">
        <v>496</v>
      </c>
      <c r="K19" s="314"/>
      <c r="L19" s="313" t="s">
        <v>496</v>
      </c>
      <c r="M19" s="314"/>
      <c r="N19" s="315" t="s">
        <v>496</v>
      </c>
      <c r="O19" s="315"/>
      <c r="P19" s="315"/>
      <c r="Q19" s="316"/>
      <c r="R19" s="277"/>
    </row>
    <row r="20" spans="1:18" s="147" customFormat="1" ht="26.25" customHeight="1" x14ac:dyDescent="0.2">
      <c r="A20" s="1115"/>
      <c r="B20" s="1116"/>
      <c r="C20" s="349" t="s">
        <v>2554</v>
      </c>
      <c r="D20" s="1117"/>
      <c r="E20" s="317">
        <v>90</v>
      </c>
      <c r="F20" s="317" t="s">
        <v>2531</v>
      </c>
      <c r="G20" s="1105"/>
      <c r="H20" s="1143"/>
      <c r="I20" s="361" t="s">
        <v>4397</v>
      </c>
      <c r="J20" s="313" t="s">
        <v>496</v>
      </c>
      <c r="K20" s="314"/>
      <c r="L20" s="313" t="s">
        <v>496</v>
      </c>
      <c r="M20" s="314"/>
      <c r="N20" s="315" t="s">
        <v>496</v>
      </c>
      <c r="O20" s="315"/>
      <c r="P20" s="315"/>
      <c r="Q20" s="316"/>
      <c r="R20" s="277"/>
    </row>
    <row r="21" spans="1:18" s="147" customFormat="1" ht="18.75" customHeight="1" x14ac:dyDescent="0.2">
      <c r="A21" s="1115"/>
      <c r="B21" s="1116"/>
      <c r="C21" s="349" t="s">
        <v>2555</v>
      </c>
      <c r="D21" s="1117"/>
      <c r="E21" s="317">
        <v>70</v>
      </c>
      <c r="F21" s="317" t="s">
        <v>2531</v>
      </c>
      <c r="G21" s="1105"/>
      <c r="H21" s="1143"/>
      <c r="I21" s="361" t="s">
        <v>4398</v>
      </c>
      <c r="J21" s="313" t="s">
        <v>496</v>
      </c>
      <c r="K21" s="314"/>
      <c r="L21" s="313" t="s">
        <v>496</v>
      </c>
      <c r="M21" s="314"/>
      <c r="N21" s="315"/>
      <c r="O21" s="315"/>
      <c r="P21" s="315" t="s">
        <v>496</v>
      </c>
      <c r="Q21" s="316"/>
      <c r="R21" s="277" t="s">
        <v>4399</v>
      </c>
    </row>
    <row r="22" spans="1:18" s="147" customFormat="1" ht="18.75" customHeight="1" x14ac:dyDescent="0.2">
      <c r="A22" s="1108"/>
      <c r="B22" s="1114"/>
      <c r="C22" s="349" t="s">
        <v>4400</v>
      </c>
      <c r="D22" s="1112"/>
      <c r="E22" s="317">
        <v>45</v>
      </c>
      <c r="F22" s="317" t="s">
        <v>2531</v>
      </c>
      <c r="G22" s="1106"/>
      <c r="H22" s="1130"/>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111" t="s">
        <v>2659</v>
      </c>
      <c r="D26" s="1111" t="s">
        <v>4412</v>
      </c>
      <c r="E26" s="317">
        <v>11400</v>
      </c>
      <c r="F26" s="317" t="s">
        <v>2569</v>
      </c>
      <c r="G26" s="356">
        <v>42403</v>
      </c>
      <c r="H26" s="359" t="s">
        <v>4867</v>
      </c>
      <c r="I26" s="361" t="s">
        <v>4413</v>
      </c>
      <c r="J26" s="1144" t="s">
        <v>496</v>
      </c>
      <c r="K26" s="1144"/>
      <c r="L26" s="1144" t="s">
        <v>496</v>
      </c>
      <c r="M26" s="1144"/>
      <c r="N26" s="1139"/>
      <c r="O26" s="1139"/>
      <c r="P26" s="1139" t="s">
        <v>496</v>
      </c>
      <c r="Q26" s="1139"/>
      <c r="R26" s="1141"/>
    </row>
    <row r="27" spans="1:18" s="147" customFormat="1" ht="48.75" x14ac:dyDescent="0.2">
      <c r="A27" s="352">
        <v>10</v>
      </c>
      <c r="B27" s="353" t="s">
        <v>4868</v>
      </c>
      <c r="C27" s="1112"/>
      <c r="D27" s="1112"/>
      <c r="E27" s="317">
        <v>2280</v>
      </c>
      <c r="F27" s="317" t="s">
        <v>2944</v>
      </c>
      <c r="G27" s="356">
        <v>42600</v>
      </c>
      <c r="H27" s="359" t="s">
        <v>4869</v>
      </c>
      <c r="I27" s="361" t="s">
        <v>4870</v>
      </c>
      <c r="J27" s="1145"/>
      <c r="K27" s="1145"/>
      <c r="L27" s="1145"/>
      <c r="M27" s="1145"/>
      <c r="N27" s="1140"/>
      <c r="O27" s="1140"/>
      <c r="P27" s="1140"/>
      <c r="Q27" s="1140"/>
      <c r="R27" s="1142"/>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107">
        <v>12</v>
      </c>
      <c r="B29" s="1113" t="s">
        <v>4872</v>
      </c>
      <c r="C29" s="349" t="s">
        <v>3298</v>
      </c>
      <c r="D29" s="1111" t="s">
        <v>4417</v>
      </c>
      <c r="E29" s="317">
        <v>2415</v>
      </c>
      <c r="F29" s="317" t="s">
        <v>2531</v>
      </c>
      <c r="G29" s="1104">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108"/>
      <c r="B30" s="1114"/>
      <c r="C30" s="349" t="s">
        <v>3581</v>
      </c>
      <c r="D30" s="1112"/>
      <c r="E30" s="317">
        <v>2415</v>
      </c>
      <c r="F30" s="317" t="s">
        <v>2531</v>
      </c>
      <c r="G30" s="1106"/>
      <c r="H30" s="359" t="s">
        <v>4418</v>
      </c>
      <c r="I30" s="361" t="s">
        <v>4420</v>
      </c>
      <c r="J30" s="362" t="s">
        <v>496</v>
      </c>
      <c r="K30" s="318"/>
      <c r="L30" s="362" t="s">
        <v>496</v>
      </c>
      <c r="M30" s="318"/>
      <c r="N30" s="364" t="s">
        <v>496</v>
      </c>
      <c r="O30" s="364"/>
      <c r="P30" s="364"/>
      <c r="Q30" s="319"/>
      <c r="R30" s="320"/>
    </row>
    <row r="31" spans="1:18" s="147" customFormat="1" ht="18.75" customHeight="1" x14ac:dyDescent="0.2">
      <c r="A31" s="1107">
        <v>13</v>
      </c>
      <c r="B31" s="1113" t="s">
        <v>4421</v>
      </c>
      <c r="C31" s="349" t="s">
        <v>3298</v>
      </c>
      <c r="D31" s="1111" t="s">
        <v>4422</v>
      </c>
      <c r="E31" s="317">
        <v>2415</v>
      </c>
      <c r="F31" s="317" t="s">
        <v>2703</v>
      </c>
      <c r="G31" s="1104">
        <v>42438</v>
      </c>
      <c r="H31" s="1118" t="s">
        <v>4423</v>
      </c>
      <c r="I31" s="361" t="s">
        <v>4424</v>
      </c>
      <c r="J31" s="362" t="s">
        <v>496</v>
      </c>
      <c r="K31" s="318"/>
      <c r="L31" s="362" t="s">
        <v>496</v>
      </c>
      <c r="M31" s="318"/>
      <c r="N31" s="364" t="s">
        <v>496</v>
      </c>
      <c r="O31" s="364"/>
      <c r="P31" s="364"/>
      <c r="Q31" s="319"/>
      <c r="R31" s="320"/>
    </row>
    <row r="32" spans="1:18" s="147" customFormat="1" ht="18.75" customHeight="1" x14ac:dyDescent="0.2">
      <c r="A32" s="1108"/>
      <c r="B32" s="1114"/>
      <c r="C32" s="349" t="s">
        <v>3581</v>
      </c>
      <c r="D32" s="1112"/>
      <c r="E32" s="317">
        <v>2415</v>
      </c>
      <c r="F32" s="317" t="s">
        <v>2703</v>
      </c>
      <c r="G32" s="1106"/>
      <c r="H32" s="1120"/>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107">
        <v>16</v>
      </c>
      <c r="B35" s="1113" t="s">
        <v>4875</v>
      </c>
      <c r="C35" s="349" t="s">
        <v>4316</v>
      </c>
      <c r="D35" s="1111" t="s">
        <v>4434</v>
      </c>
      <c r="E35" s="317">
        <v>1140</v>
      </c>
      <c r="F35" s="317" t="s">
        <v>2569</v>
      </c>
      <c r="G35" s="1104">
        <v>42422</v>
      </c>
      <c r="H35" s="359" t="s">
        <v>4435</v>
      </c>
      <c r="I35" s="361" t="s">
        <v>4436</v>
      </c>
      <c r="J35" s="362" t="s">
        <v>496</v>
      </c>
      <c r="K35" s="318"/>
      <c r="L35" s="362" t="s">
        <v>496</v>
      </c>
      <c r="M35" s="318"/>
      <c r="N35" s="364" t="s">
        <v>496</v>
      </c>
      <c r="O35" s="364"/>
      <c r="P35" s="364"/>
      <c r="Q35" s="319"/>
      <c r="R35" s="320"/>
    </row>
    <row r="36" spans="1:18" s="147" customFormat="1" ht="56.25" x14ac:dyDescent="0.2">
      <c r="A36" s="1115"/>
      <c r="B36" s="1116"/>
      <c r="C36" s="349" t="s">
        <v>2845</v>
      </c>
      <c r="D36" s="1117"/>
      <c r="E36" s="317">
        <v>7847</v>
      </c>
      <c r="F36" s="317" t="s">
        <v>2569</v>
      </c>
      <c r="G36" s="1105"/>
      <c r="H36" s="359" t="s">
        <v>4437</v>
      </c>
      <c r="I36" s="361" t="s">
        <v>4438</v>
      </c>
      <c r="J36" s="362"/>
      <c r="K36" s="362" t="s">
        <v>496</v>
      </c>
      <c r="L36" s="362" t="s">
        <v>496</v>
      </c>
      <c r="M36" s="362"/>
      <c r="N36" s="364"/>
      <c r="O36" s="364"/>
      <c r="P36" s="364"/>
      <c r="Q36" s="319" t="s">
        <v>496</v>
      </c>
      <c r="R36" s="320" t="s">
        <v>5224</v>
      </c>
    </row>
    <row r="37" spans="1:18" s="147" customFormat="1" ht="78.75" x14ac:dyDescent="0.2">
      <c r="A37" s="1115"/>
      <c r="B37" s="1116"/>
      <c r="C37" s="349" t="s">
        <v>2764</v>
      </c>
      <c r="D37" s="1117"/>
      <c r="E37" s="317">
        <v>1925.52</v>
      </c>
      <c r="F37" s="317" t="s">
        <v>2569</v>
      </c>
      <c r="G37" s="1105"/>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108"/>
      <c r="B38" s="1114"/>
      <c r="C38" s="349" t="s">
        <v>3087</v>
      </c>
      <c r="D38" s="1112"/>
      <c r="E38" s="317">
        <v>1129.5</v>
      </c>
      <c r="F38" s="317" t="s">
        <v>2569</v>
      </c>
      <c r="G38" s="1106"/>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144" t="s">
        <v>496</v>
      </c>
      <c r="K42" s="1144"/>
      <c r="L42" s="1144" t="s">
        <v>496</v>
      </c>
      <c r="M42" s="1144"/>
      <c r="N42" s="1139" t="s">
        <v>496</v>
      </c>
      <c r="O42" s="1139"/>
      <c r="P42" s="1139"/>
      <c r="Q42" s="1139"/>
      <c r="R42" s="1141"/>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145"/>
      <c r="K43" s="1145"/>
      <c r="L43" s="1145"/>
      <c r="M43" s="1145"/>
      <c r="N43" s="1140"/>
      <c r="O43" s="1140"/>
      <c r="P43" s="1140"/>
      <c r="Q43" s="1140"/>
      <c r="R43" s="1142"/>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107">
        <f>+A44+1</f>
        <v>23</v>
      </c>
      <c r="B45" s="1113" t="s">
        <v>4885</v>
      </c>
      <c r="C45" s="349" t="s">
        <v>4461</v>
      </c>
      <c r="D45" s="1111" t="s">
        <v>4462</v>
      </c>
      <c r="E45" s="317">
        <v>2735</v>
      </c>
      <c r="F45" s="317" t="s">
        <v>2531</v>
      </c>
      <c r="G45" s="356">
        <v>42397</v>
      </c>
      <c r="H45" s="1129" t="s">
        <v>4886</v>
      </c>
      <c r="I45" s="361" t="s">
        <v>4463</v>
      </c>
      <c r="J45" s="362" t="s">
        <v>496</v>
      </c>
      <c r="K45" s="318"/>
      <c r="L45" s="362" t="s">
        <v>496</v>
      </c>
      <c r="M45" s="318"/>
      <c r="N45" s="364" t="s">
        <v>496</v>
      </c>
      <c r="O45" s="364"/>
      <c r="P45" s="364"/>
      <c r="Q45" s="319"/>
      <c r="R45" s="320"/>
    </row>
    <row r="46" spans="1:18" s="147" customFormat="1" ht="22.5" customHeight="1" x14ac:dyDescent="0.2">
      <c r="A46" s="1115"/>
      <c r="B46" s="1116"/>
      <c r="C46" s="349" t="s">
        <v>4464</v>
      </c>
      <c r="D46" s="1117"/>
      <c r="E46" s="317">
        <v>5560.67</v>
      </c>
      <c r="F46" s="317" t="s">
        <v>2531</v>
      </c>
      <c r="G46" s="356">
        <v>42397</v>
      </c>
      <c r="H46" s="1143"/>
      <c r="I46" s="361" t="s">
        <v>4465</v>
      </c>
      <c r="J46" s="362" t="s">
        <v>496</v>
      </c>
      <c r="K46" s="318"/>
      <c r="L46" s="362" t="s">
        <v>496</v>
      </c>
      <c r="M46" s="318"/>
      <c r="N46" s="364" t="s">
        <v>496</v>
      </c>
      <c r="O46" s="364"/>
      <c r="P46" s="364"/>
      <c r="Q46" s="319"/>
      <c r="R46" s="320"/>
    </row>
    <row r="47" spans="1:18" s="147" customFormat="1" ht="18.75" customHeight="1" x14ac:dyDescent="0.2">
      <c r="A47" s="1108"/>
      <c r="B47" s="1114"/>
      <c r="C47" s="349" t="s">
        <v>3949</v>
      </c>
      <c r="D47" s="1112"/>
      <c r="E47" s="317">
        <v>1711.95</v>
      </c>
      <c r="F47" s="317" t="s">
        <v>2531</v>
      </c>
      <c r="G47" s="356">
        <v>42397</v>
      </c>
      <c r="H47" s="1130"/>
      <c r="I47" s="361" t="s">
        <v>4466</v>
      </c>
      <c r="J47" s="362" t="s">
        <v>496</v>
      </c>
      <c r="K47" s="318"/>
      <c r="L47" s="362" t="s">
        <v>496</v>
      </c>
      <c r="M47" s="318"/>
      <c r="N47" s="364" t="s">
        <v>496</v>
      </c>
      <c r="O47" s="364"/>
      <c r="P47" s="364"/>
      <c r="Q47" s="319"/>
      <c r="R47" s="320"/>
    </row>
    <row r="48" spans="1:18" s="147" customFormat="1" ht="27" customHeight="1" x14ac:dyDescent="0.2">
      <c r="A48" s="1107">
        <f>+A45+1</f>
        <v>24</v>
      </c>
      <c r="B48" s="1113" t="s">
        <v>4887</v>
      </c>
      <c r="C48" s="349" t="s">
        <v>4467</v>
      </c>
      <c r="D48" s="1111"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115"/>
      <c r="B49" s="1116"/>
      <c r="C49" s="349" t="s">
        <v>2854</v>
      </c>
      <c r="D49" s="1117"/>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107">
        <f>+A48+1</f>
        <v>25</v>
      </c>
      <c r="B50" s="1113" t="s">
        <v>4888</v>
      </c>
      <c r="C50" s="349" t="s">
        <v>4474</v>
      </c>
      <c r="D50" s="1111"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115"/>
      <c r="B51" s="1116"/>
      <c r="C51" s="349" t="s">
        <v>4478</v>
      </c>
      <c r="D51" s="1117"/>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108"/>
      <c r="B52" s="1114"/>
      <c r="C52" s="349" t="s">
        <v>2689</v>
      </c>
      <c r="D52" s="1112"/>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107">
        <f>+A50+1</f>
        <v>26</v>
      </c>
      <c r="B53" s="1113" t="s">
        <v>4889</v>
      </c>
      <c r="C53" s="349" t="s">
        <v>4483</v>
      </c>
      <c r="D53" s="1111"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108"/>
      <c r="B54" s="1114"/>
      <c r="C54" s="349" t="s">
        <v>2709</v>
      </c>
      <c r="D54" s="1112"/>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107">
        <f>+A53+1</f>
        <v>27</v>
      </c>
      <c r="B55" s="1113" t="s">
        <v>4890</v>
      </c>
      <c r="C55" s="349" t="s">
        <v>3823</v>
      </c>
      <c r="D55" s="1111"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108"/>
      <c r="B56" s="1114"/>
      <c r="C56" s="349" t="s">
        <v>4492</v>
      </c>
      <c r="D56" s="1112"/>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107">
        <f>+A55+1</f>
        <v>28</v>
      </c>
      <c r="B57" s="1113" t="s">
        <v>4891</v>
      </c>
      <c r="C57" s="349" t="s">
        <v>2805</v>
      </c>
      <c r="D57" s="1111"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115"/>
      <c r="B58" s="1116"/>
      <c r="C58" s="349" t="s">
        <v>4497</v>
      </c>
      <c r="D58" s="1117"/>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108"/>
      <c r="B59" s="1114"/>
      <c r="C59" s="349" t="s">
        <v>3564</v>
      </c>
      <c r="D59" s="1112"/>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107">
        <f>+A60+1</f>
        <v>30</v>
      </c>
      <c r="B61" s="1113" t="s">
        <v>4893</v>
      </c>
      <c r="C61" s="349" t="s">
        <v>3693</v>
      </c>
      <c r="D61" s="1111" t="s">
        <v>4504</v>
      </c>
      <c r="E61" s="317">
        <v>240.12</v>
      </c>
      <c r="F61" s="317" t="s">
        <v>2703</v>
      </c>
      <c r="G61" s="1104">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115"/>
      <c r="B62" s="1116"/>
      <c r="C62" s="349" t="s">
        <v>3110</v>
      </c>
      <c r="D62" s="1117"/>
      <c r="E62" s="317">
        <v>150</v>
      </c>
      <c r="F62" s="317" t="s">
        <v>2703</v>
      </c>
      <c r="G62" s="1105"/>
      <c r="H62" s="359" t="s">
        <v>4507</v>
      </c>
      <c r="I62" s="361" t="s">
        <v>4508</v>
      </c>
      <c r="J62" s="362" t="s">
        <v>496</v>
      </c>
      <c r="K62" s="318"/>
      <c r="L62" s="362" t="s">
        <v>496</v>
      </c>
      <c r="M62" s="318"/>
      <c r="N62" s="364"/>
      <c r="O62" s="364"/>
      <c r="P62" s="364" t="s">
        <v>496</v>
      </c>
      <c r="Q62" s="319"/>
      <c r="R62" s="320"/>
    </row>
    <row r="63" spans="1:18" s="147" customFormat="1" ht="22.5" customHeight="1" x14ac:dyDescent="0.2">
      <c r="A63" s="1108"/>
      <c r="B63" s="1114"/>
      <c r="C63" s="349" t="s">
        <v>4509</v>
      </c>
      <c r="D63" s="1112"/>
      <c r="E63" s="317">
        <v>924.95</v>
      </c>
      <c r="F63" s="317" t="s">
        <v>2703</v>
      </c>
      <c r="G63" s="1106"/>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107">
        <v>38</v>
      </c>
      <c r="B71" s="1113" t="s">
        <v>4901</v>
      </c>
      <c r="C71" s="349" t="s">
        <v>4535</v>
      </c>
      <c r="D71" s="1111" t="s">
        <v>4536</v>
      </c>
      <c r="E71" s="317">
        <v>3020</v>
      </c>
      <c r="F71" s="317" t="s">
        <v>2703</v>
      </c>
      <c r="G71" s="1104">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115"/>
      <c r="B72" s="1116"/>
      <c r="C72" s="349" t="s">
        <v>4539</v>
      </c>
      <c r="D72" s="1117"/>
      <c r="E72" s="317">
        <v>695</v>
      </c>
      <c r="F72" s="317" t="s">
        <v>2703</v>
      </c>
      <c r="G72" s="1105"/>
      <c r="H72" s="359" t="s">
        <v>4540</v>
      </c>
      <c r="I72" s="361" t="s">
        <v>4541</v>
      </c>
      <c r="J72" s="362" t="s">
        <v>496</v>
      </c>
      <c r="K72" s="318"/>
      <c r="L72" s="362" t="s">
        <v>496</v>
      </c>
      <c r="M72" s="318"/>
      <c r="N72" s="364" t="s">
        <v>496</v>
      </c>
      <c r="O72" s="364"/>
      <c r="P72" s="364"/>
      <c r="Q72" s="319"/>
      <c r="R72" s="320"/>
    </row>
    <row r="73" spans="1:18" s="147" customFormat="1" ht="33.75" x14ac:dyDescent="0.2">
      <c r="A73" s="1108"/>
      <c r="B73" s="1114"/>
      <c r="C73" s="349" t="s">
        <v>3998</v>
      </c>
      <c r="D73" s="1112"/>
      <c r="E73" s="317">
        <v>949</v>
      </c>
      <c r="F73" s="317" t="s">
        <v>2703</v>
      </c>
      <c r="G73" s="1106"/>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107">
        <v>41</v>
      </c>
      <c r="B76" s="1113" t="s">
        <v>4904</v>
      </c>
      <c r="C76" s="349" t="s">
        <v>4550</v>
      </c>
      <c r="D76" s="1111" t="s">
        <v>4551</v>
      </c>
      <c r="E76" s="317">
        <v>1627</v>
      </c>
      <c r="F76" s="317" t="s">
        <v>2703</v>
      </c>
      <c r="G76" s="1104">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115"/>
      <c r="B77" s="1116"/>
      <c r="C77" s="349" t="s">
        <v>4554</v>
      </c>
      <c r="D77" s="1117"/>
      <c r="E77" s="317">
        <v>450</v>
      </c>
      <c r="F77" s="317" t="s">
        <v>2703</v>
      </c>
      <c r="G77" s="1105"/>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115"/>
      <c r="B78" s="1116"/>
      <c r="C78" s="349" t="s">
        <v>4557</v>
      </c>
      <c r="D78" s="1117"/>
      <c r="E78" s="317">
        <v>216</v>
      </c>
      <c r="F78" s="317" t="s">
        <v>2703</v>
      </c>
      <c r="G78" s="1105"/>
      <c r="H78" s="359" t="s">
        <v>4558</v>
      </c>
      <c r="I78" s="361" t="s">
        <v>4559</v>
      </c>
      <c r="J78" s="362" t="s">
        <v>496</v>
      </c>
      <c r="K78" s="318"/>
      <c r="L78" s="362" t="s">
        <v>496</v>
      </c>
      <c r="M78" s="318"/>
      <c r="N78" s="364"/>
      <c r="O78" s="364"/>
      <c r="P78" s="364" t="s">
        <v>496</v>
      </c>
      <c r="Q78" s="319"/>
      <c r="R78" s="320"/>
    </row>
    <row r="79" spans="1:18" s="147" customFormat="1" ht="27" customHeight="1" x14ac:dyDescent="0.2">
      <c r="A79" s="1115"/>
      <c r="B79" s="1116"/>
      <c r="C79" s="349" t="s">
        <v>4560</v>
      </c>
      <c r="D79" s="1117"/>
      <c r="E79" s="317">
        <v>1131</v>
      </c>
      <c r="F79" s="317" t="s">
        <v>2703</v>
      </c>
      <c r="G79" s="1105"/>
      <c r="H79" s="359" t="s">
        <v>4552</v>
      </c>
      <c r="I79" s="361" t="s">
        <v>4561</v>
      </c>
      <c r="J79" s="362" t="s">
        <v>496</v>
      </c>
      <c r="K79" s="318"/>
      <c r="L79" s="362" t="s">
        <v>496</v>
      </c>
      <c r="M79" s="318"/>
      <c r="N79" s="364"/>
      <c r="O79" s="364"/>
      <c r="P79" s="364" t="s">
        <v>496</v>
      </c>
      <c r="Q79" s="319"/>
      <c r="R79" s="320"/>
    </row>
    <row r="80" spans="1:18" s="147" customFormat="1" ht="27" customHeight="1" x14ac:dyDescent="0.2">
      <c r="A80" s="1115"/>
      <c r="B80" s="1116"/>
      <c r="C80" s="349" t="s">
        <v>2709</v>
      </c>
      <c r="D80" s="1117"/>
      <c r="E80" s="317">
        <v>1959.4</v>
      </c>
      <c r="F80" s="317" t="s">
        <v>2703</v>
      </c>
      <c r="G80" s="1105"/>
      <c r="H80" s="359" t="s">
        <v>4552</v>
      </c>
      <c r="I80" s="324" t="s">
        <v>4562</v>
      </c>
      <c r="J80" s="362" t="s">
        <v>496</v>
      </c>
      <c r="K80" s="318"/>
      <c r="L80" s="362" t="s">
        <v>496</v>
      </c>
      <c r="M80" s="318"/>
      <c r="N80" s="364"/>
      <c r="O80" s="364"/>
      <c r="P80" s="364" t="s">
        <v>496</v>
      </c>
      <c r="Q80" s="319"/>
      <c r="R80" s="320"/>
    </row>
    <row r="81" spans="1:18" s="147" customFormat="1" ht="27" customHeight="1" x14ac:dyDescent="0.2">
      <c r="A81" s="1108"/>
      <c r="B81" s="1114"/>
      <c r="C81" s="349" t="s">
        <v>2710</v>
      </c>
      <c r="D81" s="1112"/>
      <c r="E81" s="317">
        <v>171.5</v>
      </c>
      <c r="F81" s="317" t="s">
        <v>2703</v>
      </c>
      <c r="G81" s="1106"/>
      <c r="H81" s="359" t="s">
        <v>4563</v>
      </c>
      <c r="I81" s="325" t="s">
        <v>4564</v>
      </c>
      <c r="J81" s="362" t="s">
        <v>496</v>
      </c>
      <c r="K81" s="318"/>
      <c r="L81" s="362" t="s">
        <v>496</v>
      </c>
      <c r="M81" s="318"/>
      <c r="N81" s="364"/>
      <c r="O81" s="364"/>
      <c r="P81" s="364" t="s">
        <v>496</v>
      </c>
      <c r="Q81" s="319"/>
      <c r="R81" s="320"/>
    </row>
    <row r="82" spans="1:18" s="147" customFormat="1" ht="27" customHeight="1" x14ac:dyDescent="0.2">
      <c r="A82" s="1107">
        <v>42</v>
      </c>
      <c r="B82" s="1113" t="s">
        <v>4907</v>
      </c>
      <c r="C82" s="349" t="s">
        <v>4554</v>
      </c>
      <c r="D82" s="1136" t="s">
        <v>4565</v>
      </c>
      <c r="E82" s="317">
        <v>607.35</v>
      </c>
      <c r="F82" s="317" t="s">
        <v>2703</v>
      </c>
      <c r="G82" s="1104">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115"/>
      <c r="B83" s="1116"/>
      <c r="C83" s="349" t="s">
        <v>3681</v>
      </c>
      <c r="D83" s="1137"/>
      <c r="E83" s="317">
        <v>210.88</v>
      </c>
      <c r="F83" s="317" t="s">
        <v>2703</v>
      </c>
      <c r="G83" s="1105"/>
      <c r="H83" s="359" t="s">
        <v>4568</v>
      </c>
      <c r="I83" s="361" t="s">
        <v>4569</v>
      </c>
      <c r="J83" s="362" t="s">
        <v>496</v>
      </c>
      <c r="K83" s="318"/>
      <c r="L83" s="362" t="s">
        <v>496</v>
      </c>
      <c r="M83" s="318"/>
      <c r="N83" s="364"/>
      <c r="O83" s="364"/>
      <c r="P83" s="364" t="s">
        <v>496</v>
      </c>
      <c r="Q83" s="319"/>
      <c r="R83" s="320"/>
    </row>
    <row r="84" spans="1:18" s="147" customFormat="1" ht="33.75" x14ac:dyDescent="0.2">
      <c r="A84" s="1115"/>
      <c r="B84" s="1116"/>
      <c r="C84" s="349" t="s">
        <v>3998</v>
      </c>
      <c r="D84" s="1137"/>
      <c r="E84" s="317">
        <v>920</v>
      </c>
      <c r="F84" s="317" t="s">
        <v>2703</v>
      </c>
      <c r="G84" s="1105"/>
      <c r="H84" s="359" t="s">
        <v>4570</v>
      </c>
      <c r="I84" s="361" t="s">
        <v>4571</v>
      </c>
      <c r="J84" s="362" t="s">
        <v>496</v>
      </c>
      <c r="K84" s="318"/>
      <c r="L84" s="362" t="s">
        <v>496</v>
      </c>
      <c r="M84" s="318"/>
      <c r="N84" s="364"/>
      <c r="O84" s="364"/>
      <c r="P84" s="364" t="s">
        <v>496</v>
      </c>
      <c r="Q84" s="319"/>
      <c r="R84" s="320"/>
    </row>
    <row r="85" spans="1:18" s="147" customFormat="1" ht="27" customHeight="1" x14ac:dyDescent="0.2">
      <c r="A85" s="1108"/>
      <c r="B85" s="1114"/>
      <c r="C85" s="349" t="s">
        <v>2760</v>
      </c>
      <c r="D85" s="1138"/>
      <c r="E85" s="317">
        <v>264.89999999999998</v>
      </c>
      <c r="F85" s="317" t="s">
        <v>2703</v>
      </c>
      <c r="G85" s="1106"/>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107">
        <v>45</v>
      </c>
      <c r="B88" s="1113" t="s">
        <v>4910</v>
      </c>
      <c r="C88" s="349" t="s">
        <v>4554</v>
      </c>
      <c r="D88" s="1111" t="s">
        <v>4580</v>
      </c>
      <c r="E88" s="317">
        <v>1125</v>
      </c>
      <c r="F88" s="317" t="s">
        <v>2703</v>
      </c>
      <c r="G88" s="1104">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108"/>
      <c r="B89" s="1114"/>
      <c r="C89" s="349" t="s">
        <v>4583</v>
      </c>
      <c r="D89" s="1112"/>
      <c r="E89" s="317">
        <v>798.05</v>
      </c>
      <c r="F89" s="317" t="s">
        <v>2703</v>
      </c>
      <c r="G89" s="1106"/>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107">
        <v>49</v>
      </c>
      <c r="B93" s="1113" t="s">
        <v>4914</v>
      </c>
      <c r="C93" s="349" t="s">
        <v>4595</v>
      </c>
      <c r="D93" s="1111" t="s">
        <v>4596</v>
      </c>
      <c r="E93" s="317">
        <v>5137.5</v>
      </c>
      <c r="F93" s="317" t="s">
        <v>2827</v>
      </c>
      <c r="G93" s="1104">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115"/>
      <c r="B94" s="1116"/>
      <c r="C94" s="349" t="s">
        <v>75</v>
      </c>
      <c r="D94" s="1117"/>
      <c r="E94" s="317">
        <v>377.5</v>
      </c>
      <c r="F94" s="317" t="s">
        <v>2827</v>
      </c>
      <c r="G94" s="1105"/>
      <c r="H94" s="359" t="s">
        <v>4599</v>
      </c>
      <c r="I94" s="361" t="s">
        <v>4600</v>
      </c>
      <c r="J94" s="362" t="s">
        <v>496</v>
      </c>
      <c r="K94" s="318"/>
      <c r="L94" s="362" t="s">
        <v>496</v>
      </c>
      <c r="M94" s="318"/>
      <c r="N94" s="364" t="s">
        <v>496</v>
      </c>
      <c r="O94" s="364"/>
      <c r="P94" s="364"/>
      <c r="Q94" s="319"/>
      <c r="R94" s="320"/>
    </row>
    <row r="95" spans="1:18" s="147" customFormat="1" ht="18.75" customHeight="1" x14ac:dyDescent="0.2">
      <c r="A95" s="1115"/>
      <c r="B95" s="1116"/>
      <c r="C95" s="349" t="s">
        <v>1179</v>
      </c>
      <c r="D95" s="1117"/>
      <c r="E95" s="317">
        <v>353.3</v>
      </c>
      <c r="F95" s="317" t="s">
        <v>2827</v>
      </c>
      <c r="G95" s="1105"/>
      <c r="H95" s="359" t="s">
        <v>4601</v>
      </c>
      <c r="I95" s="361" t="s">
        <v>4602</v>
      </c>
      <c r="J95" s="362" t="s">
        <v>496</v>
      </c>
      <c r="K95" s="318"/>
      <c r="L95" s="362" t="s">
        <v>496</v>
      </c>
      <c r="M95" s="318"/>
      <c r="N95" s="364" t="s">
        <v>496</v>
      </c>
      <c r="O95" s="364"/>
      <c r="P95" s="364"/>
      <c r="Q95" s="319"/>
      <c r="R95" s="320"/>
    </row>
    <row r="96" spans="1:18" s="147" customFormat="1" ht="18.75" customHeight="1" x14ac:dyDescent="0.2">
      <c r="A96" s="1115"/>
      <c r="B96" s="1116"/>
      <c r="C96" s="349" t="s">
        <v>147</v>
      </c>
      <c r="D96" s="1117"/>
      <c r="E96" s="317">
        <v>1425.26</v>
      </c>
      <c r="F96" s="317" t="s">
        <v>2827</v>
      </c>
      <c r="G96" s="1105"/>
      <c r="H96" s="359" t="s">
        <v>4603</v>
      </c>
      <c r="I96" s="361" t="s">
        <v>4604</v>
      </c>
      <c r="J96" s="362" t="s">
        <v>496</v>
      </c>
      <c r="K96" s="318"/>
      <c r="L96" s="362" t="s">
        <v>496</v>
      </c>
      <c r="M96" s="318"/>
      <c r="N96" s="364" t="s">
        <v>496</v>
      </c>
      <c r="O96" s="364"/>
      <c r="P96" s="364"/>
      <c r="Q96" s="319"/>
      <c r="R96" s="320"/>
    </row>
    <row r="97" spans="1:18" s="147" customFormat="1" ht="30" customHeight="1" x14ac:dyDescent="0.2">
      <c r="A97" s="1115"/>
      <c r="B97" s="1116"/>
      <c r="C97" s="349" t="s">
        <v>4605</v>
      </c>
      <c r="D97" s="1117"/>
      <c r="E97" s="317">
        <v>340.25</v>
      </c>
      <c r="F97" s="317" t="s">
        <v>2827</v>
      </c>
      <c r="G97" s="1105"/>
      <c r="H97" s="359" t="s">
        <v>4606</v>
      </c>
      <c r="I97" s="361" t="s">
        <v>4607</v>
      </c>
      <c r="J97" s="362" t="s">
        <v>496</v>
      </c>
      <c r="K97" s="318"/>
      <c r="L97" s="362" t="s">
        <v>496</v>
      </c>
      <c r="M97" s="318"/>
      <c r="N97" s="364" t="s">
        <v>496</v>
      </c>
      <c r="O97" s="364"/>
      <c r="P97" s="364"/>
      <c r="Q97" s="319"/>
      <c r="R97" s="320"/>
    </row>
    <row r="98" spans="1:18" s="147" customFormat="1" ht="18.75" customHeight="1" x14ac:dyDescent="0.2">
      <c r="A98" s="1115"/>
      <c r="B98" s="1116"/>
      <c r="C98" s="349" t="s">
        <v>1492</v>
      </c>
      <c r="D98" s="1117"/>
      <c r="E98" s="317">
        <v>26.5</v>
      </c>
      <c r="F98" s="317" t="s">
        <v>2827</v>
      </c>
      <c r="G98" s="1105"/>
      <c r="H98" s="359" t="s">
        <v>4608</v>
      </c>
      <c r="I98" s="361" t="s">
        <v>4609</v>
      </c>
      <c r="J98" s="362" t="s">
        <v>496</v>
      </c>
      <c r="K98" s="318"/>
      <c r="L98" s="362" t="s">
        <v>496</v>
      </c>
      <c r="M98" s="318"/>
      <c r="N98" s="364" t="s">
        <v>496</v>
      </c>
      <c r="O98" s="364"/>
      <c r="P98" s="364"/>
      <c r="Q98" s="319"/>
      <c r="R98" s="320"/>
    </row>
    <row r="99" spans="1:18" s="147" customFormat="1" ht="25.5" customHeight="1" x14ac:dyDescent="0.2">
      <c r="A99" s="1115"/>
      <c r="B99" s="1116"/>
      <c r="C99" s="349" t="s">
        <v>4610</v>
      </c>
      <c r="D99" s="1117"/>
      <c r="E99" s="317">
        <v>434.8</v>
      </c>
      <c r="F99" s="317" t="s">
        <v>2827</v>
      </c>
      <c r="G99" s="1105"/>
      <c r="H99" s="359" t="s">
        <v>4599</v>
      </c>
      <c r="I99" s="361" t="s">
        <v>4611</v>
      </c>
      <c r="J99" s="362" t="s">
        <v>496</v>
      </c>
      <c r="K99" s="318"/>
      <c r="L99" s="362" t="s">
        <v>496</v>
      </c>
      <c r="M99" s="318"/>
      <c r="N99" s="364" t="s">
        <v>496</v>
      </c>
      <c r="O99" s="364"/>
      <c r="P99" s="364"/>
      <c r="Q99" s="319"/>
      <c r="R99" s="320"/>
    </row>
    <row r="100" spans="1:18" s="147" customFormat="1" ht="26.25" customHeight="1" x14ac:dyDescent="0.2">
      <c r="A100" s="1108"/>
      <c r="B100" s="1114"/>
      <c r="C100" s="349" t="s">
        <v>149</v>
      </c>
      <c r="D100" s="1112"/>
      <c r="E100" s="317">
        <v>732.35</v>
      </c>
      <c r="F100" s="317" t="s">
        <v>2827</v>
      </c>
      <c r="G100" s="1106"/>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107">
        <v>50</v>
      </c>
      <c r="B101" s="1113" t="s">
        <v>4915</v>
      </c>
      <c r="C101" s="349" t="s">
        <v>2764</v>
      </c>
      <c r="D101" s="1111" t="s">
        <v>4614</v>
      </c>
      <c r="E101" s="317">
        <v>5565.25</v>
      </c>
      <c r="F101" s="317" t="s">
        <v>2703</v>
      </c>
      <c r="G101" s="1133">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115"/>
      <c r="B102" s="1116"/>
      <c r="C102" s="349" t="s">
        <v>3681</v>
      </c>
      <c r="D102" s="1117"/>
      <c r="E102" s="317">
        <v>1709</v>
      </c>
      <c r="F102" s="317" t="s">
        <v>2703</v>
      </c>
      <c r="G102" s="1134"/>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108"/>
      <c r="B103" s="1114"/>
      <c r="C103" s="349" t="s">
        <v>3998</v>
      </c>
      <c r="D103" s="1112"/>
      <c r="E103" s="317">
        <v>624</v>
      </c>
      <c r="F103" s="317" t="s">
        <v>2703</v>
      </c>
      <c r="G103" s="1135"/>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107">
        <v>55</v>
      </c>
      <c r="B108" s="1113" t="s">
        <v>4921</v>
      </c>
      <c r="C108" s="349" t="s">
        <v>4635</v>
      </c>
      <c r="D108" s="1111" t="s">
        <v>4636</v>
      </c>
      <c r="E108" s="317">
        <v>420</v>
      </c>
      <c r="F108" s="317" t="s">
        <v>2703</v>
      </c>
      <c r="G108" s="1104">
        <v>42444</v>
      </c>
      <c r="H108" s="1126" t="s">
        <v>4637</v>
      </c>
      <c r="I108" s="361" t="s">
        <v>4638</v>
      </c>
      <c r="J108" s="362" t="s">
        <v>496</v>
      </c>
      <c r="K108" s="318"/>
      <c r="L108" s="362" t="s">
        <v>496</v>
      </c>
      <c r="M108" s="318"/>
      <c r="N108" s="364"/>
      <c r="O108" s="364"/>
      <c r="P108" s="364" t="s">
        <v>496</v>
      </c>
      <c r="Q108" s="319"/>
      <c r="R108" s="320"/>
    </row>
    <row r="109" spans="1:18" s="147" customFormat="1" ht="18.75" customHeight="1" x14ac:dyDescent="0.2">
      <c r="A109" s="1115"/>
      <c r="B109" s="1116"/>
      <c r="C109" s="349" t="s">
        <v>4639</v>
      </c>
      <c r="D109" s="1117"/>
      <c r="E109" s="317">
        <v>678</v>
      </c>
      <c r="F109" s="317" t="s">
        <v>2703</v>
      </c>
      <c r="G109" s="1105"/>
      <c r="H109" s="1127"/>
      <c r="I109" s="361" t="s">
        <v>4640</v>
      </c>
      <c r="J109" s="362" t="s">
        <v>496</v>
      </c>
      <c r="K109" s="318"/>
      <c r="L109" s="362" t="s">
        <v>496</v>
      </c>
      <c r="M109" s="318"/>
      <c r="N109" s="364" t="s">
        <v>496</v>
      </c>
      <c r="O109" s="364"/>
      <c r="P109" s="364"/>
      <c r="Q109" s="319"/>
      <c r="R109" s="320"/>
    </row>
    <row r="110" spans="1:18" s="147" customFormat="1" ht="22.5" customHeight="1" x14ac:dyDescent="0.2">
      <c r="A110" s="1115"/>
      <c r="B110" s="1116"/>
      <c r="C110" s="349" t="s">
        <v>4641</v>
      </c>
      <c r="D110" s="1117"/>
      <c r="E110" s="317">
        <v>336.06</v>
      </c>
      <c r="F110" s="317" t="s">
        <v>2703</v>
      </c>
      <c r="G110" s="1105"/>
      <c r="H110" s="1127"/>
      <c r="I110" s="361" t="s">
        <v>4642</v>
      </c>
      <c r="J110" s="362" t="s">
        <v>496</v>
      </c>
      <c r="K110" s="318"/>
      <c r="L110" s="362" t="s">
        <v>496</v>
      </c>
      <c r="M110" s="318"/>
      <c r="N110" s="364"/>
      <c r="O110" s="364"/>
      <c r="P110" s="364" t="s">
        <v>496</v>
      </c>
      <c r="Q110" s="319"/>
      <c r="R110" s="320"/>
    </row>
    <row r="111" spans="1:18" s="147" customFormat="1" ht="18.75" customHeight="1" x14ac:dyDescent="0.2">
      <c r="A111" s="1115"/>
      <c r="B111" s="1116"/>
      <c r="C111" s="349" t="s">
        <v>4643</v>
      </c>
      <c r="D111" s="1117"/>
      <c r="E111" s="317">
        <v>542.4</v>
      </c>
      <c r="F111" s="317" t="s">
        <v>2703</v>
      </c>
      <c r="G111" s="1105"/>
      <c r="H111" s="1127"/>
      <c r="I111" s="361" t="s">
        <v>4644</v>
      </c>
      <c r="J111" s="362" t="s">
        <v>496</v>
      </c>
      <c r="K111" s="318"/>
      <c r="L111" s="362" t="s">
        <v>496</v>
      </c>
      <c r="M111" s="318"/>
      <c r="N111" s="364"/>
      <c r="O111" s="364"/>
      <c r="P111" s="364" t="s">
        <v>496</v>
      </c>
      <c r="Q111" s="319"/>
      <c r="R111" s="320"/>
    </row>
    <row r="112" spans="1:18" s="147" customFormat="1" ht="18.75" customHeight="1" x14ac:dyDescent="0.2">
      <c r="A112" s="1108"/>
      <c r="B112" s="1114"/>
      <c r="C112" s="349" t="s">
        <v>4645</v>
      </c>
      <c r="D112" s="1112"/>
      <c r="E112" s="317">
        <v>759.3</v>
      </c>
      <c r="F112" s="317" t="s">
        <v>2703</v>
      </c>
      <c r="G112" s="1106"/>
      <c r="H112" s="1128"/>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107">
        <v>59</v>
      </c>
      <c r="B116" s="1113" t="s">
        <v>4925</v>
      </c>
      <c r="C116" s="349" t="s">
        <v>3298</v>
      </c>
      <c r="D116" s="1111"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108"/>
      <c r="B117" s="1114"/>
      <c r="C117" s="349" t="s">
        <v>4539</v>
      </c>
      <c r="D117" s="1112"/>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107">
        <v>63</v>
      </c>
      <c r="B121" s="1113" t="s">
        <v>4929</v>
      </c>
      <c r="C121" s="349" t="s">
        <v>2554</v>
      </c>
      <c r="D121" s="1111" t="s">
        <v>4670</v>
      </c>
      <c r="E121" s="317">
        <v>796</v>
      </c>
      <c r="F121" s="317" t="s">
        <v>2703</v>
      </c>
      <c r="G121" s="1104">
        <v>42446</v>
      </c>
      <c r="H121" s="1129" t="s">
        <v>4671</v>
      </c>
      <c r="I121" s="361" t="s">
        <v>4672</v>
      </c>
      <c r="J121" s="362" t="s">
        <v>496</v>
      </c>
      <c r="K121" s="318"/>
      <c r="L121" s="362" t="s">
        <v>496</v>
      </c>
      <c r="M121" s="318"/>
      <c r="N121" s="364" t="s">
        <v>496</v>
      </c>
      <c r="O121" s="364"/>
      <c r="P121" s="364"/>
      <c r="Q121" s="319"/>
      <c r="R121" s="320"/>
    </row>
    <row r="122" spans="1:18" s="147" customFormat="1" ht="29.25" customHeight="1" x14ac:dyDescent="0.2">
      <c r="A122" s="1108"/>
      <c r="B122" s="1114"/>
      <c r="C122" s="349" t="s">
        <v>2551</v>
      </c>
      <c r="D122" s="1112"/>
      <c r="E122" s="317">
        <v>873.26</v>
      </c>
      <c r="F122" s="317" t="s">
        <v>2703</v>
      </c>
      <c r="G122" s="1106"/>
      <c r="H122" s="1130"/>
      <c r="I122" s="361" t="s">
        <v>4673</v>
      </c>
      <c r="J122" s="362" t="s">
        <v>496</v>
      </c>
      <c r="K122" s="318"/>
      <c r="L122" s="362" t="s">
        <v>496</v>
      </c>
      <c r="M122" s="318"/>
      <c r="N122" s="364" t="s">
        <v>496</v>
      </c>
      <c r="O122" s="364"/>
      <c r="P122" s="364"/>
      <c r="Q122" s="319"/>
      <c r="R122" s="320"/>
    </row>
    <row r="123" spans="1:18" s="147" customFormat="1" ht="18.75" customHeight="1" x14ac:dyDescent="0.2">
      <c r="A123" s="1107">
        <v>64</v>
      </c>
      <c r="B123" s="1113" t="s">
        <v>4930</v>
      </c>
      <c r="C123" s="349" t="s">
        <v>75</v>
      </c>
      <c r="D123" s="1111" t="s">
        <v>4674</v>
      </c>
      <c r="E123" s="317">
        <v>2350.8000000000002</v>
      </c>
      <c r="F123" s="317" t="s">
        <v>2827</v>
      </c>
      <c r="G123" s="1104">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115"/>
      <c r="B124" s="1116"/>
      <c r="C124" s="349" t="s">
        <v>78</v>
      </c>
      <c r="D124" s="1117"/>
      <c r="E124" s="317">
        <v>2459.2800000000002</v>
      </c>
      <c r="F124" s="317" t="s">
        <v>2827</v>
      </c>
      <c r="G124" s="1105"/>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115"/>
      <c r="B125" s="1116"/>
      <c r="C125" s="349" t="s">
        <v>1179</v>
      </c>
      <c r="D125" s="1117"/>
      <c r="E125" s="317">
        <v>150</v>
      </c>
      <c r="F125" s="317" t="s">
        <v>2827</v>
      </c>
      <c r="G125" s="1105"/>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108"/>
      <c r="B126" s="1114"/>
      <c r="C126" s="349" t="s">
        <v>448</v>
      </c>
      <c r="D126" s="1112"/>
      <c r="E126" s="317">
        <v>1993</v>
      </c>
      <c r="F126" s="317" t="s">
        <v>2827</v>
      </c>
      <c r="G126" s="1106"/>
      <c r="H126" s="359" t="s">
        <v>4681</v>
      </c>
      <c r="I126" s="361" t="s">
        <v>4682</v>
      </c>
      <c r="J126" s="362" t="s">
        <v>496</v>
      </c>
      <c r="K126" s="318"/>
      <c r="L126" s="362" t="s">
        <v>496</v>
      </c>
      <c r="M126" s="318"/>
      <c r="N126" s="364" t="s">
        <v>496</v>
      </c>
      <c r="O126" s="364"/>
      <c r="P126" s="364"/>
      <c r="Q126" s="319"/>
      <c r="R126" s="320"/>
    </row>
    <row r="127" spans="1:18" s="147" customFormat="1" ht="18.75" x14ac:dyDescent="0.2">
      <c r="A127" s="1107">
        <v>65</v>
      </c>
      <c r="B127" s="1113" t="s">
        <v>4931</v>
      </c>
      <c r="C127" s="349" t="s">
        <v>2760</v>
      </c>
      <c r="D127" s="1111" t="s">
        <v>4683</v>
      </c>
      <c r="E127" s="317">
        <v>72</v>
      </c>
      <c r="F127" s="317" t="s">
        <v>2827</v>
      </c>
      <c r="G127" s="1104">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108"/>
      <c r="B128" s="1114"/>
      <c r="C128" s="349" t="s">
        <v>4583</v>
      </c>
      <c r="D128" s="1112"/>
      <c r="E128" s="317">
        <v>357.5</v>
      </c>
      <c r="F128" s="317" t="s">
        <v>2827</v>
      </c>
      <c r="G128" s="1106"/>
      <c r="H128" s="359" t="s">
        <v>4686</v>
      </c>
      <c r="I128" s="361" t="s">
        <v>4687</v>
      </c>
      <c r="J128" s="362" t="s">
        <v>496</v>
      </c>
      <c r="K128" s="318"/>
      <c r="L128" s="362" t="s">
        <v>496</v>
      </c>
      <c r="M128" s="318"/>
      <c r="N128" s="364"/>
      <c r="O128" s="364"/>
      <c r="P128" s="364"/>
      <c r="Q128" s="319" t="s">
        <v>496</v>
      </c>
      <c r="R128" s="320"/>
    </row>
    <row r="129" spans="1:18" s="147" customFormat="1" ht="22.5" x14ac:dyDescent="0.2">
      <c r="A129" s="1107">
        <v>66</v>
      </c>
      <c r="B129" s="1113" t="s">
        <v>4932</v>
      </c>
      <c r="C129" s="349" t="s">
        <v>4539</v>
      </c>
      <c r="D129" s="1111" t="s">
        <v>4688</v>
      </c>
      <c r="E129" s="317">
        <v>127.43</v>
      </c>
      <c r="F129" s="317" t="s">
        <v>2827</v>
      </c>
      <c r="G129" s="1104">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115"/>
      <c r="B130" s="1116"/>
      <c r="C130" s="349" t="s">
        <v>4535</v>
      </c>
      <c r="D130" s="1117"/>
      <c r="E130" s="317">
        <v>1194.75</v>
      </c>
      <c r="F130" s="317" t="s">
        <v>2827</v>
      </c>
      <c r="G130" s="1105"/>
      <c r="H130" s="359" t="s">
        <v>4691</v>
      </c>
      <c r="I130" s="361" t="s">
        <v>4692</v>
      </c>
      <c r="J130" s="362" t="s">
        <v>496</v>
      </c>
      <c r="K130" s="318"/>
      <c r="L130" s="362" t="s">
        <v>496</v>
      </c>
      <c r="M130" s="318"/>
      <c r="N130" s="364" t="s">
        <v>496</v>
      </c>
      <c r="O130" s="364"/>
      <c r="P130" s="364"/>
      <c r="Q130" s="319"/>
      <c r="R130" s="320"/>
    </row>
    <row r="131" spans="1:18" s="147" customFormat="1" ht="33.75" x14ac:dyDescent="0.2">
      <c r="A131" s="1115"/>
      <c r="B131" s="1116"/>
      <c r="C131" s="349" t="s">
        <v>3998</v>
      </c>
      <c r="D131" s="1117"/>
      <c r="E131" s="317">
        <v>276</v>
      </c>
      <c r="F131" s="317" t="s">
        <v>2827</v>
      </c>
      <c r="G131" s="1105"/>
      <c r="H131" s="359" t="s">
        <v>4693</v>
      </c>
      <c r="I131" s="361" t="s">
        <v>4694</v>
      </c>
      <c r="J131" s="362" t="s">
        <v>496</v>
      </c>
      <c r="K131" s="318"/>
      <c r="L131" s="362" t="s">
        <v>496</v>
      </c>
      <c r="M131" s="318"/>
      <c r="N131" s="364" t="s">
        <v>496</v>
      </c>
      <c r="O131" s="364"/>
      <c r="P131" s="364"/>
      <c r="Q131" s="319"/>
      <c r="R131" s="320"/>
    </row>
    <row r="132" spans="1:18" s="147" customFormat="1" ht="18.75" x14ac:dyDescent="0.2">
      <c r="A132" s="1115"/>
      <c r="B132" s="1116"/>
      <c r="C132" s="349" t="s">
        <v>3681</v>
      </c>
      <c r="D132" s="1117"/>
      <c r="E132" s="317">
        <v>187.58</v>
      </c>
      <c r="F132" s="317" t="s">
        <v>2827</v>
      </c>
      <c r="G132" s="1105"/>
      <c r="H132" s="359" t="s">
        <v>4695</v>
      </c>
      <c r="I132" s="361" t="s">
        <v>4696</v>
      </c>
      <c r="J132" s="362" t="s">
        <v>496</v>
      </c>
      <c r="K132" s="318"/>
      <c r="L132" s="362" t="s">
        <v>496</v>
      </c>
      <c r="M132" s="318"/>
      <c r="N132" s="364" t="s">
        <v>496</v>
      </c>
      <c r="O132" s="364"/>
      <c r="P132" s="364"/>
      <c r="Q132" s="319"/>
      <c r="R132" s="320"/>
    </row>
    <row r="133" spans="1:18" s="147" customFormat="1" ht="18.75" x14ac:dyDescent="0.2">
      <c r="A133" s="1108"/>
      <c r="B133" s="1114"/>
      <c r="C133" s="349" t="s">
        <v>3693</v>
      </c>
      <c r="D133" s="1112"/>
      <c r="E133" s="317">
        <v>34.549999999999997</v>
      </c>
      <c r="F133" s="317" t="s">
        <v>2827</v>
      </c>
      <c r="G133" s="1106"/>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107">
        <v>68</v>
      </c>
      <c r="B135" s="1113" t="s">
        <v>4934</v>
      </c>
      <c r="C135" s="349" t="s">
        <v>4701</v>
      </c>
      <c r="D135" s="1111" t="s">
        <v>4702</v>
      </c>
      <c r="E135" s="317">
        <v>383.9</v>
      </c>
      <c r="F135" s="317" t="s">
        <v>2847</v>
      </c>
      <c r="G135" s="1104">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115"/>
      <c r="B136" s="1116"/>
      <c r="C136" s="349" t="s">
        <v>3844</v>
      </c>
      <c r="D136" s="1117"/>
      <c r="E136" s="317">
        <v>1457.16</v>
      </c>
      <c r="F136" s="317" t="s">
        <v>2847</v>
      </c>
      <c r="G136" s="1105"/>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115"/>
      <c r="B137" s="1116"/>
      <c r="C137" s="349" t="s">
        <v>2859</v>
      </c>
      <c r="D137" s="1117"/>
      <c r="E137" s="317">
        <v>5233.5</v>
      </c>
      <c r="F137" s="317" t="s">
        <v>2847</v>
      </c>
      <c r="G137" s="1105"/>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115"/>
      <c r="B138" s="1116"/>
      <c r="C138" s="349" t="s">
        <v>4707</v>
      </c>
      <c r="D138" s="1117"/>
      <c r="E138" s="317">
        <v>3165.12</v>
      </c>
      <c r="F138" s="317" t="s">
        <v>2847</v>
      </c>
      <c r="G138" s="1105"/>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108"/>
      <c r="B139" s="1114"/>
      <c r="C139" s="349" t="s">
        <v>4709</v>
      </c>
      <c r="D139" s="1117"/>
      <c r="E139" s="317">
        <v>609</v>
      </c>
      <c r="F139" s="317" t="s">
        <v>2847</v>
      </c>
      <c r="G139" s="1106"/>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107">
        <v>69</v>
      </c>
      <c r="B140" s="1113" t="s">
        <v>4711</v>
      </c>
      <c r="C140" s="349" t="s">
        <v>4709</v>
      </c>
      <c r="D140" s="1117"/>
      <c r="E140" s="317">
        <v>29</v>
      </c>
      <c r="F140" s="317" t="s">
        <v>2612</v>
      </c>
      <c r="G140" s="357"/>
      <c r="H140" s="1118" t="s">
        <v>4712</v>
      </c>
      <c r="I140" s="1131" t="s">
        <v>4713</v>
      </c>
      <c r="J140" s="362" t="s">
        <v>496</v>
      </c>
      <c r="K140" s="318"/>
      <c r="L140" s="362" t="s">
        <v>496</v>
      </c>
      <c r="M140" s="318"/>
      <c r="N140" s="364" t="s">
        <v>496</v>
      </c>
      <c r="O140" s="364"/>
      <c r="P140" s="364"/>
      <c r="Q140" s="319"/>
      <c r="R140" s="320"/>
    </row>
    <row r="141" spans="1:18" s="147" customFormat="1" ht="18.75" customHeight="1" x14ac:dyDescent="0.2">
      <c r="A141" s="1108"/>
      <c r="B141" s="1114"/>
      <c r="C141" s="349" t="s">
        <v>2859</v>
      </c>
      <c r="D141" s="1112"/>
      <c r="E141" s="317">
        <v>21.98</v>
      </c>
      <c r="F141" s="317" t="s">
        <v>2944</v>
      </c>
      <c r="G141" s="357"/>
      <c r="H141" s="1120"/>
      <c r="I141" s="1132"/>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107">
        <v>81</v>
      </c>
      <c r="B153" s="1113" t="s">
        <v>4946</v>
      </c>
      <c r="C153" s="349" t="s">
        <v>3998</v>
      </c>
      <c r="D153" s="1111"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115"/>
      <c r="B154" s="1116"/>
      <c r="C154" s="349" t="s">
        <v>3110</v>
      </c>
      <c r="D154" s="1117"/>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115"/>
      <c r="B155" s="1116"/>
      <c r="C155" s="349" t="s">
        <v>3976</v>
      </c>
      <c r="D155" s="1117"/>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115"/>
      <c r="B156" s="1116"/>
      <c r="C156" s="349" t="s">
        <v>3681</v>
      </c>
      <c r="D156" s="1117"/>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115"/>
      <c r="B157" s="1116"/>
      <c r="C157" s="349" t="s">
        <v>4015</v>
      </c>
      <c r="D157" s="1117"/>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115"/>
      <c r="B158" s="1116"/>
      <c r="C158" s="349" t="s">
        <v>4240</v>
      </c>
      <c r="D158" s="1117"/>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115"/>
      <c r="B159" s="1116"/>
      <c r="C159" s="349" t="s">
        <v>4755</v>
      </c>
      <c r="D159" s="1117"/>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115"/>
      <c r="B160" s="1116"/>
      <c r="C160" s="349" t="s">
        <v>4758</v>
      </c>
      <c r="D160" s="1117"/>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115"/>
      <c r="B161" s="1116"/>
      <c r="C161" s="349" t="s">
        <v>4761</v>
      </c>
      <c r="D161" s="1117"/>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108"/>
      <c r="B162" s="1114"/>
      <c r="C162" s="349" t="s">
        <v>4764</v>
      </c>
      <c r="D162" s="1112"/>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107">
        <v>82</v>
      </c>
      <c r="B163" s="1113" t="s">
        <v>4947</v>
      </c>
      <c r="C163" s="349" t="s">
        <v>1179</v>
      </c>
      <c r="D163" s="1111" t="s">
        <v>5227</v>
      </c>
      <c r="E163" s="317">
        <v>253.25</v>
      </c>
      <c r="F163" s="317" t="s">
        <v>2657</v>
      </c>
      <c r="G163" s="1104">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115"/>
      <c r="B164" s="1116"/>
      <c r="C164" s="349" t="s">
        <v>1173</v>
      </c>
      <c r="D164" s="1117"/>
      <c r="E164" s="317">
        <v>112.3</v>
      </c>
      <c r="F164" s="317" t="s">
        <v>2657</v>
      </c>
      <c r="G164" s="1105"/>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115"/>
      <c r="B165" s="1116"/>
      <c r="C165" s="349" t="s">
        <v>2922</v>
      </c>
      <c r="D165" s="1117"/>
      <c r="E165" s="317">
        <v>688</v>
      </c>
      <c r="F165" s="317" t="s">
        <v>2657</v>
      </c>
      <c r="G165" s="1105"/>
      <c r="H165" s="359" t="s">
        <v>4767</v>
      </c>
      <c r="I165" s="361" t="s">
        <v>4770</v>
      </c>
      <c r="J165" s="362" t="s">
        <v>496</v>
      </c>
      <c r="K165" s="318"/>
      <c r="L165" s="362" t="s">
        <v>496</v>
      </c>
      <c r="M165" s="318"/>
      <c r="N165" s="364" t="s">
        <v>496</v>
      </c>
      <c r="O165" s="364"/>
      <c r="P165" s="364"/>
      <c r="Q165" s="319"/>
      <c r="R165" s="320"/>
    </row>
    <row r="166" spans="1:18" s="147" customFormat="1" ht="33.75" x14ac:dyDescent="0.2">
      <c r="A166" s="1108"/>
      <c r="B166" s="1114"/>
      <c r="C166" s="349" t="s">
        <v>3998</v>
      </c>
      <c r="D166" s="1112"/>
      <c r="E166" s="317">
        <v>1207</v>
      </c>
      <c r="F166" s="317" t="s">
        <v>2657</v>
      </c>
      <c r="G166" s="1106"/>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107">
        <v>88</v>
      </c>
      <c r="B172" s="1113" t="s">
        <v>4954</v>
      </c>
      <c r="C172" s="349" t="s">
        <v>2551</v>
      </c>
      <c r="D172" s="1111" t="s">
        <v>2737</v>
      </c>
      <c r="E172" s="317">
        <v>169.5</v>
      </c>
      <c r="F172" s="317" t="s">
        <v>2657</v>
      </c>
      <c r="G172" s="1104">
        <v>42524</v>
      </c>
      <c r="H172" s="1129" t="s">
        <v>4786</v>
      </c>
      <c r="I172" s="361" t="s">
        <v>4787</v>
      </c>
      <c r="J172" s="362" t="s">
        <v>496</v>
      </c>
      <c r="K172" s="318"/>
      <c r="L172" s="362" t="s">
        <v>496</v>
      </c>
      <c r="M172" s="318"/>
      <c r="N172" s="364" t="s">
        <v>496</v>
      </c>
      <c r="O172" s="364"/>
      <c r="P172" s="364"/>
      <c r="Q172" s="319"/>
      <c r="R172" s="320"/>
    </row>
    <row r="173" spans="1:18" s="147" customFormat="1" ht="18.75" customHeight="1" x14ac:dyDescent="0.2">
      <c r="A173" s="1108"/>
      <c r="B173" s="1114"/>
      <c r="C173" s="349" t="s">
        <v>2554</v>
      </c>
      <c r="D173" s="1112"/>
      <c r="E173" s="317">
        <v>166.79</v>
      </c>
      <c r="F173" s="317" t="s">
        <v>2657</v>
      </c>
      <c r="G173" s="1106"/>
      <c r="H173" s="1130"/>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107">
        <v>97</v>
      </c>
      <c r="B182" s="1113" t="s">
        <v>4963</v>
      </c>
      <c r="C182" s="349" t="s">
        <v>2670</v>
      </c>
      <c r="D182" s="1111"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115"/>
      <c r="B183" s="1116"/>
      <c r="C183" s="349" t="s">
        <v>3823</v>
      </c>
      <c r="D183" s="1117"/>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108"/>
      <c r="B184" s="1114"/>
      <c r="C184" s="349" t="s">
        <v>3826</v>
      </c>
      <c r="D184" s="1112"/>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107">
        <v>98</v>
      </c>
      <c r="B185" s="1113" t="s">
        <v>4964</v>
      </c>
      <c r="C185" s="349" t="s">
        <v>3648</v>
      </c>
      <c r="D185" s="1111"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7652</v>
      </c>
    </row>
    <row r="186" spans="1:18" s="147" customFormat="1" ht="29.25" customHeight="1" x14ac:dyDescent="0.2">
      <c r="A186" s="1108"/>
      <c r="B186" s="1114"/>
      <c r="C186" s="349" t="s">
        <v>1179</v>
      </c>
      <c r="D186" s="1112"/>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107">
        <v>100</v>
      </c>
      <c r="B188" s="1113" t="s">
        <v>4969</v>
      </c>
      <c r="C188" s="349" t="s">
        <v>2653</v>
      </c>
      <c r="D188" s="1111" t="s">
        <v>4970</v>
      </c>
      <c r="E188" s="317">
        <v>4327.1000000000004</v>
      </c>
      <c r="F188" s="317" t="s">
        <v>2944</v>
      </c>
      <c r="G188" s="1104">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115"/>
      <c r="B189" s="1116"/>
      <c r="C189" s="349" t="s">
        <v>4973</v>
      </c>
      <c r="D189" s="1117"/>
      <c r="E189" s="317">
        <v>1914</v>
      </c>
      <c r="F189" s="317" t="s">
        <v>2944</v>
      </c>
      <c r="G189" s="1105"/>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115"/>
      <c r="B190" s="1116"/>
      <c r="C190" s="349" t="s">
        <v>3451</v>
      </c>
      <c r="D190" s="1117"/>
      <c r="E190" s="317">
        <v>1751.5</v>
      </c>
      <c r="F190" s="317" t="s">
        <v>2944</v>
      </c>
      <c r="G190" s="1105"/>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115"/>
      <c r="B191" s="1116"/>
      <c r="C191" s="349" t="s">
        <v>2796</v>
      </c>
      <c r="D191" s="1117"/>
      <c r="E191" s="317">
        <v>1900</v>
      </c>
      <c r="F191" s="317" t="s">
        <v>2944</v>
      </c>
      <c r="G191" s="1105"/>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115"/>
      <c r="B192" s="1116"/>
      <c r="C192" s="349" t="s">
        <v>4979</v>
      </c>
      <c r="D192" s="1117"/>
      <c r="E192" s="317">
        <v>325.75</v>
      </c>
      <c r="F192" s="317" t="s">
        <v>2944</v>
      </c>
      <c r="G192" s="1105"/>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108"/>
      <c r="B193" s="1114"/>
      <c r="C193" s="349" t="s">
        <v>4981</v>
      </c>
      <c r="D193" s="1112"/>
      <c r="E193" s="317">
        <v>20635</v>
      </c>
      <c r="F193" s="317" t="s">
        <v>2944</v>
      </c>
      <c r="G193" s="1106"/>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107">
        <v>102</v>
      </c>
      <c r="B195" s="1113" t="s">
        <v>4985</v>
      </c>
      <c r="C195" s="349" t="s">
        <v>4986</v>
      </c>
      <c r="D195" s="1111" t="s">
        <v>4987</v>
      </c>
      <c r="E195" s="317">
        <v>2400</v>
      </c>
      <c r="F195" s="317" t="s">
        <v>2944</v>
      </c>
      <c r="G195" s="1104">
        <v>42599</v>
      </c>
      <c r="H195" s="1126" t="s">
        <v>5228</v>
      </c>
      <c r="I195" s="361" t="s">
        <v>4988</v>
      </c>
      <c r="J195" s="362" t="s">
        <v>496</v>
      </c>
      <c r="K195" s="318"/>
      <c r="L195" s="362" t="s">
        <v>496</v>
      </c>
      <c r="M195" s="318"/>
      <c r="N195" s="364" t="s">
        <v>496</v>
      </c>
      <c r="O195" s="364"/>
      <c r="P195" s="364"/>
      <c r="Q195" s="319"/>
      <c r="R195" s="320"/>
    </row>
    <row r="196" spans="1:18" s="147" customFormat="1" ht="18.75" customHeight="1" x14ac:dyDescent="0.2">
      <c r="A196" s="1115"/>
      <c r="B196" s="1116"/>
      <c r="C196" s="349" t="s">
        <v>4092</v>
      </c>
      <c r="D196" s="1117"/>
      <c r="E196" s="317">
        <v>2400</v>
      </c>
      <c r="F196" s="317" t="s">
        <v>2944</v>
      </c>
      <c r="G196" s="1105"/>
      <c r="H196" s="1127"/>
      <c r="I196" s="361" t="s">
        <v>4989</v>
      </c>
      <c r="J196" s="362" t="s">
        <v>496</v>
      </c>
      <c r="K196" s="318"/>
      <c r="L196" s="362" t="s">
        <v>496</v>
      </c>
      <c r="M196" s="318"/>
      <c r="N196" s="364" t="s">
        <v>496</v>
      </c>
      <c r="O196" s="364"/>
      <c r="P196" s="364"/>
      <c r="Q196" s="319"/>
      <c r="R196" s="320"/>
    </row>
    <row r="197" spans="1:18" s="147" customFormat="1" ht="18.75" customHeight="1" x14ac:dyDescent="0.2">
      <c r="A197" s="1115"/>
      <c r="B197" s="1116"/>
      <c r="C197" s="349" t="s">
        <v>5229</v>
      </c>
      <c r="D197" s="1117"/>
      <c r="E197" s="317">
        <v>2400</v>
      </c>
      <c r="F197" s="317" t="s">
        <v>2944</v>
      </c>
      <c r="G197" s="1105"/>
      <c r="H197" s="1127"/>
      <c r="I197" s="361" t="s">
        <v>4990</v>
      </c>
      <c r="J197" s="362" t="s">
        <v>496</v>
      </c>
      <c r="K197" s="318"/>
      <c r="L197" s="362" t="s">
        <v>496</v>
      </c>
      <c r="M197" s="318"/>
      <c r="N197" s="364" t="s">
        <v>496</v>
      </c>
      <c r="O197" s="364"/>
      <c r="P197" s="364"/>
      <c r="Q197" s="319"/>
      <c r="R197" s="320"/>
    </row>
    <row r="198" spans="1:18" s="147" customFormat="1" ht="18.75" customHeight="1" x14ac:dyDescent="0.2">
      <c r="A198" s="1108"/>
      <c r="B198" s="1114"/>
      <c r="C198" s="349" t="s">
        <v>5230</v>
      </c>
      <c r="D198" s="1112"/>
      <c r="E198" s="317">
        <v>2400</v>
      </c>
      <c r="F198" s="317" t="s">
        <v>2944</v>
      </c>
      <c r="G198" s="1106"/>
      <c r="H198" s="1128"/>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107">
        <v>112</v>
      </c>
      <c r="B208" s="1113" t="s">
        <v>5015</v>
      </c>
      <c r="C208" s="349" t="s">
        <v>3998</v>
      </c>
      <c r="D208" s="1121" t="s">
        <v>5016</v>
      </c>
      <c r="E208" s="317">
        <v>174</v>
      </c>
      <c r="F208" s="317" t="s">
        <v>2944</v>
      </c>
      <c r="G208" s="1104">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115"/>
      <c r="B209" s="1116"/>
      <c r="C209" s="349" t="s">
        <v>5019</v>
      </c>
      <c r="D209" s="1122"/>
      <c r="E209" s="317">
        <v>348</v>
      </c>
      <c r="F209" s="317" t="s">
        <v>2944</v>
      </c>
      <c r="G209" s="1105"/>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115"/>
      <c r="B210" s="1116"/>
      <c r="C210" s="349" t="s">
        <v>5022</v>
      </c>
      <c r="D210" s="1122"/>
      <c r="E210" s="317">
        <v>1800</v>
      </c>
      <c r="F210" s="317" t="s">
        <v>2944</v>
      </c>
      <c r="G210" s="1105"/>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107">
        <v>116</v>
      </c>
      <c r="B214" s="1113" t="s">
        <v>5036</v>
      </c>
      <c r="C214" s="349" t="s">
        <v>4796</v>
      </c>
      <c r="D214" s="1123" t="s">
        <v>5037</v>
      </c>
      <c r="E214" s="317">
        <v>945</v>
      </c>
      <c r="F214" s="317" t="s">
        <v>4094</v>
      </c>
      <c r="G214" s="1104">
        <v>42615</v>
      </c>
      <c r="H214" s="1118" t="s">
        <v>5038</v>
      </c>
      <c r="I214" s="361" t="s">
        <v>5039</v>
      </c>
      <c r="J214" s="362" t="s">
        <v>496</v>
      </c>
      <c r="K214" s="318"/>
      <c r="L214" s="362" t="s">
        <v>496</v>
      </c>
      <c r="M214" s="318"/>
      <c r="N214" s="364" t="s">
        <v>496</v>
      </c>
      <c r="O214" s="364"/>
      <c r="P214" s="364"/>
      <c r="Q214" s="319"/>
      <c r="R214" s="320"/>
    </row>
    <row r="215" spans="1:18" s="147" customFormat="1" ht="27" customHeight="1" x14ac:dyDescent="0.2">
      <c r="A215" s="1115"/>
      <c r="B215" s="1116"/>
      <c r="C215" s="349" t="s">
        <v>5040</v>
      </c>
      <c r="D215" s="1124"/>
      <c r="E215" s="317">
        <v>460</v>
      </c>
      <c r="F215" s="317" t="s">
        <v>4094</v>
      </c>
      <c r="G215" s="1105"/>
      <c r="H215" s="1119"/>
      <c r="I215" s="361" t="s">
        <v>5041</v>
      </c>
      <c r="J215" s="362" t="s">
        <v>496</v>
      </c>
      <c r="K215" s="318"/>
      <c r="L215" s="362" t="s">
        <v>496</v>
      </c>
      <c r="M215" s="318"/>
      <c r="N215" s="364" t="s">
        <v>496</v>
      </c>
      <c r="O215" s="364"/>
      <c r="P215" s="364"/>
      <c r="Q215" s="319"/>
      <c r="R215" s="320"/>
    </row>
    <row r="216" spans="1:18" s="147" customFormat="1" ht="27" customHeight="1" x14ac:dyDescent="0.2">
      <c r="A216" s="1108"/>
      <c r="B216" s="1114"/>
      <c r="C216" s="349" t="s">
        <v>3945</v>
      </c>
      <c r="D216" s="1125"/>
      <c r="E216" s="317">
        <v>1612.06</v>
      </c>
      <c r="F216" s="317" t="s">
        <v>4094</v>
      </c>
      <c r="G216" s="1106"/>
      <c r="H216" s="1120"/>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107">
        <v>118</v>
      </c>
      <c r="B218" s="1113" t="s">
        <v>5047</v>
      </c>
      <c r="C218" s="349" t="s">
        <v>3298</v>
      </c>
      <c r="D218" s="1111" t="s">
        <v>4688</v>
      </c>
      <c r="E218" s="317">
        <v>1563</v>
      </c>
      <c r="F218" s="317" t="s">
        <v>4094</v>
      </c>
      <c r="G218" s="1104">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115"/>
      <c r="B219" s="1116"/>
      <c r="C219" s="349" t="s">
        <v>3693</v>
      </c>
      <c r="D219" s="1117"/>
      <c r="E219" s="317">
        <v>114.43</v>
      </c>
      <c r="F219" s="317" t="s">
        <v>4094</v>
      </c>
      <c r="G219" s="1105"/>
      <c r="H219" s="359" t="s">
        <v>5050</v>
      </c>
      <c r="I219" s="361" t="s">
        <v>5051</v>
      </c>
      <c r="J219" s="362" t="s">
        <v>496</v>
      </c>
      <c r="K219" s="318"/>
      <c r="L219" s="362" t="s">
        <v>496</v>
      </c>
      <c r="M219" s="318"/>
      <c r="N219" s="364" t="s">
        <v>496</v>
      </c>
      <c r="O219" s="364"/>
      <c r="P219" s="364"/>
      <c r="Q219" s="319"/>
      <c r="R219" s="320"/>
    </row>
    <row r="220" spans="1:18" s="147" customFormat="1" ht="18.75" x14ac:dyDescent="0.2">
      <c r="A220" s="1108"/>
      <c r="B220" s="1114"/>
      <c r="C220" s="349" t="s">
        <v>4583</v>
      </c>
      <c r="D220" s="1112"/>
      <c r="E220" s="317">
        <v>40.65</v>
      </c>
      <c r="F220" s="317" t="s">
        <v>4094</v>
      </c>
      <c r="G220" s="1106"/>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107">
        <v>119</v>
      </c>
      <c r="B221" s="1113" t="s">
        <v>5053</v>
      </c>
      <c r="C221" s="349" t="s">
        <v>2670</v>
      </c>
      <c r="D221" s="1111" t="s">
        <v>5054</v>
      </c>
      <c r="E221" s="317">
        <v>1100</v>
      </c>
      <c r="F221" s="317" t="s">
        <v>4094</v>
      </c>
      <c r="G221" s="1104">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108"/>
      <c r="B222" s="1114"/>
      <c r="C222" s="349" t="s">
        <v>5056</v>
      </c>
      <c r="D222" s="1112"/>
      <c r="E222" s="317">
        <v>2625</v>
      </c>
      <c r="F222" s="317" t="s">
        <v>4094</v>
      </c>
      <c r="G222" s="1106"/>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107">
        <v>120</v>
      </c>
      <c r="B223" s="1113" t="s">
        <v>5058</v>
      </c>
      <c r="C223" s="349" t="s">
        <v>2922</v>
      </c>
      <c r="D223" s="1111" t="s">
        <v>4970</v>
      </c>
      <c r="E223" s="317">
        <v>6039</v>
      </c>
      <c r="F223" s="317" t="s">
        <v>4094</v>
      </c>
      <c r="G223" s="1104">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115"/>
      <c r="B224" s="1116"/>
      <c r="C224" s="349" t="s">
        <v>5061</v>
      </c>
      <c r="D224" s="1117"/>
      <c r="E224" s="317">
        <v>478.7</v>
      </c>
      <c r="F224" s="317" t="s">
        <v>4094</v>
      </c>
      <c r="G224" s="1105"/>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108"/>
      <c r="B225" s="1114"/>
      <c r="C225" s="349" t="s">
        <v>2653</v>
      </c>
      <c r="D225" s="1112"/>
      <c r="E225" s="317">
        <v>18263</v>
      </c>
      <c r="F225" s="317" t="s">
        <v>4094</v>
      </c>
      <c r="G225" s="1106"/>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107">
        <v>123</v>
      </c>
      <c r="B228" s="1113" t="s">
        <v>5070</v>
      </c>
      <c r="C228" s="349" t="s">
        <v>5071</v>
      </c>
      <c r="D228" s="1111" t="s">
        <v>5072</v>
      </c>
      <c r="E228" s="317">
        <v>2775</v>
      </c>
      <c r="F228" s="317" t="s">
        <v>3128</v>
      </c>
      <c r="G228" s="1104">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115"/>
      <c r="B229" s="1116"/>
      <c r="C229" s="349" t="s">
        <v>5075</v>
      </c>
      <c r="D229" s="1117"/>
      <c r="E229" s="317">
        <v>3275</v>
      </c>
      <c r="F229" s="317" t="s">
        <v>3128</v>
      </c>
      <c r="G229" s="1105"/>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115"/>
      <c r="B230" s="1116"/>
      <c r="C230" s="349" t="s">
        <v>5077</v>
      </c>
      <c r="D230" s="1117"/>
      <c r="E230" s="317">
        <v>1102.5899999999999</v>
      </c>
      <c r="F230" s="317" t="s">
        <v>3128</v>
      </c>
      <c r="G230" s="1105"/>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108"/>
      <c r="B231" s="1114"/>
      <c r="C231" s="349" t="s">
        <v>5079</v>
      </c>
      <c r="D231" s="1112"/>
      <c r="E231" s="317">
        <v>400</v>
      </c>
      <c r="F231" s="317" t="s">
        <v>3128</v>
      </c>
      <c r="G231" s="1106"/>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107">
        <v>129</v>
      </c>
      <c r="B237" s="1113" t="s">
        <v>5099</v>
      </c>
      <c r="C237" s="349" t="s">
        <v>5100</v>
      </c>
      <c r="D237" s="1111"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108"/>
      <c r="B238" s="1114"/>
      <c r="C238" s="349" t="s">
        <v>4316</v>
      </c>
      <c r="D238" s="1112"/>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107">
        <v>133</v>
      </c>
      <c r="B242" s="1113" t="s">
        <v>5119</v>
      </c>
      <c r="C242" s="349" t="s">
        <v>3298</v>
      </c>
      <c r="D242" s="1111"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115"/>
      <c r="B243" s="1116"/>
      <c r="C243" s="349" t="s">
        <v>4535</v>
      </c>
      <c r="D243" s="1117"/>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108"/>
      <c r="B244" s="1114"/>
      <c r="C244" s="349" t="s">
        <v>3998</v>
      </c>
      <c r="D244" s="1112"/>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107">
        <v>134</v>
      </c>
      <c r="B245" s="1113" t="s">
        <v>5127</v>
      </c>
      <c r="C245" s="349" t="s">
        <v>5128</v>
      </c>
      <c r="D245" s="1111"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108"/>
      <c r="B246" s="1114"/>
      <c r="C246" s="349" t="s">
        <v>5090</v>
      </c>
      <c r="D246" s="1112"/>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107">
        <v>141</v>
      </c>
      <c r="B253" s="1113" t="s">
        <v>5156</v>
      </c>
      <c r="C253" s="349" t="s">
        <v>4605</v>
      </c>
      <c r="D253" s="1111" t="s">
        <v>5157</v>
      </c>
      <c r="E253" s="317">
        <v>25.97</v>
      </c>
      <c r="F253" s="317" t="s">
        <v>3009</v>
      </c>
      <c r="G253" s="1104">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115"/>
      <c r="B254" s="1116"/>
      <c r="C254" s="349" t="s">
        <v>4610</v>
      </c>
      <c r="D254" s="1117"/>
      <c r="E254" s="317">
        <v>98.89</v>
      </c>
      <c r="F254" s="317" t="s">
        <v>3009</v>
      </c>
      <c r="G254" s="1105"/>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115"/>
      <c r="B255" s="1116"/>
      <c r="C255" s="349" t="s">
        <v>149</v>
      </c>
      <c r="D255" s="1117"/>
      <c r="E255" s="317">
        <v>30.5</v>
      </c>
      <c r="F255" s="317" t="s">
        <v>3009</v>
      </c>
      <c r="G255" s="1105"/>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115"/>
      <c r="B256" s="1116"/>
      <c r="C256" s="349" t="s">
        <v>1179</v>
      </c>
      <c r="D256" s="1117"/>
      <c r="E256" s="317">
        <v>93.1</v>
      </c>
      <c r="F256" s="317" t="s">
        <v>3009</v>
      </c>
      <c r="G256" s="1105"/>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108"/>
      <c r="B257" s="1114"/>
      <c r="C257" s="349" t="s">
        <v>147</v>
      </c>
      <c r="D257" s="1112"/>
      <c r="E257" s="317">
        <v>150</v>
      </c>
      <c r="F257" s="317" t="s">
        <v>3009</v>
      </c>
      <c r="G257" s="1106"/>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107">
        <v>144</v>
      </c>
      <c r="B260" s="1109" t="s">
        <v>5174</v>
      </c>
      <c r="C260" s="349" t="s">
        <v>4483</v>
      </c>
      <c r="D260" s="1111"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108"/>
      <c r="B261" s="1110"/>
      <c r="C261" s="349" t="s">
        <v>5177</v>
      </c>
      <c r="D261" s="1112"/>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107">
        <v>145</v>
      </c>
      <c r="B262" s="1113" t="s">
        <v>5179</v>
      </c>
      <c r="C262" s="349" t="s">
        <v>5180</v>
      </c>
      <c r="D262" s="1111"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108"/>
      <c r="B263" s="1114"/>
      <c r="C263" s="349" t="s">
        <v>5183</v>
      </c>
      <c r="D263" s="1112"/>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 ref="A19:A22"/>
    <mergeCell ref="B19:B22"/>
    <mergeCell ref="D19:D22"/>
    <mergeCell ref="G19:G22"/>
    <mergeCell ref="H19:H22"/>
    <mergeCell ref="F13:F14"/>
    <mergeCell ref="G13:G14"/>
    <mergeCell ref="H13:H14"/>
    <mergeCell ref="I13:I14"/>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31:A32"/>
    <mergeCell ref="B31:B32"/>
    <mergeCell ref="D31:D32"/>
    <mergeCell ref="G31:G32"/>
    <mergeCell ref="H31:H32"/>
    <mergeCell ref="A35:A38"/>
    <mergeCell ref="B35:B38"/>
    <mergeCell ref="D35:D38"/>
    <mergeCell ref="G35:G38"/>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57:A59"/>
    <mergeCell ref="B57:B59"/>
    <mergeCell ref="D57:D59"/>
    <mergeCell ref="A61:A63"/>
    <mergeCell ref="B61:B63"/>
    <mergeCell ref="D61:D63"/>
    <mergeCell ref="A53:A54"/>
    <mergeCell ref="B53:B54"/>
    <mergeCell ref="D53:D54"/>
    <mergeCell ref="A55:A56"/>
    <mergeCell ref="B55:B56"/>
    <mergeCell ref="D55:D56"/>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121:A122"/>
    <mergeCell ref="B121:B122"/>
    <mergeCell ref="D121:D122"/>
    <mergeCell ref="G121:G122"/>
    <mergeCell ref="H121:H122"/>
    <mergeCell ref="A123:A126"/>
    <mergeCell ref="B123:B126"/>
    <mergeCell ref="D123:D126"/>
    <mergeCell ref="G123:G12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H140:H141"/>
    <mergeCell ref="I140:I141"/>
    <mergeCell ref="A153:A162"/>
    <mergeCell ref="B153:B162"/>
    <mergeCell ref="D153:D162"/>
    <mergeCell ref="A163:A166"/>
    <mergeCell ref="B163:B166"/>
    <mergeCell ref="D163:D166"/>
    <mergeCell ref="G163:G166"/>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37:A238"/>
    <mergeCell ref="B237:B238"/>
    <mergeCell ref="D237:D238"/>
    <mergeCell ref="A242:A244"/>
    <mergeCell ref="B242:B244"/>
    <mergeCell ref="D242:D244"/>
    <mergeCell ref="A223:A225"/>
    <mergeCell ref="B223:B225"/>
    <mergeCell ref="D223:D225"/>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791" priority="61" stopIfTrue="1" operator="lessThanOrEqual">
      <formula>0</formula>
    </cfRule>
  </conditionalFormatting>
  <conditionalFormatting sqref="E26:I27 E30:F30 H30:I31 A48 E46:G47 I46:I47 E56:I56 A50 E49:I49 E51:I52 E36:F38 A33:A35 I35 F31:F32 I32 A25:B28 A29 A39:A45">
    <cfRule type="cellIs" dxfId="790" priority="60" stopIfTrue="1" operator="lessThanOrEqual">
      <formula>0</formula>
    </cfRule>
  </conditionalFormatting>
  <conditionalFormatting sqref="A23:B24">
    <cfRule type="cellIs" dxfId="789" priority="59" stopIfTrue="1" operator="lessThanOrEqual">
      <formula>0</formula>
    </cfRule>
  </conditionalFormatting>
  <conditionalFormatting sqref="E54:I54 A53 A55">
    <cfRule type="cellIs" dxfId="788" priority="58" stopIfTrue="1" operator="lessThanOrEqual">
      <formula>0</formula>
    </cfRule>
  </conditionalFormatting>
  <conditionalFormatting sqref="I24">
    <cfRule type="cellIs" dxfId="787" priority="57" stopIfTrue="1" operator="lessThanOrEqual">
      <formula>0</formula>
    </cfRule>
  </conditionalFormatting>
  <conditionalFormatting sqref="E58:I59">
    <cfRule type="cellIs" dxfId="786" priority="56" stopIfTrue="1" operator="lessThanOrEqual">
      <formula>0</formula>
    </cfRule>
  </conditionalFormatting>
  <conditionalFormatting sqref="H35">
    <cfRule type="cellIs" dxfId="785" priority="55" stopIfTrue="1" operator="lessThanOrEqual">
      <formula>0</formula>
    </cfRule>
  </conditionalFormatting>
  <conditionalFormatting sqref="I76:I78 I80:I81">
    <cfRule type="cellIs" dxfId="784" priority="54" stopIfTrue="1" operator="lessThanOrEqual">
      <formula>0</formula>
    </cfRule>
  </conditionalFormatting>
  <conditionalFormatting sqref="H79">
    <cfRule type="cellIs" dxfId="783" priority="53" stopIfTrue="1" operator="lessThanOrEqual">
      <formula>0</formula>
    </cfRule>
  </conditionalFormatting>
  <conditionalFormatting sqref="I79">
    <cfRule type="cellIs" dxfId="782" priority="52" stopIfTrue="1" operator="lessThanOrEqual">
      <formula>0</formula>
    </cfRule>
  </conditionalFormatting>
  <conditionalFormatting sqref="E31:E32">
    <cfRule type="cellIs" dxfId="781" priority="51" stopIfTrue="1" operator="lessThanOrEqual">
      <formula>0</formula>
    </cfRule>
  </conditionalFormatting>
  <conditionalFormatting sqref="E172:E173">
    <cfRule type="cellIs" dxfId="780" priority="50" stopIfTrue="1" operator="lessThanOrEqual">
      <formula>0</formula>
    </cfRule>
  </conditionalFormatting>
  <conditionalFormatting sqref="F221:F222">
    <cfRule type="cellIs" dxfId="779" priority="49" stopIfTrue="1" operator="lessThanOrEqual">
      <formula>0</formula>
    </cfRule>
  </conditionalFormatting>
  <conditionalFormatting sqref="F214:F216">
    <cfRule type="cellIs" dxfId="778"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777" priority="47" stopIfTrue="1" operator="lessThanOrEqual">
      <formula>0</formula>
    </cfRule>
  </conditionalFormatting>
  <conditionalFormatting sqref="B48 B55 B50 B39:B45 B29 B33:B35">
    <cfRule type="cellIs" dxfId="776" priority="46" stopIfTrue="1" operator="lessThanOrEqual">
      <formula>0</formula>
    </cfRule>
  </conditionalFormatting>
  <conditionalFormatting sqref="B53">
    <cfRule type="cellIs" dxfId="775" priority="45" stopIfTrue="1" operator="lessThanOrEqual">
      <formula>0</formula>
    </cfRule>
  </conditionalFormatting>
  <conditionalFormatting sqref="A270:B271 E271:H271 E270:F270">
    <cfRule type="cellIs" dxfId="774" priority="44" stopIfTrue="1" operator="lessThanOrEqual">
      <formula>0</formula>
    </cfRule>
  </conditionalFormatting>
  <conditionalFormatting sqref="G270">
    <cfRule type="cellIs" dxfId="773" priority="43" stopIfTrue="1" operator="lessThanOrEqual">
      <formula>0</formula>
    </cfRule>
  </conditionalFormatting>
  <conditionalFormatting sqref="H270">
    <cfRule type="cellIs" dxfId="772" priority="42" stopIfTrue="1" operator="lessThanOrEqual">
      <formula>0</formula>
    </cfRule>
  </conditionalFormatting>
  <conditionalFormatting sqref="I271">
    <cfRule type="cellIs" dxfId="771" priority="41" stopIfTrue="1" operator="lessThanOrEqual">
      <formula>0</formula>
    </cfRule>
  </conditionalFormatting>
  <conditionalFormatting sqref="I270">
    <cfRule type="cellIs" dxfId="770" priority="40" stopIfTrue="1" operator="lessThanOrEqual">
      <formula>0</formula>
    </cfRule>
  </conditionalFormatting>
  <conditionalFormatting sqref="A264:A269">
    <cfRule type="cellIs" dxfId="769" priority="39" stopIfTrue="1" operator="lessThanOrEqual">
      <formula>0</formula>
    </cfRule>
  </conditionalFormatting>
  <conditionalFormatting sqref="B264:B269">
    <cfRule type="cellIs" dxfId="768" priority="38" stopIfTrue="1" operator="lessThanOrEqual">
      <formula>0</formula>
    </cfRule>
  </conditionalFormatting>
  <conditionalFormatting sqref="C127:C171 C90:C122 C74:C87 C60:C69 C174:C263 C15:C18">
    <cfRule type="cellIs" dxfId="767" priority="37" stopIfTrue="1" operator="lessThanOrEqual">
      <formula>0</formula>
    </cfRule>
  </conditionalFormatting>
  <conditionalFormatting sqref="C55:C56 C33:C52 C28:C30 C25:C26">
    <cfRule type="cellIs" dxfId="766" priority="36" stopIfTrue="1" operator="lessThanOrEqual">
      <formula>0</formula>
    </cfRule>
  </conditionalFormatting>
  <conditionalFormatting sqref="C23:C24">
    <cfRule type="cellIs" dxfId="765" priority="35" stopIfTrue="1" operator="lessThanOrEqual">
      <formula>0</formula>
    </cfRule>
  </conditionalFormatting>
  <conditionalFormatting sqref="C19:C22">
    <cfRule type="cellIs" dxfId="764" priority="34" stopIfTrue="1" operator="lessThanOrEqual">
      <formula>0</formula>
    </cfRule>
  </conditionalFormatting>
  <conditionalFormatting sqref="C53:C54">
    <cfRule type="cellIs" dxfId="763" priority="33" stopIfTrue="1" operator="lessThanOrEqual">
      <formula>0</formula>
    </cfRule>
  </conditionalFormatting>
  <conditionalFormatting sqref="C57:C59">
    <cfRule type="cellIs" dxfId="762" priority="32" stopIfTrue="1" operator="lessThanOrEqual">
      <formula>0</formula>
    </cfRule>
  </conditionalFormatting>
  <conditionalFormatting sqref="C71:C73">
    <cfRule type="cellIs" dxfId="761" priority="31" stopIfTrue="1" operator="lessThanOrEqual">
      <formula>0</formula>
    </cfRule>
  </conditionalFormatting>
  <conditionalFormatting sqref="C88:C89">
    <cfRule type="cellIs" dxfId="760" priority="30" stopIfTrue="1" operator="lessThanOrEqual">
      <formula>0</formula>
    </cfRule>
  </conditionalFormatting>
  <conditionalFormatting sqref="C31:C32">
    <cfRule type="cellIs" dxfId="759" priority="29" stopIfTrue="1" operator="lessThanOrEqual">
      <formula>0</formula>
    </cfRule>
  </conditionalFormatting>
  <conditionalFormatting sqref="C70">
    <cfRule type="cellIs" dxfId="758" priority="28" stopIfTrue="1" operator="lessThanOrEqual">
      <formula>0</formula>
    </cfRule>
  </conditionalFormatting>
  <conditionalFormatting sqref="C123:C126">
    <cfRule type="cellIs" dxfId="757" priority="27" stopIfTrue="1" operator="lessThanOrEqual">
      <formula>0</formula>
    </cfRule>
  </conditionalFormatting>
  <conditionalFormatting sqref="C172:C173">
    <cfRule type="cellIs" dxfId="756" priority="26" stopIfTrue="1" operator="lessThanOrEqual">
      <formula>0</formula>
    </cfRule>
  </conditionalFormatting>
  <conditionalFormatting sqref="C271">
    <cfRule type="cellIs" dxfId="755" priority="25" stopIfTrue="1" operator="lessThanOrEqual">
      <formula>0</formula>
    </cfRule>
  </conditionalFormatting>
  <conditionalFormatting sqref="C270">
    <cfRule type="cellIs" dxfId="754" priority="24" stopIfTrue="1" operator="lessThanOrEqual">
      <formula>0</formula>
    </cfRule>
  </conditionalFormatting>
  <conditionalFormatting sqref="C264:C269">
    <cfRule type="cellIs" dxfId="753"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752" priority="22" stopIfTrue="1" operator="lessThanOrEqual">
      <formula>0</formula>
    </cfRule>
  </conditionalFormatting>
  <conditionalFormatting sqref="D50 D55 D48 D33:D35 D39:D45 D28:D29 D25">
    <cfRule type="cellIs" dxfId="751" priority="21" stopIfTrue="1" operator="lessThanOrEqual">
      <formula>0</formula>
    </cfRule>
  </conditionalFormatting>
  <conditionalFormatting sqref="D23:D24">
    <cfRule type="cellIs" dxfId="750" priority="20" stopIfTrue="1" operator="lessThanOrEqual">
      <formula>0</formula>
    </cfRule>
  </conditionalFormatting>
  <conditionalFormatting sqref="D19">
    <cfRule type="cellIs" dxfId="749" priority="19" stopIfTrue="1" operator="lessThanOrEqual">
      <formula>0</formula>
    </cfRule>
  </conditionalFormatting>
  <conditionalFormatting sqref="D26">
    <cfRule type="cellIs" dxfId="748" priority="18" stopIfTrue="1" operator="lessThanOrEqual">
      <formula>0</formula>
    </cfRule>
  </conditionalFormatting>
  <conditionalFormatting sqref="D53">
    <cfRule type="cellIs" dxfId="747" priority="17" stopIfTrue="1" operator="lessThanOrEqual">
      <formula>0</formula>
    </cfRule>
  </conditionalFormatting>
  <conditionalFormatting sqref="D57">
    <cfRule type="cellIs" dxfId="746" priority="16" stopIfTrue="1" operator="lessThanOrEqual">
      <formula>0</formula>
    </cfRule>
  </conditionalFormatting>
  <conditionalFormatting sqref="D108">
    <cfRule type="cellIs" dxfId="745" priority="15" stopIfTrue="1" operator="lessThanOrEqual">
      <formula>0</formula>
    </cfRule>
  </conditionalFormatting>
  <conditionalFormatting sqref="D121">
    <cfRule type="cellIs" dxfId="744" priority="14" stopIfTrue="1" operator="lessThanOrEqual">
      <formula>0</formula>
    </cfRule>
  </conditionalFormatting>
  <conditionalFormatting sqref="D70">
    <cfRule type="cellIs" dxfId="743" priority="13" stopIfTrue="1" operator="lessThanOrEqual">
      <formula>0</formula>
    </cfRule>
  </conditionalFormatting>
  <conditionalFormatting sqref="D123">
    <cfRule type="cellIs" dxfId="742" priority="12" stopIfTrue="1" operator="lessThanOrEqual">
      <formula>0</formula>
    </cfRule>
  </conditionalFormatting>
  <conditionalFormatting sqref="D93">
    <cfRule type="cellIs" dxfId="741" priority="11" stopIfTrue="1" operator="lessThanOrEqual">
      <formula>0</formula>
    </cfRule>
  </conditionalFormatting>
  <conditionalFormatting sqref="D135">
    <cfRule type="cellIs" dxfId="740" priority="10" stopIfTrue="1" operator="lessThanOrEqual">
      <formula>0</formula>
    </cfRule>
  </conditionalFormatting>
  <conditionalFormatting sqref="D172">
    <cfRule type="cellIs" dxfId="739" priority="9" stopIfTrue="1" operator="lessThanOrEqual">
      <formula>0</formula>
    </cfRule>
  </conditionalFormatting>
  <conditionalFormatting sqref="D185">
    <cfRule type="cellIs" dxfId="738" priority="8" stopIfTrue="1" operator="lessThanOrEqual">
      <formula>0</formula>
    </cfRule>
  </conditionalFormatting>
  <conditionalFormatting sqref="D195">
    <cfRule type="cellIs" dxfId="737" priority="7" stopIfTrue="1" operator="lessThanOrEqual">
      <formula>0</formula>
    </cfRule>
  </conditionalFormatting>
  <conditionalFormatting sqref="D242">
    <cfRule type="cellIs" dxfId="736" priority="6" stopIfTrue="1" operator="lessThanOrEqual">
      <formula>0</formula>
    </cfRule>
  </conditionalFormatting>
  <conditionalFormatting sqref="D245">
    <cfRule type="cellIs" dxfId="735" priority="5" stopIfTrue="1" operator="lessThanOrEqual">
      <formula>0</formula>
    </cfRule>
  </conditionalFormatting>
  <conditionalFormatting sqref="D228">
    <cfRule type="cellIs" dxfId="734" priority="4" stopIfTrue="1" operator="lessThanOrEqual">
      <formula>0</formula>
    </cfRule>
  </conditionalFormatting>
  <conditionalFormatting sqref="D271">
    <cfRule type="cellIs" dxfId="733" priority="3" stopIfTrue="1" operator="lessThanOrEqual">
      <formula>0</formula>
    </cfRule>
  </conditionalFormatting>
  <conditionalFormatting sqref="D270">
    <cfRule type="cellIs" dxfId="732" priority="2" stopIfTrue="1" operator="lessThanOrEqual">
      <formula>0</formula>
    </cfRule>
  </conditionalFormatting>
  <conditionalFormatting sqref="D264:D269">
    <cfRule type="cellIs" dxfId="731"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D7" zoomScale="68" zoomScaleNormal="69" zoomScaleSheetLayoutView="68" workbookViewId="0">
      <pane ySplit="8" topLeftCell="A27" activePane="bottomLeft" state="frozen"/>
      <selection activeCell="E7" sqref="E7"/>
      <selection pane="bottomLeft" activeCell="S35" sqref="S35"/>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077"/>
      <c r="B1" s="1077"/>
      <c r="C1" s="1077"/>
      <c r="D1" s="1077"/>
      <c r="E1" s="1077"/>
      <c r="F1" s="1077"/>
      <c r="G1" s="1077"/>
      <c r="H1" s="1077"/>
      <c r="I1" s="1077"/>
      <c r="J1" s="1078"/>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152" t="s">
        <v>3338</v>
      </c>
      <c r="B9" s="1152"/>
      <c r="C9" s="1152"/>
      <c r="D9" s="1152"/>
      <c r="E9" s="1152"/>
      <c r="F9" s="1152"/>
      <c r="G9" s="1152"/>
      <c r="H9" s="1152"/>
      <c r="I9" s="1152"/>
      <c r="J9" s="1152"/>
      <c r="K9" s="1152"/>
      <c r="L9" s="1152"/>
      <c r="M9" s="1152"/>
      <c r="N9" s="1152"/>
      <c r="O9" s="1152"/>
      <c r="P9" s="1152"/>
      <c r="Q9" s="1152"/>
      <c r="R9" s="1152"/>
      <c r="S9" s="1152"/>
      <c r="T9" s="431"/>
      <c r="U9" s="431"/>
    </row>
    <row r="10" spans="1:21" s="281" customFormat="1" ht="31.5" customHeight="1" x14ac:dyDescent="0.2">
      <c r="A10" s="1153" t="s">
        <v>6399</v>
      </c>
      <c r="B10" s="1153"/>
      <c r="C10" s="1153"/>
      <c r="D10" s="1153"/>
      <c r="E10" s="1153"/>
      <c r="F10" s="1153"/>
      <c r="G10" s="1153"/>
      <c r="H10" s="1153"/>
      <c r="I10" s="1153"/>
      <c r="J10" s="1153"/>
      <c r="K10" s="1153"/>
      <c r="L10" s="1153"/>
      <c r="M10" s="1153"/>
      <c r="N10" s="1153"/>
      <c r="O10" s="1153"/>
      <c r="P10" s="1153"/>
      <c r="Q10" s="1153"/>
      <c r="R10" s="1153"/>
      <c r="S10" s="1153"/>
      <c r="T10" s="431"/>
      <c r="U10" s="431"/>
    </row>
    <row r="11" spans="1:21" s="281" customFormat="1" ht="31.5" customHeight="1" x14ac:dyDescent="0.5">
      <c r="A11" s="1154" t="s">
        <v>5769</v>
      </c>
      <c r="B11" s="1154"/>
      <c r="C11" s="1154"/>
      <c r="D11" s="1154"/>
      <c r="E11" s="1154"/>
      <c r="F11" s="1154"/>
      <c r="G11" s="1154"/>
      <c r="H11" s="1154"/>
      <c r="I11" s="1154"/>
      <c r="J11" s="1154"/>
      <c r="K11" s="1154"/>
      <c r="L11" s="1154"/>
      <c r="M11" s="1154"/>
      <c r="N11" s="1154"/>
      <c r="O11" s="1154"/>
      <c r="P11" s="1154"/>
      <c r="Q11" s="1154"/>
      <c r="R11" s="1154"/>
      <c r="S11" s="1154"/>
      <c r="T11" s="431"/>
      <c r="U11" s="431"/>
    </row>
    <row r="12" spans="1:21" s="147" customFormat="1" ht="12" customHeight="1" thickBot="1" x14ac:dyDescent="0.25">
      <c r="A12" s="1079"/>
      <c r="B12" s="1079"/>
      <c r="C12" s="1080"/>
      <c r="D12" s="1080"/>
      <c r="E12" s="387"/>
      <c r="F12" s="152"/>
      <c r="G12" s="153"/>
      <c r="H12" s="152"/>
      <c r="I12" s="155"/>
      <c r="J12" s="282"/>
      <c r="O12" s="148"/>
      <c r="P12" s="148"/>
      <c r="Q12" s="148"/>
      <c r="R12" s="148"/>
      <c r="S12" s="279"/>
    </row>
    <row r="13" spans="1:21" s="283" customFormat="1" ht="51.75" customHeight="1" thickTop="1" x14ac:dyDescent="0.15">
      <c r="A13" s="1167" t="s">
        <v>3340</v>
      </c>
      <c r="B13" s="1165" t="s">
        <v>4857</v>
      </c>
      <c r="C13" s="1165" t="s">
        <v>5514</v>
      </c>
      <c r="D13" s="1165" t="s">
        <v>2520</v>
      </c>
      <c r="E13" s="1165" t="s">
        <v>2521</v>
      </c>
      <c r="F13" s="1171" t="s">
        <v>2522</v>
      </c>
      <c r="G13" s="1171" t="s">
        <v>5515</v>
      </c>
      <c r="H13" s="1165" t="s">
        <v>5516</v>
      </c>
      <c r="I13" s="1165" t="s">
        <v>2525</v>
      </c>
      <c r="J13" s="1165" t="s">
        <v>2526</v>
      </c>
      <c r="K13" s="1165" t="s">
        <v>1079</v>
      </c>
      <c r="L13" s="1165"/>
      <c r="M13" s="1165" t="s">
        <v>1080</v>
      </c>
      <c r="N13" s="1165"/>
      <c r="O13" s="1165" t="s">
        <v>1081</v>
      </c>
      <c r="P13" s="1165"/>
      <c r="Q13" s="1165"/>
      <c r="R13" s="1165"/>
      <c r="S13" s="1169" t="s">
        <v>1082</v>
      </c>
    </row>
    <row r="14" spans="1:21" s="283" customFormat="1" ht="11.25" x14ac:dyDescent="0.15">
      <c r="A14" s="1168"/>
      <c r="B14" s="1166"/>
      <c r="C14" s="1166"/>
      <c r="D14" s="1166"/>
      <c r="E14" s="1166"/>
      <c r="F14" s="1172"/>
      <c r="G14" s="1172"/>
      <c r="H14" s="1166"/>
      <c r="I14" s="1166"/>
      <c r="J14" s="1166"/>
      <c r="K14" s="408" t="s">
        <v>1085</v>
      </c>
      <c r="L14" s="408" t="s">
        <v>2527</v>
      </c>
      <c r="M14" s="408" t="s">
        <v>1085</v>
      </c>
      <c r="N14" s="408" t="s">
        <v>1084</v>
      </c>
      <c r="O14" s="408" t="s">
        <v>492</v>
      </c>
      <c r="P14" s="408" t="s">
        <v>493</v>
      </c>
      <c r="Q14" s="408" t="s">
        <v>494</v>
      </c>
      <c r="R14" s="408" t="s">
        <v>495</v>
      </c>
      <c r="S14" s="1170"/>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173">
        <v>6</v>
      </c>
      <c r="B20" s="1174" t="s">
        <v>5253</v>
      </c>
      <c r="C20" s="1056" t="s">
        <v>5522</v>
      </c>
      <c r="D20" s="393" t="s">
        <v>5254</v>
      </c>
      <c r="E20" s="1056" t="s">
        <v>5255</v>
      </c>
      <c r="F20" s="312">
        <f>29500+2065</f>
        <v>31565</v>
      </c>
      <c r="G20" s="312" t="s">
        <v>2569</v>
      </c>
      <c r="H20" s="394">
        <v>42782</v>
      </c>
      <c r="I20" s="415" t="s">
        <v>5256</v>
      </c>
      <c r="J20" s="181" t="s">
        <v>5257</v>
      </c>
      <c r="K20" s="814" t="s">
        <v>496</v>
      </c>
      <c r="L20" s="597"/>
      <c r="M20" s="814" t="s">
        <v>496</v>
      </c>
      <c r="N20" s="597"/>
      <c r="O20" s="814"/>
      <c r="P20" s="814"/>
      <c r="Q20" s="814" t="s">
        <v>496</v>
      </c>
      <c r="R20" s="814"/>
      <c r="S20" s="373"/>
    </row>
    <row r="21" spans="1:19" s="283" customFormat="1" ht="33.75" x14ac:dyDescent="0.15">
      <c r="A21" s="1173"/>
      <c r="B21" s="1174"/>
      <c r="C21" s="1056"/>
      <c r="D21" s="393" t="s">
        <v>5258</v>
      </c>
      <c r="E21" s="1056"/>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173">
        <v>7</v>
      </c>
      <c r="B22" s="1174" t="s">
        <v>5260</v>
      </c>
      <c r="C22" s="1056" t="s">
        <v>5523</v>
      </c>
      <c r="D22" s="393" t="s">
        <v>5261</v>
      </c>
      <c r="E22" s="1056"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173"/>
      <c r="B23" s="1174"/>
      <c r="C23" s="1056"/>
      <c r="D23" s="393" t="s">
        <v>3598</v>
      </c>
      <c r="E23" s="1056"/>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173">
        <v>8</v>
      </c>
      <c r="B24" s="1174" t="s">
        <v>5265</v>
      </c>
      <c r="C24" s="1056" t="s">
        <v>5524</v>
      </c>
      <c r="D24" s="393" t="s">
        <v>5266</v>
      </c>
      <c r="E24" s="1056" t="s">
        <v>5267</v>
      </c>
      <c r="F24" s="312">
        <v>3300</v>
      </c>
      <c r="G24" s="312" t="s">
        <v>2531</v>
      </c>
      <c r="H24" s="1058">
        <v>42765</v>
      </c>
      <c r="I24" s="415" t="s">
        <v>5256</v>
      </c>
      <c r="J24" s="181" t="s">
        <v>5268</v>
      </c>
      <c r="K24" s="409" t="s">
        <v>496</v>
      </c>
      <c r="L24" s="410"/>
      <c r="M24" s="409" t="s">
        <v>496</v>
      </c>
      <c r="N24" s="410"/>
      <c r="O24" s="411" t="s">
        <v>496</v>
      </c>
      <c r="P24" s="411"/>
      <c r="Q24" s="411"/>
      <c r="R24" s="411"/>
      <c r="S24" s="373"/>
    </row>
    <row r="25" spans="1:19" s="283" customFormat="1" ht="22.5" x14ac:dyDescent="0.15">
      <c r="A25" s="1173"/>
      <c r="B25" s="1174"/>
      <c r="C25" s="1056"/>
      <c r="D25" s="393" t="s">
        <v>2584</v>
      </c>
      <c r="E25" s="1056"/>
      <c r="F25" s="312">
        <v>2200</v>
      </c>
      <c r="G25" s="312" t="s">
        <v>2531</v>
      </c>
      <c r="H25" s="1058"/>
      <c r="I25" s="415" t="s">
        <v>5256</v>
      </c>
      <c r="J25" s="181" t="s">
        <v>5269</v>
      </c>
      <c r="K25" s="409" t="s">
        <v>496</v>
      </c>
      <c r="L25" s="410"/>
      <c r="M25" s="409" t="s">
        <v>496</v>
      </c>
      <c r="N25" s="410"/>
      <c r="O25" s="411"/>
      <c r="P25" s="411" t="s">
        <v>496</v>
      </c>
      <c r="Q25" s="411"/>
      <c r="R25" s="411"/>
      <c r="S25" s="373"/>
    </row>
    <row r="26" spans="1:19" s="283" customFormat="1" ht="22.5" x14ac:dyDescent="0.15">
      <c r="A26" s="1173"/>
      <c r="B26" s="1174"/>
      <c r="C26" s="1056"/>
      <c r="D26" s="393" t="s">
        <v>5270</v>
      </c>
      <c r="E26" s="1056"/>
      <c r="F26" s="312">
        <v>500</v>
      </c>
      <c r="G26" s="312" t="s">
        <v>2531</v>
      </c>
      <c r="H26" s="1058"/>
      <c r="I26" s="415" t="s">
        <v>5256</v>
      </c>
      <c r="J26" s="181" t="s">
        <v>5271</v>
      </c>
      <c r="K26" s="409" t="s">
        <v>496</v>
      </c>
      <c r="L26" s="410"/>
      <c r="M26" s="409" t="s">
        <v>496</v>
      </c>
      <c r="N26" s="410"/>
      <c r="O26" s="411"/>
      <c r="P26" s="411"/>
      <c r="Q26" s="411" t="s">
        <v>496</v>
      </c>
      <c r="R26" s="411"/>
      <c r="S26" s="277"/>
    </row>
    <row r="27" spans="1:19" s="283" customFormat="1" ht="18.75" x14ac:dyDescent="0.15">
      <c r="A27" s="1173">
        <v>9</v>
      </c>
      <c r="B27" s="1174" t="s">
        <v>5272</v>
      </c>
      <c r="C27" s="1056" t="s">
        <v>5525</v>
      </c>
      <c r="D27" s="393" t="s">
        <v>2551</v>
      </c>
      <c r="E27" s="1056" t="s">
        <v>4395</v>
      </c>
      <c r="F27" s="312">
        <v>90</v>
      </c>
      <c r="G27" s="312" t="s">
        <v>2531</v>
      </c>
      <c r="H27" s="1058">
        <v>42747</v>
      </c>
      <c r="I27" s="415" t="s">
        <v>5273</v>
      </c>
      <c r="J27" s="181" t="s">
        <v>5274</v>
      </c>
      <c r="K27" s="409" t="s">
        <v>496</v>
      </c>
      <c r="L27" s="410"/>
      <c r="M27" s="409" t="s">
        <v>496</v>
      </c>
      <c r="N27" s="410"/>
      <c r="O27" s="411" t="s">
        <v>496</v>
      </c>
      <c r="P27" s="411"/>
      <c r="Q27" s="411"/>
      <c r="R27" s="411"/>
      <c r="S27" s="277"/>
    </row>
    <row r="28" spans="1:19" s="283" customFormat="1" ht="18.75" x14ac:dyDescent="0.15">
      <c r="A28" s="1173"/>
      <c r="B28" s="1174"/>
      <c r="C28" s="1056"/>
      <c r="D28" s="393" t="s">
        <v>2554</v>
      </c>
      <c r="E28" s="1056"/>
      <c r="F28" s="312">
        <v>90</v>
      </c>
      <c r="G28" s="312" t="s">
        <v>2531</v>
      </c>
      <c r="H28" s="1058"/>
      <c r="I28" s="415" t="s">
        <v>5275</v>
      </c>
      <c r="J28" s="181" t="s">
        <v>5276</v>
      </c>
      <c r="K28" s="409" t="s">
        <v>496</v>
      </c>
      <c r="L28" s="410"/>
      <c r="M28" s="409" t="s">
        <v>496</v>
      </c>
      <c r="N28" s="410"/>
      <c r="O28" s="411" t="s">
        <v>496</v>
      </c>
      <c r="P28" s="411"/>
      <c r="Q28" s="411"/>
      <c r="R28" s="411"/>
      <c r="S28" s="277"/>
    </row>
    <row r="29" spans="1:19" s="283" customFormat="1" ht="18.75" x14ac:dyDescent="0.15">
      <c r="A29" s="1173"/>
      <c r="B29" s="1174"/>
      <c r="C29" s="1056"/>
      <c r="D29" s="393" t="s">
        <v>2555</v>
      </c>
      <c r="E29" s="1056"/>
      <c r="F29" s="312">
        <v>70</v>
      </c>
      <c r="G29" s="312" t="s">
        <v>2531</v>
      </c>
      <c r="H29" s="1058"/>
      <c r="I29" s="415" t="s">
        <v>5277</v>
      </c>
      <c r="J29" s="181" t="s">
        <v>5278</v>
      </c>
      <c r="K29" s="409" t="s">
        <v>496</v>
      </c>
      <c r="L29" s="410"/>
      <c r="M29" s="409" t="s">
        <v>496</v>
      </c>
      <c r="N29" s="410"/>
      <c r="O29" s="411" t="s">
        <v>496</v>
      </c>
      <c r="P29" s="411"/>
      <c r="Q29" s="411"/>
      <c r="R29" s="411"/>
      <c r="S29" s="277"/>
    </row>
    <row r="30" spans="1:19" s="283" customFormat="1" ht="18.75" x14ac:dyDescent="0.15">
      <c r="A30" s="1173"/>
      <c r="B30" s="1174"/>
      <c r="C30" s="1056"/>
      <c r="D30" s="393" t="s">
        <v>4400</v>
      </c>
      <c r="E30" s="1056"/>
      <c r="F30" s="312">
        <v>45</v>
      </c>
      <c r="G30" s="312" t="s">
        <v>2531</v>
      </c>
      <c r="H30" s="1058"/>
      <c r="I30" s="415" t="s">
        <v>5277</v>
      </c>
      <c r="J30" s="181" t="s">
        <v>5279</v>
      </c>
      <c r="K30" s="409" t="s">
        <v>496</v>
      </c>
      <c r="L30" s="410"/>
      <c r="M30" s="409" t="s">
        <v>496</v>
      </c>
      <c r="N30" s="410"/>
      <c r="O30" s="411" t="s">
        <v>496</v>
      </c>
      <c r="P30" s="411"/>
      <c r="Q30" s="411"/>
      <c r="R30" s="411"/>
      <c r="S30" s="277"/>
    </row>
    <row r="31" spans="1:19" s="283" customFormat="1" ht="22.5" x14ac:dyDescent="0.15">
      <c r="A31" s="1173">
        <v>10</v>
      </c>
      <c r="B31" s="1174" t="s">
        <v>5280</v>
      </c>
      <c r="C31" s="1056" t="s">
        <v>5526</v>
      </c>
      <c r="D31" s="393" t="s">
        <v>5281</v>
      </c>
      <c r="E31" s="1056" t="s">
        <v>5282</v>
      </c>
      <c r="F31" s="312">
        <v>300</v>
      </c>
      <c r="G31" s="312" t="s">
        <v>2569</v>
      </c>
      <c r="H31" s="1058">
        <v>42768</v>
      </c>
      <c r="I31" s="415" t="s">
        <v>5283</v>
      </c>
      <c r="J31" s="181" t="s">
        <v>5284</v>
      </c>
      <c r="K31" s="409" t="s">
        <v>496</v>
      </c>
      <c r="L31" s="410"/>
      <c r="M31" s="409" t="s">
        <v>496</v>
      </c>
      <c r="N31" s="410"/>
      <c r="O31" s="411" t="s">
        <v>496</v>
      </c>
      <c r="P31" s="411"/>
      <c r="Q31" s="411"/>
      <c r="R31" s="411"/>
      <c r="S31" s="277"/>
    </row>
    <row r="32" spans="1:19" s="283" customFormat="1" ht="22.5" x14ac:dyDescent="0.15">
      <c r="A32" s="1173"/>
      <c r="B32" s="1174"/>
      <c r="C32" s="1056"/>
      <c r="D32" s="393" t="s">
        <v>5285</v>
      </c>
      <c r="E32" s="1056"/>
      <c r="F32" s="312">
        <v>1500</v>
      </c>
      <c r="G32" s="312" t="s">
        <v>2569</v>
      </c>
      <c r="H32" s="1058"/>
      <c r="I32" s="415" t="s">
        <v>5283</v>
      </c>
      <c r="J32" s="181" t="s">
        <v>5286</v>
      </c>
      <c r="K32" s="409" t="s">
        <v>496</v>
      </c>
      <c r="L32" s="410"/>
      <c r="M32" s="409" t="s">
        <v>496</v>
      </c>
      <c r="N32" s="410"/>
      <c r="O32" s="411"/>
      <c r="P32" s="411"/>
      <c r="Q32" s="411" t="s">
        <v>496</v>
      </c>
      <c r="R32" s="411"/>
      <c r="S32" s="277"/>
    </row>
    <row r="33" spans="1:19" s="283" customFormat="1" ht="22.5" x14ac:dyDescent="0.15">
      <c r="A33" s="1173"/>
      <c r="B33" s="1174"/>
      <c r="C33" s="1056"/>
      <c r="D33" s="393" t="s">
        <v>5287</v>
      </c>
      <c r="E33" s="1056"/>
      <c r="F33" s="312">
        <v>2700</v>
      </c>
      <c r="G33" s="312" t="s">
        <v>2569</v>
      </c>
      <c r="H33" s="1058"/>
      <c r="I33" s="415" t="s">
        <v>5283</v>
      </c>
      <c r="J33" s="181" t="s">
        <v>5288</v>
      </c>
      <c r="K33" s="409" t="s">
        <v>496</v>
      </c>
      <c r="L33" s="410"/>
      <c r="M33" s="409" t="s">
        <v>496</v>
      </c>
      <c r="N33" s="410"/>
      <c r="O33" s="411"/>
      <c r="P33" s="411"/>
      <c r="Q33" s="411" t="s">
        <v>496</v>
      </c>
      <c r="R33" s="411"/>
      <c r="S33" s="277"/>
    </row>
    <row r="34" spans="1:19" s="283" customFormat="1" ht="22.5" x14ac:dyDescent="0.15">
      <c r="A34" s="1173">
        <v>11</v>
      </c>
      <c r="B34" s="1174" t="s">
        <v>5289</v>
      </c>
      <c r="C34" s="1056" t="s">
        <v>5527</v>
      </c>
      <c r="D34" s="393" t="s">
        <v>2952</v>
      </c>
      <c r="E34" s="1056" t="s">
        <v>5290</v>
      </c>
      <c r="F34" s="312">
        <v>300</v>
      </c>
      <c r="G34" s="312" t="s">
        <v>2531</v>
      </c>
      <c r="H34" s="1058">
        <v>42752</v>
      </c>
      <c r="I34" s="415" t="s">
        <v>5256</v>
      </c>
      <c r="J34" s="181" t="s">
        <v>5291</v>
      </c>
      <c r="K34" s="409" t="s">
        <v>496</v>
      </c>
      <c r="L34" s="410"/>
      <c r="M34" s="409" t="s">
        <v>496</v>
      </c>
      <c r="N34" s="410"/>
      <c r="O34" s="411" t="s">
        <v>496</v>
      </c>
      <c r="P34" s="411"/>
      <c r="Q34" s="411"/>
      <c r="R34" s="411"/>
      <c r="S34" s="373"/>
    </row>
    <row r="35" spans="1:19" s="283" customFormat="1" ht="27" customHeight="1" x14ac:dyDescent="0.15">
      <c r="A35" s="1173"/>
      <c r="B35" s="1174"/>
      <c r="C35" s="1056"/>
      <c r="D35" s="393" t="s">
        <v>2562</v>
      </c>
      <c r="E35" s="1056"/>
      <c r="F35" s="312">
        <v>1700</v>
      </c>
      <c r="G35" s="312" t="s">
        <v>2531</v>
      </c>
      <c r="H35" s="1058"/>
      <c r="I35" s="415" t="s">
        <v>5256</v>
      </c>
      <c r="J35" s="181" t="s">
        <v>5292</v>
      </c>
      <c r="K35" s="879" t="s">
        <v>496</v>
      </c>
      <c r="L35" s="597"/>
      <c r="M35" s="879" t="s">
        <v>496</v>
      </c>
      <c r="N35" s="597"/>
      <c r="O35" s="879"/>
      <c r="P35" s="879"/>
      <c r="Q35" s="879" t="s">
        <v>496</v>
      </c>
      <c r="R35" s="879"/>
      <c r="S35" s="373"/>
    </row>
    <row r="36" spans="1:19" s="283" customFormat="1" ht="36.75" customHeight="1"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173">
        <v>15</v>
      </c>
      <c r="B39" s="1174" t="s">
        <v>5304</v>
      </c>
      <c r="C39" s="1056" t="s">
        <v>5531</v>
      </c>
      <c r="D39" s="393" t="s">
        <v>5305</v>
      </c>
      <c r="E39" s="1056" t="s">
        <v>5306</v>
      </c>
      <c r="F39" s="312">
        <v>1029</v>
      </c>
      <c r="G39" s="312" t="s">
        <v>2569</v>
      </c>
      <c r="H39" s="1058">
        <v>42773</v>
      </c>
      <c r="I39" s="415" t="s">
        <v>5307</v>
      </c>
      <c r="J39" s="181" t="s">
        <v>5308</v>
      </c>
      <c r="K39" s="409" t="s">
        <v>496</v>
      </c>
      <c r="L39" s="410"/>
      <c r="M39" s="409" t="s">
        <v>496</v>
      </c>
      <c r="N39" s="410"/>
      <c r="O39" s="411"/>
      <c r="P39" s="411"/>
      <c r="Q39" s="411" t="s">
        <v>496</v>
      </c>
      <c r="R39" s="411"/>
      <c r="S39" s="277"/>
    </row>
    <row r="40" spans="1:19" s="283" customFormat="1" ht="18.75" x14ac:dyDescent="0.15">
      <c r="A40" s="1173"/>
      <c r="B40" s="1174"/>
      <c r="C40" s="1056"/>
      <c r="D40" s="393" t="s">
        <v>2709</v>
      </c>
      <c r="E40" s="1056"/>
      <c r="F40" s="312">
        <v>790</v>
      </c>
      <c r="G40" s="312" t="s">
        <v>2569</v>
      </c>
      <c r="H40" s="1058"/>
      <c r="I40" s="415" t="s">
        <v>5309</v>
      </c>
      <c r="J40" s="181" t="s">
        <v>5310</v>
      </c>
      <c r="K40" s="409" t="s">
        <v>496</v>
      </c>
      <c r="L40" s="410"/>
      <c r="M40" s="409" t="s">
        <v>496</v>
      </c>
      <c r="N40" s="410"/>
      <c r="O40" s="411" t="s">
        <v>496</v>
      </c>
      <c r="P40" s="411"/>
      <c r="Q40" s="411"/>
      <c r="R40" s="411"/>
      <c r="S40" s="277"/>
    </row>
    <row r="41" spans="1:19" s="283" customFormat="1" ht="18.75" x14ac:dyDescent="0.15">
      <c r="A41" s="1173"/>
      <c r="B41" s="1174"/>
      <c r="C41" s="1056"/>
      <c r="D41" s="393" t="s">
        <v>2706</v>
      </c>
      <c r="E41" s="1056"/>
      <c r="F41" s="312">
        <v>5456</v>
      </c>
      <c r="G41" s="312" t="s">
        <v>2569</v>
      </c>
      <c r="H41" s="1058"/>
      <c r="I41" s="415" t="s">
        <v>5311</v>
      </c>
      <c r="J41" s="181" t="s">
        <v>5312</v>
      </c>
      <c r="K41" s="409" t="s">
        <v>496</v>
      </c>
      <c r="L41" s="410"/>
      <c r="M41" s="409" t="s">
        <v>496</v>
      </c>
      <c r="N41" s="410"/>
      <c r="O41" s="411" t="s">
        <v>496</v>
      </c>
      <c r="P41" s="411"/>
      <c r="Q41" s="411"/>
      <c r="R41" s="411"/>
      <c r="S41" s="277"/>
    </row>
    <row r="42" spans="1:19" s="283" customFormat="1" ht="18.75" x14ac:dyDescent="0.15">
      <c r="A42" s="1173">
        <v>16</v>
      </c>
      <c r="B42" s="1174" t="s">
        <v>5313</v>
      </c>
      <c r="C42" s="1056" t="s">
        <v>5532</v>
      </c>
      <c r="D42" s="393" t="s">
        <v>2706</v>
      </c>
      <c r="E42" s="1056" t="s">
        <v>4484</v>
      </c>
      <c r="F42" s="312">
        <v>3832.5</v>
      </c>
      <c r="G42" s="312" t="s">
        <v>2531</v>
      </c>
      <c r="H42" s="1058">
        <v>42762</v>
      </c>
      <c r="I42" s="415" t="s">
        <v>5314</v>
      </c>
      <c r="J42" s="181" t="s">
        <v>5315</v>
      </c>
      <c r="K42" s="409" t="s">
        <v>496</v>
      </c>
      <c r="L42" s="410"/>
      <c r="M42" s="409" t="s">
        <v>496</v>
      </c>
      <c r="N42" s="410"/>
      <c r="O42" s="411" t="s">
        <v>496</v>
      </c>
      <c r="P42" s="411"/>
      <c r="Q42" s="411"/>
      <c r="R42" s="411"/>
      <c r="S42" s="277"/>
    </row>
    <row r="43" spans="1:19" s="283" customFormat="1" ht="18.75" x14ac:dyDescent="0.15">
      <c r="A43" s="1173"/>
      <c r="B43" s="1174"/>
      <c r="C43" s="1056"/>
      <c r="D43" s="393" t="s">
        <v>2709</v>
      </c>
      <c r="E43" s="1056"/>
      <c r="F43" s="312">
        <v>6851.5</v>
      </c>
      <c r="G43" s="312" t="s">
        <v>2531</v>
      </c>
      <c r="H43" s="1058"/>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173">
        <v>20</v>
      </c>
      <c r="B47" s="183" t="s">
        <v>5325</v>
      </c>
      <c r="C47" s="1056" t="s">
        <v>5538</v>
      </c>
      <c r="D47" s="1176" t="s">
        <v>5326</v>
      </c>
      <c r="E47" s="1056" t="s">
        <v>5327</v>
      </c>
      <c r="F47" s="312">
        <v>20150</v>
      </c>
      <c r="G47" s="312" t="s">
        <v>2569</v>
      </c>
      <c r="H47" s="394">
        <v>42781</v>
      </c>
      <c r="I47" s="1058" t="s">
        <v>5283</v>
      </c>
      <c r="J47" s="181" t="s">
        <v>5328</v>
      </c>
      <c r="K47" s="1175" t="s">
        <v>496</v>
      </c>
      <c r="L47" s="1175"/>
      <c r="M47" s="1175" t="s">
        <v>496</v>
      </c>
      <c r="N47" s="1175"/>
      <c r="O47" s="1175" t="s">
        <v>496</v>
      </c>
      <c r="P47" s="1175"/>
      <c r="Q47" s="1175"/>
      <c r="R47" s="1175"/>
      <c r="S47" s="1177"/>
    </row>
    <row r="48" spans="1:19" s="283" customFormat="1" ht="33.75" x14ac:dyDescent="0.15">
      <c r="A48" s="1173"/>
      <c r="B48" s="401" t="s">
        <v>5770</v>
      </c>
      <c r="C48" s="1056"/>
      <c r="D48" s="1176"/>
      <c r="E48" s="1056"/>
      <c r="F48" s="312">
        <f>+F47*0.2</f>
        <v>4030</v>
      </c>
      <c r="G48" s="312" t="s">
        <v>2944</v>
      </c>
      <c r="H48" s="394">
        <v>42957</v>
      </c>
      <c r="I48" s="1058"/>
      <c r="J48" s="181" t="s">
        <v>6061</v>
      </c>
      <c r="K48" s="1175"/>
      <c r="L48" s="1175"/>
      <c r="M48" s="1175"/>
      <c r="N48" s="1175"/>
      <c r="O48" s="1175"/>
      <c r="P48" s="1175"/>
      <c r="Q48" s="1175"/>
      <c r="R48" s="1175"/>
      <c r="S48" s="1177"/>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173">
        <v>25</v>
      </c>
      <c r="B53" s="1174" t="s">
        <v>5341</v>
      </c>
      <c r="C53" s="1056" t="s">
        <v>5543</v>
      </c>
      <c r="D53" s="393" t="s">
        <v>2727</v>
      </c>
      <c r="E53" s="1056"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173"/>
      <c r="B54" s="1174"/>
      <c r="C54" s="1056"/>
      <c r="D54" s="393" t="s">
        <v>4722</v>
      </c>
      <c r="E54" s="1056"/>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173">
        <v>27</v>
      </c>
      <c r="B56" s="183" t="s">
        <v>5348</v>
      </c>
      <c r="C56" s="1056" t="s">
        <v>5545</v>
      </c>
      <c r="D56" s="1176" t="s">
        <v>5349</v>
      </c>
      <c r="E56" s="1056" t="s">
        <v>5350</v>
      </c>
      <c r="F56" s="312">
        <v>30000</v>
      </c>
      <c r="G56" s="312" t="s">
        <v>2569</v>
      </c>
      <c r="H56" s="394">
        <v>42779</v>
      </c>
      <c r="I56" s="1058" t="s">
        <v>5283</v>
      </c>
      <c r="J56" s="181" t="s">
        <v>5351</v>
      </c>
      <c r="K56" s="1175" t="s">
        <v>496</v>
      </c>
      <c r="L56" s="1175"/>
      <c r="M56" s="1175" t="s">
        <v>496</v>
      </c>
      <c r="N56" s="1175"/>
      <c r="O56" s="1175" t="s">
        <v>496</v>
      </c>
      <c r="P56" s="1175"/>
      <c r="Q56" s="1175"/>
      <c r="R56" s="1175"/>
      <c r="S56" s="1177"/>
    </row>
    <row r="57" spans="1:19" s="283" customFormat="1" ht="44.25" customHeight="1" x14ac:dyDescent="0.15">
      <c r="A57" s="1173"/>
      <c r="B57" s="401" t="s">
        <v>6063</v>
      </c>
      <c r="C57" s="1056"/>
      <c r="D57" s="1176"/>
      <c r="E57" s="1056"/>
      <c r="F57" s="312">
        <f>+F56*0.2</f>
        <v>6000</v>
      </c>
      <c r="G57" s="312" t="s">
        <v>2944</v>
      </c>
      <c r="H57" s="394">
        <v>42964</v>
      </c>
      <c r="I57" s="1058"/>
      <c r="J57" s="181" t="s">
        <v>6064</v>
      </c>
      <c r="K57" s="1175"/>
      <c r="L57" s="1175"/>
      <c r="M57" s="1175"/>
      <c r="N57" s="1175"/>
      <c r="O57" s="1175"/>
      <c r="P57" s="1175"/>
      <c r="Q57" s="1175"/>
      <c r="R57" s="1175"/>
      <c r="S57" s="1177"/>
    </row>
    <row r="58" spans="1:19" s="283" customFormat="1" ht="33.75" customHeight="1" x14ac:dyDescent="0.15">
      <c r="A58" s="1173">
        <v>28</v>
      </c>
      <c r="B58" s="1174" t="s">
        <v>5352</v>
      </c>
      <c r="C58" s="1056" t="s">
        <v>5546</v>
      </c>
      <c r="D58" s="393" t="s">
        <v>5353</v>
      </c>
      <c r="E58" s="1056" t="s">
        <v>5492</v>
      </c>
      <c r="F58" s="312">
        <v>156</v>
      </c>
      <c r="G58" s="312" t="s">
        <v>2569</v>
      </c>
      <c r="H58" s="1058">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173"/>
      <c r="B59" s="1174"/>
      <c r="C59" s="1056"/>
      <c r="D59" s="393" t="s">
        <v>3668</v>
      </c>
      <c r="E59" s="1056"/>
      <c r="F59" s="312">
        <v>1230</v>
      </c>
      <c r="G59" s="312" t="s">
        <v>2569</v>
      </c>
      <c r="H59" s="1058"/>
      <c r="I59" s="415" t="s">
        <v>5356</v>
      </c>
      <c r="J59" s="181" t="s">
        <v>5357</v>
      </c>
      <c r="K59" s="409" t="s">
        <v>496</v>
      </c>
      <c r="L59" s="410"/>
      <c r="M59" s="409" t="s">
        <v>496</v>
      </c>
      <c r="N59" s="410"/>
      <c r="O59" s="411"/>
      <c r="P59" s="411"/>
      <c r="Q59" s="411" t="s">
        <v>496</v>
      </c>
      <c r="R59" s="411"/>
      <c r="S59" s="277"/>
    </row>
    <row r="60" spans="1:19" s="283" customFormat="1" ht="33.75" customHeight="1" x14ac:dyDescent="0.15">
      <c r="A60" s="1173"/>
      <c r="B60" s="1174"/>
      <c r="C60" s="1056"/>
      <c r="D60" s="393" t="s">
        <v>2706</v>
      </c>
      <c r="E60" s="1056"/>
      <c r="F60" s="312">
        <v>502.7</v>
      </c>
      <c r="G60" s="312" t="s">
        <v>2569</v>
      </c>
      <c r="H60" s="1058"/>
      <c r="I60" s="415" t="s">
        <v>5358</v>
      </c>
      <c r="J60" s="181" t="s">
        <v>5359</v>
      </c>
      <c r="K60" s="409" t="s">
        <v>496</v>
      </c>
      <c r="L60" s="410"/>
      <c r="M60" s="409" t="s">
        <v>496</v>
      </c>
      <c r="N60" s="410"/>
      <c r="O60" s="411"/>
      <c r="P60" s="411"/>
      <c r="Q60" s="411" t="s">
        <v>496</v>
      </c>
      <c r="R60" s="411"/>
      <c r="S60" s="277"/>
    </row>
    <row r="61" spans="1:19" s="283" customFormat="1" ht="33.75" customHeight="1" x14ac:dyDescent="0.15">
      <c r="A61" s="1173"/>
      <c r="B61" s="1174"/>
      <c r="C61" s="1056"/>
      <c r="D61" s="393" t="s">
        <v>2709</v>
      </c>
      <c r="E61" s="1056"/>
      <c r="F61" s="312">
        <v>2637</v>
      </c>
      <c r="G61" s="312" t="s">
        <v>2569</v>
      </c>
      <c r="H61" s="1058"/>
      <c r="I61" s="415" t="s">
        <v>5360</v>
      </c>
      <c r="J61" s="181" t="s">
        <v>5361</v>
      </c>
      <c r="K61" s="409" t="s">
        <v>496</v>
      </c>
      <c r="L61" s="410"/>
      <c r="M61" s="409" t="s">
        <v>496</v>
      </c>
      <c r="N61" s="410"/>
      <c r="O61" s="411"/>
      <c r="P61" s="411"/>
      <c r="Q61" s="411" t="s">
        <v>496</v>
      </c>
      <c r="R61" s="411"/>
      <c r="S61" s="277"/>
    </row>
    <row r="62" spans="1:19" s="283" customFormat="1" ht="33.75" customHeight="1" x14ac:dyDescent="0.15">
      <c r="A62" s="1173"/>
      <c r="B62" s="1174"/>
      <c r="C62" s="1056"/>
      <c r="D62" s="393" t="s">
        <v>5305</v>
      </c>
      <c r="E62" s="1056"/>
      <c r="F62" s="312">
        <v>340.8</v>
      </c>
      <c r="G62" s="312" t="s">
        <v>2569</v>
      </c>
      <c r="H62" s="1058"/>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173">
        <v>33</v>
      </c>
      <c r="B67" s="1174" t="s">
        <v>5375</v>
      </c>
      <c r="C67" s="1056" t="s">
        <v>5553</v>
      </c>
      <c r="D67" s="393" t="s">
        <v>75</v>
      </c>
      <c r="E67" s="1056" t="s">
        <v>5376</v>
      </c>
      <c r="F67" s="312">
        <v>412.4</v>
      </c>
      <c r="G67" s="312" t="s">
        <v>2569</v>
      </c>
      <c r="H67" s="1058">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173"/>
      <c r="B68" s="1174"/>
      <c r="C68" s="1056"/>
      <c r="D68" s="393" t="s">
        <v>5379</v>
      </c>
      <c r="E68" s="1056"/>
      <c r="F68" s="312">
        <v>842.45</v>
      </c>
      <c r="G68" s="312" t="s">
        <v>2569</v>
      </c>
      <c r="H68" s="1058"/>
      <c r="I68" s="415" t="s">
        <v>5380</v>
      </c>
      <c r="J68" s="181" t="s">
        <v>5381</v>
      </c>
      <c r="K68" s="409" t="s">
        <v>496</v>
      </c>
      <c r="L68" s="410"/>
      <c r="M68" s="409" t="s">
        <v>496</v>
      </c>
      <c r="N68" s="410"/>
      <c r="O68" s="411" t="s">
        <v>496</v>
      </c>
      <c r="P68" s="411"/>
      <c r="Q68" s="411"/>
      <c r="R68" s="411"/>
      <c r="S68" s="277"/>
    </row>
    <row r="69" spans="1:19" s="283" customFormat="1" ht="39" customHeight="1" x14ac:dyDescent="0.15">
      <c r="A69" s="1173"/>
      <c r="B69" s="1174"/>
      <c r="C69" s="1056"/>
      <c r="D69" s="393" t="s">
        <v>5382</v>
      </c>
      <c r="E69" s="1056"/>
      <c r="F69" s="312">
        <v>1017</v>
      </c>
      <c r="G69" s="312" t="s">
        <v>2569</v>
      </c>
      <c r="H69" s="1058"/>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173">
        <v>35</v>
      </c>
      <c r="B71" s="1174" t="s">
        <v>5389</v>
      </c>
      <c r="C71" s="1056" t="s">
        <v>5555</v>
      </c>
      <c r="D71" s="393" t="s">
        <v>5390</v>
      </c>
      <c r="E71" s="1056"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173"/>
      <c r="B72" s="1174"/>
      <c r="C72" s="1056"/>
      <c r="D72" s="393" t="s">
        <v>4707</v>
      </c>
      <c r="E72" s="1056"/>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173"/>
      <c r="B73" s="1174"/>
      <c r="C73" s="1056"/>
      <c r="D73" s="393" t="s">
        <v>5494</v>
      </c>
      <c r="E73" s="1056"/>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173"/>
      <c r="B74" s="1174"/>
      <c r="C74" s="1056"/>
      <c r="D74" s="393" t="s">
        <v>5395</v>
      </c>
      <c r="E74" s="1056"/>
      <c r="F74" s="312">
        <v>6288</v>
      </c>
      <c r="G74" s="312" t="s">
        <v>2703</v>
      </c>
      <c r="H74" s="394">
        <v>42824</v>
      </c>
      <c r="I74" s="415" t="s">
        <v>6065</v>
      </c>
      <c r="J74" s="181" t="s">
        <v>5557</v>
      </c>
      <c r="K74" s="409" t="s">
        <v>496</v>
      </c>
      <c r="L74" s="410"/>
      <c r="M74" s="409" t="s">
        <v>496</v>
      </c>
      <c r="N74" s="410"/>
      <c r="O74" s="411"/>
      <c r="P74" s="411"/>
      <c r="Q74" s="411"/>
      <c r="R74" s="411" t="s">
        <v>496</v>
      </c>
      <c r="S74" s="588" t="s">
        <v>6121</v>
      </c>
    </row>
    <row r="75" spans="1:19" s="283" customFormat="1" ht="27.75" customHeight="1" x14ac:dyDescent="0.15">
      <c r="A75" s="1173">
        <v>36</v>
      </c>
      <c r="B75" s="1174" t="s">
        <v>5558</v>
      </c>
      <c r="C75" s="1056" t="s">
        <v>5559</v>
      </c>
      <c r="D75" s="393" t="s">
        <v>5379</v>
      </c>
      <c r="E75" s="1178"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173"/>
      <c r="B76" s="1174"/>
      <c r="C76" s="1056"/>
      <c r="D76" s="393" t="s">
        <v>5563</v>
      </c>
      <c r="E76" s="1178"/>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173"/>
      <c r="B77" s="1174"/>
      <c r="C77" s="1056"/>
      <c r="D77" s="393" t="s">
        <v>2695</v>
      </c>
      <c r="E77" s="1178"/>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173"/>
      <c r="B78" s="1174"/>
      <c r="C78" s="1056"/>
      <c r="D78" s="393" t="s">
        <v>2692</v>
      </c>
      <c r="E78" s="1178"/>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173"/>
      <c r="B79" s="1174"/>
      <c r="C79" s="1056"/>
      <c r="D79" s="393" t="s">
        <v>5569</v>
      </c>
      <c r="E79" s="1178"/>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173"/>
      <c r="B80" s="1174"/>
      <c r="C80" s="1056"/>
      <c r="D80" s="393" t="s">
        <v>75</v>
      </c>
      <c r="E80" s="1178"/>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173"/>
      <c r="B81" s="1174"/>
      <c r="C81" s="1056"/>
      <c r="D81" s="393" t="s">
        <v>2697</v>
      </c>
      <c r="E81" s="1178"/>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173">
        <v>41</v>
      </c>
      <c r="B86" s="1174" t="s">
        <v>5412</v>
      </c>
      <c r="C86" s="1056" t="s">
        <v>5577</v>
      </c>
      <c r="D86" s="393" t="s">
        <v>5413</v>
      </c>
      <c r="E86" s="1056" t="s">
        <v>5496</v>
      </c>
      <c r="F86" s="312">
        <v>699.72</v>
      </c>
      <c r="G86" s="312" t="s">
        <v>2703</v>
      </c>
      <c r="H86" s="1058">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173"/>
      <c r="B87" s="1174"/>
      <c r="C87" s="1056"/>
      <c r="D87" s="393" t="s">
        <v>5416</v>
      </c>
      <c r="E87" s="1056"/>
      <c r="F87" s="312">
        <v>238</v>
      </c>
      <c r="G87" s="312" t="s">
        <v>2703</v>
      </c>
      <c r="H87" s="1058"/>
      <c r="I87" s="415" t="s">
        <v>5417</v>
      </c>
      <c r="J87" s="181" t="s">
        <v>5418</v>
      </c>
      <c r="K87" s="409" t="s">
        <v>496</v>
      </c>
      <c r="L87" s="410"/>
      <c r="M87" s="409" t="s">
        <v>496</v>
      </c>
      <c r="N87" s="410"/>
      <c r="O87" s="411" t="s">
        <v>496</v>
      </c>
      <c r="P87" s="411"/>
      <c r="Q87" s="411"/>
      <c r="R87" s="411"/>
      <c r="S87" s="277"/>
    </row>
    <row r="88" spans="1:19" s="283" customFormat="1" ht="36" customHeight="1" x14ac:dyDescent="0.15">
      <c r="A88" s="1173"/>
      <c r="B88" s="1174"/>
      <c r="C88" s="1056"/>
      <c r="D88" s="393" t="s">
        <v>5419</v>
      </c>
      <c r="E88" s="1056"/>
      <c r="F88" s="312">
        <v>349.35</v>
      </c>
      <c r="G88" s="312" t="s">
        <v>2703</v>
      </c>
      <c r="H88" s="1058"/>
      <c r="I88" s="415" t="s">
        <v>5420</v>
      </c>
      <c r="J88" s="181" t="s">
        <v>5421</v>
      </c>
      <c r="K88" s="409" t="s">
        <v>496</v>
      </c>
      <c r="L88" s="410"/>
      <c r="M88" s="409" t="s">
        <v>496</v>
      </c>
      <c r="N88" s="410"/>
      <c r="O88" s="411" t="s">
        <v>496</v>
      </c>
      <c r="P88" s="411"/>
      <c r="Q88" s="411"/>
      <c r="R88" s="411"/>
      <c r="S88" s="277"/>
    </row>
    <row r="89" spans="1:19" s="283" customFormat="1" ht="33.75" customHeight="1" x14ac:dyDescent="0.15">
      <c r="A89" s="1173"/>
      <c r="B89" s="1174"/>
      <c r="C89" s="1056"/>
      <c r="D89" s="393" t="s">
        <v>5422</v>
      </c>
      <c r="E89" s="1056"/>
      <c r="F89" s="312">
        <v>633.65</v>
      </c>
      <c r="G89" s="312" t="s">
        <v>2703</v>
      </c>
      <c r="H89" s="1058"/>
      <c r="I89" s="415" t="s">
        <v>5423</v>
      </c>
      <c r="J89" s="181" t="s">
        <v>5424</v>
      </c>
      <c r="K89" s="409" t="s">
        <v>496</v>
      </c>
      <c r="L89" s="410"/>
      <c r="M89" s="409" t="s">
        <v>496</v>
      </c>
      <c r="N89" s="410"/>
      <c r="O89" s="411"/>
      <c r="P89" s="411"/>
      <c r="Q89" s="411" t="s">
        <v>496</v>
      </c>
      <c r="R89" s="411"/>
      <c r="S89" s="277"/>
    </row>
    <row r="90" spans="1:19" s="283" customFormat="1" ht="27.75" customHeight="1" x14ac:dyDescent="0.15">
      <c r="A90" s="1173"/>
      <c r="B90" s="1174"/>
      <c r="C90" s="1056"/>
      <c r="D90" s="393" t="s">
        <v>5425</v>
      </c>
      <c r="E90" s="1056"/>
      <c r="F90" s="312">
        <v>344.75</v>
      </c>
      <c r="G90" s="312" t="s">
        <v>2703</v>
      </c>
      <c r="H90" s="1058"/>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173">
        <v>43</v>
      </c>
      <c r="B92" s="1174" t="s">
        <v>5427</v>
      </c>
      <c r="C92" s="1056" t="s">
        <v>5584</v>
      </c>
      <c r="D92" s="393" t="s">
        <v>3298</v>
      </c>
      <c r="E92" s="1056" t="s">
        <v>5428</v>
      </c>
      <c r="F92" s="312">
        <v>15691.61</v>
      </c>
      <c r="G92" s="312" t="s">
        <v>2703</v>
      </c>
      <c r="H92" s="1058">
        <v>42810</v>
      </c>
      <c r="I92" s="415" t="s">
        <v>5429</v>
      </c>
      <c r="J92" s="181" t="s">
        <v>5430</v>
      </c>
      <c r="K92" s="409" t="s">
        <v>496</v>
      </c>
      <c r="L92" s="410"/>
      <c r="M92" s="409" t="s">
        <v>496</v>
      </c>
      <c r="N92" s="410"/>
      <c r="O92" s="411" t="s">
        <v>496</v>
      </c>
      <c r="P92" s="411"/>
      <c r="Q92" s="411"/>
      <c r="R92" s="411"/>
      <c r="S92" s="277"/>
    </row>
    <row r="93" spans="1:19" s="283" customFormat="1" ht="22.5" x14ac:dyDescent="0.15">
      <c r="A93" s="1173"/>
      <c r="B93" s="1174"/>
      <c r="C93" s="1056"/>
      <c r="D93" s="393" t="s">
        <v>3998</v>
      </c>
      <c r="E93" s="1056"/>
      <c r="F93" s="312">
        <v>4568</v>
      </c>
      <c r="G93" s="312" t="s">
        <v>2703</v>
      </c>
      <c r="H93" s="1058"/>
      <c r="I93" s="415" t="s">
        <v>5431</v>
      </c>
      <c r="J93" s="181" t="s">
        <v>5432</v>
      </c>
      <c r="K93" s="409" t="s">
        <v>496</v>
      </c>
      <c r="L93" s="410"/>
      <c r="M93" s="409" t="s">
        <v>496</v>
      </c>
      <c r="N93" s="410"/>
      <c r="O93" s="411" t="s">
        <v>496</v>
      </c>
      <c r="P93" s="411"/>
      <c r="Q93" s="411"/>
      <c r="R93" s="411"/>
      <c r="S93" s="277"/>
    </row>
    <row r="94" spans="1:19" s="283" customFormat="1" ht="30.75" customHeight="1" x14ac:dyDescent="0.15">
      <c r="A94" s="1173">
        <v>44</v>
      </c>
      <c r="B94" s="1174" t="s">
        <v>5433</v>
      </c>
      <c r="C94" s="1056" t="s">
        <v>5585</v>
      </c>
      <c r="D94" s="393" t="s">
        <v>5434</v>
      </c>
      <c r="E94" s="1056" t="s">
        <v>5435</v>
      </c>
      <c r="F94" s="312">
        <v>865.7</v>
      </c>
      <c r="G94" s="312" t="s">
        <v>2703</v>
      </c>
      <c r="H94" s="1058">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173"/>
      <c r="B95" s="1174"/>
      <c r="C95" s="1056"/>
      <c r="D95" s="393" t="s">
        <v>4554</v>
      </c>
      <c r="E95" s="1056"/>
      <c r="F95" s="312">
        <v>99</v>
      </c>
      <c r="G95" s="312" t="s">
        <v>2703</v>
      </c>
      <c r="H95" s="1058"/>
      <c r="I95" s="415" t="s">
        <v>5438</v>
      </c>
      <c r="J95" s="181" t="s">
        <v>5439</v>
      </c>
      <c r="K95" s="409" t="s">
        <v>496</v>
      </c>
      <c r="L95" s="410"/>
      <c r="M95" s="409" t="s">
        <v>496</v>
      </c>
      <c r="N95" s="410"/>
      <c r="O95" s="411"/>
      <c r="P95" s="411"/>
      <c r="Q95" s="411" t="s">
        <v>496</v>
      </c>
      <c r="R95" s="411"/>
      <c r="S95" s="277"/>
    </row>
    <row r="96" spans="1:19" s="283" customFormat="1" ht="21.75" customHeight="1" x14ac:dyDescent="0.15">
      <c r="A96" s="1173">
        <v>45</v>
      </c>
      <c r="B96" s="1174" t="s">
        <v>5440</v>
      </c>
      <c r="C96" s="1056" t="s">
        <v>5586</v>
      </c>
      <c r="D96" s="393" t="s">
        <v>2551</v>
      </c>
      <c r="E96" s="1178" t="s">
        <v>2737</v>
      </c>
      <c r="F96" s="312">
        <v>169.5</v>
      </c>
      <c r="G96" s="312" t="s">
        <v>2569</v>
      </c>
      <c r="H96" s="1058">
        <v>42790</v>
      </c>
      <c r="I96" s="1179" t="s">
        <v>5441</v>
      </c>
      <c r="J96" s="181" t="s">
        <v>5442</v>
      </c>
      <c r="K96" s="409" t="s">
        <v>496</v>
      </c>
      <c r="L96" s="410"/>
      <c r="M96" s="409" t="s">
        <v>496</v>
      </c>
      <c r="N96" s="410"/>
      <c r="O96" s="411" t="s">
        <v>496</v>
      </c>
      <c r="P96" s="411"/>
      <c r="Q96" s="411"/>
      <c r="R96" s="411"/>
      <c r="S96" s="277"/>
    </row>
    <row r="97" spans="1:19" s="283" customFormat="1" ht="18.75" x14ac:dyDescent="0.15">
      <c r="A97" s="1173"/>
      <c r="B97" s="1174"/>
      <c r="C97" s="1056"/>
      <c r="D97" s="393" t="s">
        <v>2554</v>
      </c>
      <c r="E97" s="1178"/>
      <c r="F97" s="312">
        <v>169.5</v>
      </c>
      <c r="G97" s="312" t="s">
        <v>2569</v>
      </c>
      <c r="H97" s="1058"/>
      <c r="I97" s="1179"/>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173">
        <v>47</v>
      </c>
      <c r="B99" s="1174" t="s">
        <v>5444</v>
      </c>
      <c r="C99" s="1056" t="s">
        <v>5592</v>
      </c>
      <c r="D99" s="393" t="s">
        <v>75</v>
      </c>
      <c r="E99" s="1056" t="s">
        <v>5376</v>
      </c>
      <c r="F99" s="312">
        <v>1491.12</v>
      </c>
      <c r="G99" s="312" t="s">
        <v>2703</v>
      </c>
      <c r="H99" s="1058">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173"/>
      <c r="B100" s="1174"/>
      <c r="C100" s="1056"/>
      <c r="D100" s="393" t="s">
        <v>3451</v>
      </c>
      <c r="E100" s="1056"/>
      <c r="F100" s="312">
        <v>2466.79</v>
      </c>
      <c r="G100" s="312" t="s">
        <v>2703</v>
      </c>
      <c r="H100" s="1058"/>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173">
        <v>49</v>
      </c>
      <c r="B102" s="1174" t="s">
        <v>5594</v>
      </c>
      <c r="C102" s="1056" t="s">
        <v>5595</v>
      </c>
      <c r="D102" s="417" t="s">
        <v>5596</v>
      </c>
      <c r="E102" s="1056" t="s">
        <v>5597</v>
      </c>
      <c r="F102" s="312">
        <v>490</v>
      </c>
      <c r="G102" s="312" t="s">
        <v>2827</v>
      </c>
      <c r="H102" s="1058">
        <v>42849</v>
      </c>
      <c r="I102" s="1058" t="s">
        <v>5451</v>
      </c>
      <c r="J102" s="181" t="s">
        <v>5598</v>
      </c>
      <c r="K102" s="409" t="s">
        <v>496</v>
      </c>
      <c r="L102" s="410"/>
      <c r="M102" s="409" t="s">
        <v>496</v>
      </c>
      <c r="N102" s="410"/>
      <c r="O102" s="411" t="s">
        <v>496</v>
      </c>
      <c r="P102" s="411"/>
      <c r="Q102" s="411"/>
      <c r="R102" s="411"/>
      <c r="S102" s="277"/>
    </row>
    <row r="103" spans="1:19" s="283" customFormat="1" ht="18.75" x14ac:dyDescent="0.15">
      <c r="A103" s="1173"/>
      <c r="B103" s="1174"/>
      <c r="C103" s="1056"/>
      <c r="D103" s="417" t="s">
        <v>5599</v>
      </c>
      <c r="E103" s="1056"/>
      <c r="F103" s="312">
        <v>250</v>
      </c>
      <c r="G103" s="312" t="s">
        <v>2827</v>
      </c>
      <c r="H103" s="1058"/>
      <c r="I103" s="1058"/>
      <c r="J103" s="181" t="s">
        <v>5600</v>
      </c>
      <c r="K103" s="409" t="s">
        <v>496</v>
      </c>
      <c r="L103" s="410"/>
      <c r="M103" s="409" t="s">
        <v>496</v>
      </c>
      <c r="N103" s="410"/>
      <c r="O103" s="411" t="s">
        <v>496</v>
      </c>
      <c r="P103" s="411"/>
      <c r="Q103" s="411"/>
      <c r="R103" s="411"/>
      <c r="S103" s="277"/>
    </row>
    <row r="104" spans="1:19" s="283" customFormat="1" ht="18.75" x14ac:dyDescent="0.15">
      <c r="A104" s="1173"/>
      <c r="B104" s="1174"/>
      <c r="C104" s="1056"/>
      <c r="D104" s="417" t="s">
        <v>5601</v>
      </c>
      <c r="E104" s="1056"/>
      <c r="F104" s="312">
        <v>250</v>
      </c>
      <c r="G104" s="312" t="s">
        <v>2827</v>
      </c>
      <c r="H104" s="1058"/>
      <c r="I104" s="1058"/>
      <c r="J104" s="181" t="s">
        <v>5602</v>
      </c>
      <c r="K104" s="409" t="s">
        <v>496</v>
      </c>
      <c r="L104" s="410"/>
      <c r="M104" s="409" t="s">
        <v>496</v>
      </c>
      <c r="N104" s="410"/>
      <c r="O104" s="411" t="s">
        <v>496</v>
      </c>
      <c r="P104" s="411"/>
      <c r="Q104" s="411"/>
      <c r="R104" s="411"/>
      <c r="S104" s="277"/>
    </row>
    <row r="105" spans="1:19" s="283" customFormat="1" ht="18.75" x14ac:dyDescent="0.15">
      <c r="A105" s="1173"/>
      <c r="B105" s="1174"/>
      <c r="C105" s="1056"/>
      <c r="D105" s="417" t="s">
        <v>5603</v>
      </c>
      <c r="E105" s="1056"/>
      <c r="F105" s="312">
        <v>1830.5</v>
      </c>
      <c r="G105" s="312" t="s">
        <v>2827</v>
      </c>
      <c r="H105" s="1058"/>
      <c r="I105" s="1058"/>
      <c r="J105" s="181" t="s">
        <v>5604</v>
      </c>
      <c r="K105" s="409" t="s">
        <v>496</v>
      </c>
      <c r="L105" s="410"/>
      <c r="M105" s="409" t="s">
        <v>496</v>
      </c>
      <c r="N105" s="410"/>
      <c r="O105" s="411" t="s">
        <v>496</v>
      </c>
      <c r="P105" s="411"/>
      <c r="Q105" s="411"/>
      <c r="R105" s="411"/>
      <c r="S105" s="277"/>
    </row>
    <row r="106" spans="1:19" s="283" customFormat="1" ht="33.75" customHeight="1" x14ac:dyDescent="0.15">
      <c r="A106" s="1173">
        <v>50</v>
      </c>
      <c r="B106" s="1174" t="s">
        <v>5605</v>
      </c>
      <c r="C106" s="1056" t="s">
        <v>5606</v>
      </c>
      <c r="D106" s="393" t="s">
        <v>5285</v>
      </c>
      <c r="E106" s="1056"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173"/>
      <c r="B107" s="1174"/>
      <c r="C107" s="1056"/>
      <c r="D107" s="393" t="s">
        <v>5610</v>
      </c>
      <c r="E107" s="1056"/>
      <c r="F107" s="312">
        <f>2542.5+600+500</f>
        <v>3642.5</v>
      </c>
      <c r="G107" s="312" t="s">
        <v>2847</v>
      </c>
      <c r="H107" s="394">
        <v>42863</v>
      </c>
      <c r="I107" s="415" t="s">
        <v>5608</v>
      </c>
      <c r="J107" s="181" t="s">
        <v>5611</v>
      </c>
      <c r="K107" s="830" t="s">
        <v>496</v>
      </c>
      <c r="L107" s="597"/>
      <c r="M107" s="830" t="s">
        <v>496</v>
      </c>
      <c r="N107" s="597"/>
      <c r="O107" s="830"/>
      <c r="P107" s="830"/>
      <c r="Q107" s="830" t="s">
        <v>496</v>
      </c>
      <c r="R107" s="830"/>
      <c r="S107" s="373"/>
    </row>
    <row r="108" spans="1:19" s="283" customFormat="1" ht="18.75" x14ac:dyDescent="0.15">
      <c r="A108" s="1173">
        <v>51</v>
      </c>
      <c r="B108" s="1174" t="s">
        <v>5612</v>
      </c>
      <c r="C108" s="1056" t="s">
        <v>5613</v>
      </c>
      <c r="D108" s="393" t="s">
        <v>2695</v>
      </c>
      <c r="E108" s="1056"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173"/>
      <c r="B109" s="1174"/>
      <c r="C109" s="1056"/>
      <c r="D109" s="393" t="s">
        <v>5617</v>
      </c>
      <c r="E109" s="1056"/>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173"/>
      <c r="B110" s="1174"/>
      <c r="C110" s="1056"/>
      <c r="D110" s="393" t="s">
        <v>5457</v>
      </c>
      <c r="E110" s="1056"/>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173">
        <v>52</v>
      </c>
      <c r="B111" s="1174" t="s">
        <v>5453</v>
      </c>
      <c r="C111" s="1056" t="s">
        <v>5622</v>
      </c>
      <c r="D111" s="393" t="s">
        <v>3823</v>
      </c>
      <c r="E111" s="1056"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173"/>
      <c r="B112" s="1174"/>
      <c r="C112" s="1056"/>
      <c r="D112" s="393" t="s">
        <v>5457</v>
      </c>
      <c r="E112" s="1056"/>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173">
        <v>56</v>
      </c>
      <c r="B116" s="1174" t="s">
        <v>5471</v>
      </c>
      <c r="C116" s="1056" t="s">
        <v>5625</v>
      </c>
      <c r="D116" s="393" t="s">
        <v>5472</v>
      </c>
      <c r="E116" s="1056" t="s">
        <v>5499</v>
      </c>
      <c r="F116" s="312">
        <v>759.3</v>
      </c>
      <c r="G116" s="312" t="s">
        <v>2703</v>
      </c>
      <c r="H116" s="1058">
        <v>42816</v>
      </c>
      <c r="I116" s="1179" t="s">
        <v>5473</v>
      </c>
      <c r="J116" s="181" t="s">
        <v>5474</v>
      </c>
      <c r="K116" s="409" t="s">
        <v>496</v>
      </c>
      <c r="L116" s="410"/>
      <c r="M116" s="409" t="s">
        <v>496</v>
      </c>
      <c r="N116" s="410"/>
      <c r="O116" s="411" t="s">
        <v>496</v>
      </c>
      <c r="P116" s="411"/>
      <c r="Q116" s="411"/>
      <c r="R116" s="411"/>
      <c r="S116" s="277"/>
    </row>
    <row r="117" spans="1:19" s="283" customFormat="1" ht="18.75" x14ac:dyDescent="0.15">
      <c r="A117" s="1173"/>
      <c r="B117" s="1174"/>
      <c r="C117" s="1056"/>
      <c r="D117" s="393" t="s">
        <v>5475</v>
      </c>
      <c r="E117" s="1056"/>
      <c r="F117" s="312">
        <v>664.5</v>
      </c>
      <c r="G117" s="312" t="s">
        <v>2703</v>
      </c>
      <c r="H117" s="1058"/>
      <c r="I117" s="1179"/>
      <c r="J117" s="181" t="s">
        <v>5476</v>
      </c>
      <c r="K117" s="409" t="s">
        <v>496</v>
      </c>
      <c r="L117" s="410"/>
      <c r="M117" s="409" t="s">
        <v>496</v>
      </c>
      <c r="N117" s="410"/>
      <c r="O117" s="411" t="s">
        <v>496</v>
      </c>
      <c r="P117" s="411"/>
      <c r="Q117" s="411"/>
      <c r="R117" s="411"/>
      <c r="S117" s="277"/>
    </row>
    <row r="118" spans="1:19" s="283" customFormat="1" ht="22.5" x14ac:dyDescent="0.15">
      <c r="A118" s="1173"/>
      <c r="B118" s="1174"/>
      <c r="C118" s="1056"/>
      <c r="D118" s="393" t="s">
        <v>5477</v>
      </c>
      <c r="E118" s="1056"/>
      <c r="F118" s="312">
        <v>341.1</v>
      </c>
      <c r="G118" s="312" t="s">
        <v>2703</v>
      </c>
      <c r="H118" s="1058"/>
      <c r="I118" s="1179"/>
      <c r="J118" s="181" t="s">
        <v>5478</v>
      </c>
      <c r="K118" s="409" t="s">
        <v>496</v>
      </c>
      <c r="L118" s="410"/>
      <c r="M118" s="409" t="s">
        <v>496</v>
      </c>
      <c r="N118" s="410"/>
      <c r="O118" s="411" t="s">
        <v>496</v>
      </c>
      <c r="P118" s="411"/>
      <c r="Q118" s="411"/>
      <c r="R118" s="411"/>
      <c r="S118" s="277"/>
    </row>
    <row r="119" spans="1:19" s="283" customFormat="1" ht="18.75" x14ac:dyDescent="0.15">
      <c r="A119" s="1173"/>
      <c r="B119" s="1174"/>
      <c r="C119" s="1056"/>
      <c r="D119" s="393" t="s">
        <v>5479</v>
      </c>
      <c r="E119" s="1056"/>
      <c r="F119" s="312">
        <v>542.4</v>
      </c>
      <c r="G119" s="312" t="s">
        <v>2703</v>
      </c>
      <c r="H119" s="1058"/>
      <c r="I119" s="1179"/>
      <c r="J119" s="181" t="s">
        <v>5480</v>
      </c>
      <c r="K119" s="409" t="s">
        <v>496</v>
      </c>
      <c r="L119" s="410"/>
      <c r="M119" s="409" t="s">
        <v>496</v>
      </c>
      <c r="N119" s="410"/>
      <c r="O119" s="411" t="s">
        <v>496</v>
      </c>
      <c r="P119" s="411"/>
      <c r="Q119" s="411"/>
      <c r="R119" s="411"/>
      <c r="S119" s="277"/>
    </row>
    <row r="120" spans="1:19" s="283" customFormat="1" ht="22.5" x14ac:dyDescent="0.15">
      <c r="A120" s="1173"/>
      <c r="B120" s="1174"/>
      <c r="C120" s="1056"/>
      <c r="D120" s="393" t="s">
        <v>5481</v>
      </c>
      <c r="E120" s="1056"/>
      <c r="F120" s="312">
        <v>588</v>
      </c>
      <c r="G120" s="312" t="s">
        <v>2703</v>
      </c>
      <c r="H120" s="1058"/>
      <c r="I120" s="1179"/>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173">
        <v>59</v>
      </c>
      <c r="B123" s="1174" t="s">
        <v>5483</v>
      </c>
      <c r="C123" s="1056" t="s">
        <v>5636</v>
      </c>
      <c r="D123" s="393" t="s">
        <v>2554</v>
      </c>
      <c r="E123" s="1056"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173"/>
      <c r="B124" s="1174"/>
      <c r="C124" s="1056"/>
      <c r="D124" s="393" t="s">
        <v>2551</v>
      </c>
      <c r="E124" s="1056"/>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173">
        <v>64</v>
      </c>
      <c r="B129" s="183" t="s">
        <v>5654</v>
      </c>
      <c r="C129" s="1056" t="s">
        <v>5655</v>
      </c>
      <c r="D129" s="1056" t="s">
        <v>5395</v>
      </c>
      <c r="E129" s="1056" t="s">
        <v>5656</v>
      </c>
      <c r="F129" s="312">
        <v>425.5</v>
      </c>
      <c r="G129" s="312" t="s">
        <v>2847</v>
      </c>
      <c r="H129" s="394">
        <v>42879</v>
      </c>
      <c r="I129" s="1179" t="s">
        <v>5657</v>
      </c>
      <c r="J129" s="177" t="s">
        <v>5658</v>
      </c>
      <c r="K129" s="409" t="s">
        <v>496</v>
      </c>
      <c r="L129" s="410"/>
      <c r="M129" s="409" t="s">
        <v>496</v>
      </c>
      <c r="N129" s="410"/>
      <c r="O129" s="411" t="s">
        <v>496</v>
      </c>
      <c r="P129" s="411"/>
      <c r="Q129" s="411"/>
      <c r="R129" s="411"/>
      <c r="S129" s="277"/>
    </row>
    <row r="130" spans="1:19" s="283" customFormat="1" ht="31.5" customHeight="1" x14ac:dyDescent="0.15">
      <c r="A130" s="1173"/>
      <c r="B130" s="401" t="s">
        <v>5773</v>
      </c>
      <c r="C130" s="1056"/>
      <c r="D130" s="1056"/>
      <c r="E130" s="1056"/>
      <c r="F130" s="312">
        <v>18.5</v>
      </c>
      <c r="G130" s="312" t="s">
        <v>2944</v>
      </c>
      <c r="H130" s="394">
        <v>42964</v>
      </c>
      <c r="I130" s="1179"/>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173">
        <v>69</v>
      </c>
      <c r="B135" s="1174" t="s">
        <v>5679</v>
      </c>
      <c r="C135" s="1056" t="s">
        <v>5680</v>
      </c>
      <c r="D135" s="393" t="s">
        <v>4108</v>
      </c>
      <c r="E135" s="1056"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173"/>
      <c r="B136" s="1174"/>
      <c r="C136" s="1056"/>
      <c r="D136" s="393" t="s">
        <v>5040</v>
      </c>
      <c r="E136" s="1056"/>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173">
        <v>87</v>
      </c>
      <c r="B154" s="1174" t="s">
        <v>5756</v>
      </c>
      <c r="C154" s="1056" t="s">
        <v>5757</v>
      </c>
      <c r="D154" s="393" t="s">
        <v>20</v>
      </c>
      <c r="E154" s="1056"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173"/>
      <c r="B155" s="1174"/>
      <c r="C155" s="1056"/>
      <c r="D155" s="393" t="s">
        <v>5761</v>
      </c>
      <c r="E155" s="1056"/>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173">
        <v>90</v>
      </c>
      <c r="B158" s="1174" t="s">
        <v>5792</v>
      </c>
      <c r="C158" s="1056" t="s">
        <v>5793</v>
      </c>
      <c r="D158" s="393" t="s">
        <v>5794</v>
      </c>
      <c r="E158" s="1178"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173"/>
      <c r="B159" s="1174"/>
      <c r="C159" s="1056"/>
      <c r="D159" s="393" t="s">
        <v>2764</v>
      </c>
      <c r="E159" s="1178"/>
      <c r="F159" s="312">
        <v>5136.43</v>
      </c>
      <c r="G159" s="312" t="s">
        <v>2944</v>
      </c>
      <c r="H159" s="394">
        <v>42958</v>
      </c>
      <c r="I159" s="415" t="s">
        <v>6076</v>
      </c>
      <c r="J159" s="177" t="s">
        <v>5797</v>
      </c>
      <c r="K159" s="409" t="s">
        <v>496</v>
      </c>
      <c r="L159" s="410"/>
      <c r="M159" s="409" t="s">
        <v>496</v>
      </c>
      <c r="N159" s="410"/>
      <c r="O159" s="411"/>
      <c r="P159" s="411"/>
      <c r="Q159" s="411"/>
      <c r="R159" s="411" t="s">
        <v>496</v>
      </c>
      <c r="S159" s="587" t="s">
        <v>6124</v>
      </c>
    </row>
    <row r="160" spans="1:19" s="147" customFormat="1" ht="64.5" customHeight="1" x14ac:dyDescent="0.2">
      <c r="A160" s="1173"/>
      <c r="B160" s="1174"/>
      <c r="C160" s="1056"/>
      <c r="D160" s="393" t="s">
        <v>3998</v>
      </c>
      <c r="E160" s="1178"/>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173"/>
      <c r="B161" s="1174"/>
      <c r="C161" s="1056"/>
      <c r="D161" s="393" t="s">
        <v>5800</v>
      </c>
      <c r="E161" s="1178"/>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173"/>
      <c r="B162" s="1174"/>
      <c r="C162" s="1056"/>
      <c r="D162" s="393" t="s">
        <v>5077</v>
      </c>
      <c r="E162" s="1178"/>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3" t="s">
        <v>496</v>
      </c>
      <c r="L163" s="597"/>
      <c r="M163" s="593" t="s">
        <v>496</v>
      </c>
      <c r="N163" s="597"/>
      <c r="O163" s="593"/>
      <c r="P163" s="593"/>
      <c r="Q163" s="593" t="s">
        <v>496</v>
      </c>
      <c r="R163" s="593"/>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173">
        <v>94</v>
      </c>
      <c r="B166" s="1174" t="s">
        <v>5817</v>
      </c>
      <c r="C166" s="1056" t="s">
        <v>5818</v>
      </c>
      <c r="D166" s="393" t="s">
        <v>5783</v>
      </c>
      <c r="E166" s="1056"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173"/>
      <c r="B167" s="1174"/>
      <c r="C167" s="1056"/>
      <c r="D167" s="393" t="s">
        <v>5457</v>
      </c>
      <c r="E167" s="1056"/>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173">
        <v>97</v>
      </c>
      <c r="B170" s="1174" t="s">
        <v>5831</v>
      </c>
      <c r="C170" s="1056" t="s">
        <v>5832</v>
      </c>
      <c r="D170" s="393" t="s">
        <v>5833</v>
      </c>
      <c r="E170" s="1056"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173"/>
      <c r="B171" s="1174"/>
      <c r="C171" s="1056"/>
      <c r="D171" s="393" t="s">
        <v>5835</v>
      </c>
      <c r="E171" s="1056"/>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173">
        <v>98</v>
      </c>
      <c r="B172" s="1174" t="s">
        <v>5837</v>
      </c>
      <c r="C172" s="1056" t="s">
        <v>5838</v>
      </c>
      <c r="D172" s="393" t="s">
        <v>5839</v>
      </c>
      <c r="E172" s="1056" t="s">
        <v>6080</v>
      </c>
      <c r="F172" s="312">
        <v>2400</v>
      </c>
      <c r="G172" s="312" t="s">
        <v>2944</v>
      </c>
      <c r="H172" s="1058">
        <v>42969</v>
      </c>
      <c r="I172" s="1180" t="s">
        <v>5840</v>
      </c>
      <c r="J172" s="177" t="s">
        <v>5841</v>
      </c>
      <c r="K172" s="409" t="s">
        <v>496</v>
      </c>
      <c r="L172" s="410"/>
      <c r="M172" s="409" t="s">
        <v>496</v>
      </c>
      <c r="N172" s="410"/>
      <c r="O172" s="411" t="s">
        <v>496</v>
      </c>
      <c r="P172" s="411"/>
      <c r="Q172" s="411"/>
      <c r="R172" s="411"/>
      <c r="S172" s="277"/>
    </row>
    <row r="173" spans="1:19" s="147" customFormat="1" ht="18.75" x14ac:dyDescent="0.2">
      <c r="A173" s="1173"/>
      <c r="B173" s="1174"/>
      <c r="C173" s="1056"/>
      <c r="D173" s="393" t="s">
        <v>5230</v>
      </c>
      <c r="E173" s="1056"/>
      <c r="F173" s="312">
        <v>2400</v>
      </c>
      <c r="G173" s="312" t="s">
        <v>2944</v>
      </c>
      <c r="H173" s="1058"/>
      <c r="I173" s="1181"/>
      <c r="J173" s="177" t="s">
        <v>5842</v>
      </c>
      <c r="K173" s="409" t="s">
        <v>496</v>
      </c>
      <c r="L173" s="410"/>
      <c r="M173" s="409" t="s">
        <v>496</v>
      </c>
      <c r="N173" s="410"/>
      <c r="O173" s="411" t="s">
        <v>496</v>
      </c>
      <c r="P173" s="411"/>
      <c r="Q173" s="411"/>
      <c r="R173" s="411"/>
      <c r="S173" s="277"/>
    </row>
    <row r="174" spans="1:19" s="147" customFormat="1" ht="18.75" x14ac:dyDescent="0.2">
      <c r="A174" s="1173"/>
      <c r="B174" s="1174"/>
      <c r="C174" s="1056"/>
      <c r="D174" s="393" t="s">
        <v>5843</v>
      </c>
      <c r="E174" s="1056"/>
      <c r="F174" s="312">
        <v>2400</v>
      </c>
      <c r="G174" s="312" t="s">
        <v>2944</v>
      </c>
      <c r="H174" s="1058"/>
      <c r="I174" s="1181"/>
      <c r="J174" s="177" t="s">
        <v>5844</v>
      </c>
      <c r="K174" s="409" t="s">
        <v>496</v>
      </c>
      <c r="L174" s="410"/>
      <c r="M174" s="409" t="s">
        <v>496</v>
      </c>
      <c r="N174" s="410"/>
      <c r="O174" s="411" t="s">
        <v>496</v>
      </c>
      <c r="P174" s="411"/>
      <c r="Q174" s="411"/>
      <c r="R174" s="411"/>
      <c r="S174" s="277"/>
    </row>
    <row r="175" spans="1:19" s="147" customFormat="1" ht="18.75" x14ac:dyDescent="0.2">
      <c r="A175" s="1173"/>
      <c r="B175" s="1174"/>
      <c r="C175" s="1056"/>
      <c r="D175" s="393" t="s">
        <v>5845</v>
      </c>
      <c r="E175" s="1056"/>
      <c r="F175" s="312">
        <v>2400</v>
      </c>
      <c r="G175" s="312" t="s">
        <v>2944</v>
      </c>
      <c r="H175" s="1058"/>
      <c r="I175" s="1181"/>
      <c r="J175" s="177" t="s">
        <v>5846</v>
      </c>
      <c r="K175" s="409" t="s">
        <v>496</v>
      </c>
      <c r="L175" s="410"/>
      <c r="M175" s="409" t="s">
        <v>496</v>
      </c>
      <c r="N175" s="410"/>
      <c r="O175" s="411" t="s">
        <v>496</v>
      </c>
      <c r="P175" s="411"/>
      <c r="Q175" s="411"/>
      <c r="R175" s="411"/>
      <c r="S175" s="277"/>
    </row>
    <row r="176" spans="1:19" s="147" customFormat="1" ht="18.75" x14ac:dyDescent="0.2">
      <c r="A176" s="1173"/>
      <c r="B176" s="1174"/>
      <c r="C176" s="1056"/>
      <c r="D176" s="393" t="s">
        <v>5847</v>
      </c>
      <c r="E176" s="1056"/>
      <c r="F176" s="312">
        <v>2400</v>
      </c>
      <c r="G176" s="312" t="s">
        <v>2944</v>
      </c>
      <c r="H176" s="1058"/>
      <c r="I176" s="1181"/>
      <c r="J176" s="177" t="s">
        <v>5848</v>
      </c>
      <c r="K176" s="409" t="s">
        <v>496</v>
      </c>
      <c r="L176" s="410"/>
      <c r="M176" s="409" t="s">
        <v>496</v>
      </c>
      <c r="N176" s="410"/>
      <c r="O176" s="411" t="s">
        <v>496</v>
      </c>
      <c r="P176" s="411"/>
      <c r="Q176" s="411"/>
      <c r="R176" s="411"/>
      <c r="S176" s="277"/>
    </row>
    <row r="177" spans="1:21" s="147" customFormat="1" ht="18.75" x14ac:dyDescent="0.2">
      <c r="A177" s="1173"/>
      <c r="B177" s="1174"/>
      <c r="C177" s="1056"/>
      <c r="D177" s="393" t="s">
        <v>5849</v>
      </c>
      <c r="E177" s="1056"/>
      <c r="F177" s="312">
        <v>2400</v>
      </c>
      <c r="G177" s="312" t="s">
        <v>2944</v>
      </c>
      <c r="H177" s="1058"/>
      <c r="I177" s="1181"/>
      <c r="J177" s="177" t="s">
        <v>5850</v>
      </c>
      <c r="K177" s="409" t="s">
        <v>496</v>
      </c>
      <c r="L177" s="410"/>
      <c r="M177" s="409" t="s">
        <v>496</v>
      </c>
      <c r="N177" s="410"/>
      <c r="O177" s="411" t="s">
        <v>496</v>
      </c>
      <c r="P177" s="411"/>
      <c r="Q177" s="411"/>
      <c r="R177" s="411"/>
      <c r="S177" s="277"/>
    </row>
    <row r="178" spans="1:21" s="147" customFormat="1" ht="18.75" x14ac:dyDescent="0.2">
      <c r="A178" s="1173"/>
      <c r="B178" s="1174"/>
      <c r="C178" s="1056"/>
      <c r="D178" s="393" t="s">
        <v>5851</v>
      </c>
      <c r="E178" s="1056"/>
      <c r="F178" s="312">
        <v>2400</v>
      </c>
      <c r="G178" s="312" t="s">
        <v>2944</v>
      </c>
      <c r="H178" s="1058"/>
      <c r="I178" s="1181"/>
      <c r="J178" s="177" t="s">
        <v>5852</v>
      </c>
      <c r="K178" s="409" t="s">
        <v>496</v>
      </c>
      <c r="L178" s="410"/>
      <c r="M178" s="409" t="s">
        <v>496</v>
      </c>
      <c r="N178" s="410"/>
      <c r="O178" s="411" t="s">
        <v>496</v>
      </c>
      <c r="P178" s="411"/>
      <c r="Q178" s="411"/>
      <c r="R178" s="411"/>
      <c r="S178" s="277"/>
    </row>
    <row r="179" spans="1:21" s="147" customFormat="1" ht="18.75" x14ac:dyDescent="0.2">
      <c r="A179" s="1173"/>
      <c r="B179" s="1174"/>
      <c r="C179" s="1056"/>
      <c r="D179" s="393" t="s">
        <v>5853</v>
      </c>
      <c r="E179" s="1056"/>
      <c r="F179" s="312">
        <v>2400</v>
      </c>
      <c r="G179" s="312" t="s">
        <v>2944</v>
      </c>
      <c r="H179" s="1058"/>
      <c r="I179" s="1182"/>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173">
        <v>102</v>
      </c>
      <c r="B183" s="1174" t="s">
        <v>5865</v>
      </c>
      <c r="C183" s="1056" t="s">
        <v>5866</v>
      </c>
      <c r="D183" s="393" t="s">
        <v>5022</v>
      </c>
      <c r="E183" s="1056"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173"/>
      <c r="B184" s="1174"/>
      <c r="C184" s="1056"/>
      <c r="D184" s="393" t="s">
        <v>5869</v>
      </c>
      <c r="E184" s="1056"/>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173">
        <v>103</v>
      </c>
      <c r="B185" s="1174" t="s">
        <v>5871</v>
      </c>
      <c r="C185" s="1056" t="s">
        <v>5872</v>
      </c>
      <c r="D185" s="393" t="s">
        <v>5873</v>
      </c>
      <c r="E185" s="1056" t="s">
        <v>5874</v>
      </c>
      <c r="F185" s="312">
        <v>177</v>
      </c>
      <c r="G185" s="312" t="s">
        <v>4094</v>
      </c>
      <c r="H185" s="1058">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173"/>
      <c r="B186" s="1174"/>
      <c r="C186" s="1056"/>
      <c r="D186" s="393" t="s">
        <v>3998</v>
      </c>
      <c r="E186" s="1056"/>
      <c r="F186" s="312">
        <v>225</v>
      </c>
      <c r="G186" s="312" t="s">
        <v>4094</v>
      </c>
      <c r="H186" s="1058"/>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173">
        <v>110</v>
      </c>
      <c r="B193" s="183" t="s">
        <v>5897</v>
      </c>
      <c r="C193" s="1056" t="s">
        <v>5898</v>
      </c>
      <c r="D193" s="1056" t="s">
        <v>5899</v>
      </c>
      <c r="E193" s="1056" t="s">
        <v>5920</v>
      </c>
      <c r="F193" s="312">
        <v>1023.5</v>
      </c>
      <c r="G193" s="312" t="s">
        <v>4094</v>
      </c>
      <c r="H193" s="394">
        <v>43006</v>
      </c>
      <c r="I193" s="1179" t="s">
        <v>5900</v>
      </c>
      <c r="J193" s="177" t="s">
        <v>5901</v>
      </c>
      <c r="K193" s="1175" t="s">
        <v>496</v>
      </c>
      <c r="L193" s="1175"/>
      <c r="M193" s="1175" t="s">
        <v>496</v>
      </c>
      <c r="N193" s="1175"/>
      <c r="O193" s="1175" t="s">
        <v>496</v>
      </c>
      <c r="P193" s="1175"/>
      <c r="Q193" s="1175"/>
      <c r="R193" s="1175"/>
      <c r="S193" s="1177"/>
    </row>
    <row r="194" spans="1:19" s="147" customFormat="1" ht="34.5" customHeight="1" x14ac:dyDescent="0.2">
      <c r="A194" s="1173"/>
      <c r="B194" s="183" t="s">
        <v>5919</v>
      </c>
      <c r="C194" s="1056"/>
      <c r="D194" s="1056"/>
      <c r="E194" s="1056"/>
      <c r="F194" s="312">
        <v>204</v>
      </c>
      <c r="G194" s="312" t="s">
        <v>3128</v>
      </c>
      <c r="H194" s="394">
        <v>43065</v>
      </c>
      <c r="I194" s="1179"/>
      <c r="J194" s="177" t="s">
        <v>5921</v>
      </c>
      <c r="K194" s="1175"/>
      <c r="L194" s="1175"/>
      <c r="M194" s="1175"/>
      <c r="N194" s="1175"/>
      <c r="O194" s="1175"/>
      <c r="P194" s="1175"/>
      <c r="Q194" s="1175"/>
      <c r="R194" s="1175"/>
      <c r="S194" s="1177"/>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173">
        <v>114</v>
      </c>
      <c r="B198" s="1174" t="s">
        <v>5933</v>
      </c>
      <c r="C198" s="1056" t="s">
        <v>5559</v>
      </c>
      <c r="D198" s="393" t="s">
        <v>75</v>
      </c>
      <c r="E198" s="1178" t="s">
        <v>5934</v>
      </c>
      <c r="F198" s="312">
        <v>100.5</v>
      </c>
      <c r="G198" s="312" t="s">
        <v>3128</v>
      </c>
      <c r="H198" s="1058">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173"/>
      <c r="B199" s="1174"/>
      <c r="C199" s="1056"/>
      <c r="D199" s="393" t="s">
        <v>2697</v>
      </c>
      <c r="E199" s="1178"/>
      <c r="F199" s="312">
        <v>72.72</v>
      </c>
      <c r="G199" s="312" t="s">
        <v>3128</v>
      </c>
      <c r="H199" s="1058"/>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173"/>
      <c r="B200" s="1174"/>
      <c r="C200" s="1056"/>
      <c r="D200" s="393" t="s">
        <v>2695</v>
      </c>
      <c r="E200" s="1178"/>
      <c r="F200" s="312">
        <v>90.16</v>
      </c>
      <c r="G200" s="312" t="s">
        <v>3128</v>
      </c>
      <c r="H200" s="1058"/>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173">
        <v>116</v>
      </c>
      <c r="B202" s="1174" t="s">
        <v>5940</v>
      </c>
      <c r="C202" s="1056" t="s">
        <v>5532</v>
      </c>
      <c r="D202" s="393" t="s">
        <v>2706</v>
      </c>
      <c r="E202" s="1056" t="s">
        <v>5941</v>
      </c>
      <c r="F202" s="312">
        <v>1780.8</v>
      </c>
      <c r="G202" s="312" t="s">
        <v>3128</v>
      </c>
      <c r="H202" s="1058">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173"/>
      <c r="B203" s="1174"/>
      <c r="C203" s="1056"/>
      <c r="D203" s="393" t="s">
        <v>2709</v>
      </c>
      <c r="E203" s="1056"/>
      <c r="F203" s="312">
        <v>882</v>
      </c>
      <c r="G203" s="312" t="s">
        <v>3128</v>
      </c>
      <c r="H203" s="1058"/>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173">
        <v>117</v>
      </c>
      <c r="B204" s="1174" t="s">
        <v>5944</v>
      </c>
      <c r="C204" s="1056" t="s">
        <v>5945</v>
      </c>
      <c r="D204" s="393" t="s">
        <v>75</v>
      </c>
      <c r="E204" s="1056" t="s">
        <v>5946</v>
      </c>
      <c r="F204" s="312">
        <v>844.86</v>
      </c>
      <c r="G204" s="312" t="s">
        <v>3128</v>
      </c>
      <c r="H204" s="1058">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173"/>
      <c r="B205" s="1174"/>
      <c r="C205" s="1056"/>
      <c r="D205" s="393" t="s">
        <v>5326</v>
      </c>
      <c r="E205" s="1056"/>
      <c r="F205" s="312">
        <v>1433.19</v>
      </c>
      <c r="G205" s="312" t="s">
        <v>3128</v>
      </c>
      <c r="H205" s="1058"/>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173">
        <v>118</v>
      </c>
      <c r="B206" s="1174" t="s">
        <v>5949</v>
      </c>
      <c r="C206" s="1056" t="s">
        <v>5950</v>
      </c>
      <c r="D206" s="393" t="s">
        <v>5326</v>
      </c>
      <c r="E206" s="1056" t="s">
        <v>5951</v>
      </c>
      <c r="F206" s="312">
        <v>1383.7</v>
      </c>
      <c r="G206" s="312" t="s">
        <v>3128</v>
      </c>
      <c r="H206" s="1058">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173"/>
      <c r="B207" s="1174"/>
      <c r="C207" s="1056"/>
      <c r="D207" s="393" t="s">
        <v>5954</v>
      </c>
      <c r="E207" s="1056"/>
      <c r="F207" s="312">
        <v>3999</v>
      </c>
      <c r="G207" s="312" t="s">
        <v>3128</v>
      </c>
      <c r="H207" s="1058"/>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173"/>
      <c r="B208" s="1174"/>
      <c r="C208" s="1056"/>
      <c r="D208" s="393" t="s">
        <v>3998</v>
      </c>
      <c r="E208" s="1056"/>
      <c r="F208" s="312">
        <v>507</v>
      </c>
      <c r="G208" s="312" t="s">
        <v>3128</v>
      </c>
      <c r="H208" s="1058"/>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173">
        <v>122</v>
      </c>
      <c r="B212" s="1174" t="s">
        <v>5968</v>
      </c>
      <c r="C212" s="1056" t="s">
        <v>5969</v>
      </c>
      <c r="D212" s="393" t="s">
        <v>5970</v>
      </c>
      <c r="E212" s="1056" t="s">
        <v>5971</v>
      </c>
      <c r="F212" s="312">
        <v>680</v>
      </c>
      <c r="G212" s="312" t="s">
        <v>3128</v>
      </c>
      <c r="H212" s="1058">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173"/>
      <c r="B213" s="1174"/>
      <c r="C213" s="1056"/>
      <c r="D213" s="393" t="s">
        <v>3110</v>
      </c>
      <c r="E213" s="1056"/>
      <c r="F213" s="312">
        <v>1160</v>
      </c>
      <c r="G213" s="312" t="s">
        <v>3128</v>
      </c>
      <c r="H213" s="1058"/>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173"/>
      <c r="B214" s="1174"/>
      <c r="C214" s="1056"/>
      <c r="D214" s="393" t="s">
        <v>3998</v>
      </c>
      <c r="E214" s="1056"/>
      <c r="F214" s="312">
        <v>739</v>
      </c>
      <c r="G214" s="312" t="s">
        <v>3128</v>
      </c>
      <c r="H214" s="1058"/>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173"/>
      <c r="B215" s="1174"/>
      <c r="C215" s="1056"/>
      <c r="D215" s="393" t="s">
        <v>5978</v>
      </c>
      <c r="E215" s="1056"/>
      <c r="F215" s="312">
        <v>174.59</v>
      </c>
      <c r="G215" s="312" t="s">
        <v>3128</v>
      </c>
      <c r="H215" s="1058"/>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173">
        <v>123</v>
      </c>
      <c r="B216" s="183" t="s">
        <v>5981</v>
      </c>
      <c r="C216" s="1178" t="s">
        <v>5982</v>
      </c>
      <c r="D216" s="1176" t="s">
        <v>4218</v>
      </c>
      <c r="E216" s="1056" t="s">
        <v>5983</v>
      </c>
      <c r="F216" s="312">
        <v>4875</v>
      </c>
      <c r="G216" s="312" t="s">
        <v>3128</v>
      </c>
      <c r="H216" s="394">
        <v>43034</v>
      </c>
      <c r="I216" s="1058" t="s">
        <v>5984</v>
      </c>
      <c r="J216" s="177" t="s">
        <v>5985</v>
      </c>
      <c r="K216" s="1175" t="s">
        <v>496</v>
      </c>
      <c r="L216" s="1175"/>
      <c r="M216" s="1175" t="s">
        <v>496</v>
      </c>
      <c r="N216" s="1175"/>
      <c r="O216" s="1175" t="s">
        <v>496</v>
      </c>
      <c r="P216" s="1175"/>
      <c r="Q216" s="1175"/>
      <c r="R216" s="1184"/>
      <c r="S216" s="1177"/>
    </row>
    <row r="217" spans="1:19" s="147" customFormat="1" ht="42" customHeight="1" x14ac:dyDescent="0.2">
      <c r="A217" s="1173"/>
      <c r="B217" s="183" t="s">
        <v>5986</v>
      </c>
      <c r="C217" s="1178"/>
      <c r="D217" s="1176"/>
      <c r="E217" s="1056"/>
      <c r="F217" s="312">
        <v>406</v>
      </c>
      <c r="G217" s="312" t="s">
        <v>3553</v>
      </c>
      <c r="H217" s="394">
        <v>43048</v>
      </c>
      <c r="I217" s="1058"/>
      <c r="J217" s="181" t="s">
        <v>5987</v>
      </c>
      <c r="K217" s="1175"/>
      <c r="L217" s="1175"/>
      <c r="M217" s="1175"/>
      <c r="N217" s="1175"/>
      <c r="O217" s="1175"/>
      <c r="P217" s="1175"/>
      <c r="Q217" s="1175"/>
      <c r="R217" s="1184"/>
      <c r="S217" s="1177"/>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173">
        <v>141</v>
      </c>
      <c r="B235" s="1174" t="s">
        <v>6096</v>
      </c>
      <c r="C235" s="1056" t="s">
        <v>6097</v>
      </c>
      <c r="D235" s="418" t="s">
        <v>6098</v>
      </c>
      <c r="E235" s="1056" t="s">
        <v>6099</v>
      </c>
      <c r="F235" s="312">
        <v>512.5</v>
      </c>
      <c r="G235" s="312" t="s">
        <v>3075</v>
      </c>
      <c r="H235" s="1058">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173"/>
      <c r="B236" s="1174"/>
      <c r="C236" s="1056"/>
      <c r="D236" s="418" t="s">
        <v>4583</v>
      </c>
      <c r="E236" s="1056"/>
      <c r="F236" s="312">
        <v>260.3</v>
      </c>
      <c r="G236" s="312" t="s">
        <v>3075</v>
      </c>
      <c r="H236" s="1058"/>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183" t="s">
        <v>6112</v>
      </c>
      <c r="B239" s="1183"/>
      <c r="C239" s="1183"/>
      <c r="D239" s="1183"/>
      <c r="E239" s="1183"/>
      <c r="F239" s="1183"/>
      <c r="G239" s="1183"/>
      <c r="H239" s="1183"/>
      <c r="I239" s="1183"/>
      <c r="J239" s="1183"/>
      <c r="K239" s="281"/>
      <c r="L239" s="281"/>
      <c r="M239" s="281"/>
      <c r="N239" s="281"/>
      <c r="O239" s="281"/>
      <c r="P239" s="281"/>
      <c r="Q239" s="281"/>
      <c r="R239" s="281"/>
      <c r="S239" s="399"/>
    </row>
    <row r="240" spans="1:19" s="147" customFormat="1" ht="57.75" customHeight="1" thickTop="1" x14ac:dyDescent="0.2">
      <c r="A240" s="1167" t="s">
        <v>3340</v>
      </c>
      <c r="B240" s="1165" t="s">
        <v>4857</v>
      </c>
      <c r="C240" s="1165" t="s">
        <v>5514</v>
      </c>
      <c r="D240" s="1165" t="s">
        <v>2520</v>
      </c>
      <c r="E240" s="1165" t="s">
        <v>2521</v>
      </c>
      <c r="F240" s="1171" t="s">
        <v>2522</v>
      </c>
      <c r="G240" s="1171" t="s">
        <v>2523</v>
      </c>
      <c r="H240" s="1165" t="s">
        <v>2524</v>
      </c>
      <c r="I240" s="1165" t="s">
        <v>2525</v>
      </c>
      <c r="J240" s="1165" t="s">
        <v>2526</v>
      </c>
      <c r="K240" s="1165" t="s">
        <v>1079</v>
      </c>
      <c r="L240" s="1165"/>
      <c r="M240" s="1165" t="s">
        <v>1080</v>
      </c>
      <c r="N240" s="1165"/>
      <c r="O240" s="1165" t="s">
        <v>1081</v>
      </c>
      <c r="P240" s="1165"/>
      <c r="Q240" s="1165"/>
      <c r="R240" s="1165"/>
      <c r="S240" s="1169" t="s">
        <v>1082</v>
      </c>
    </row>
    <row r="241" spans="1:19" s="147" customFormat="1" ht="34.5" customHeight="1" x14ac:dyDescent="0.2">
      <c r="A241" s="1168"/>
      <c r="B241" s="1166"/>
      <c r="C241" s="1166"/>
      <c r="D241" s="1166"/>
      <c r="E241" s="1166"/>
      <c r="F241" s="1172"/>
      <c r="G241" s="1172"/>
      <c r="H241" s="1166"/>
      <c r="I241" s="1166"/>
      <c r="J241" s="1166"/>
      <c r="K241" s="408" t="s">
        <v>1085</v>
      </c>
      <c r="L241" s="408" t="s">
        <v>2527</v>
      </c>
      <c r="M241" s="408" t="s">
        <v>1085</v>
      </c>
      <c r="N241" s="408" t="s">
        <v>1084</v>
      </c>
      <c r="O241" s="408" t="s">
        <v>492</v>
      </c>
      <c r="P241" s="408" t="s">
        <v>493</v>
      </c>
      <c r="Q241" s="408" t="s">
        <v>494</v>
      </c>
      <c r="R241" s="408" t="s">
        <v>495</v>
      </c>
      <c r="S241" s="1170"/>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164"/>
      <c r="C246" s="1164"/>
      <c r="D246" s="1164"/>
      <c r="E246" s="1164"/>
      <c r="F246" s="1164"/>
      <c r="G246" s="1164"/>
      <c r="H246" s="1164"/>
      <c r="I246" s="1164"/>
      <c r="J246" s="1164"/>
      <c r="K246" s="1164"/>
      <c r="L246" s="1164"/>
      <c r="M246" s="1164"/>
      <c r="N246" s="1164"/>
      <c r="O246" s="1164"/>
      <c r="P246" s="1164"/>
      <c r="Q246" s="1164"/>
      <c r="R246" s="1164"/>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 ref="E235:E236"/>
    <mergeCell ref="H235:H236"/>
    <mergeCell ref="A216:A217"/>
    <mergeCell ref="C216:C217"/>
    <mergeCell ref="D216:D217"/>
    <mergeCell ref="E216:E217"/>
    <mergeCell ref="I216:I217"/>
    <mergeCell ref="K216:K217"/>
    <mergeCell ref="L216:L217"/>
    <mergeCell ref="M216:M217"/>
    <mergeCell ref="N216:N217"/>
    <mergeCell ref="A206:A208"/>
    <mergeCell ref="B206:B208"/>
    <mergeCell ref="C206:C208"/>
    <mergeCell ref="E206:E208"/>
    <mergeCell ref="H206:H208"/>
    <mergeCell ref="A212:A215"/>
    <mergeCell ref="B212:B215"/>
    <mergeCell ref="C212:C215"/>
    <mergeCell ref="E212:E215"/>
    <mergeCell ref="H212:H215"/>
    <mergeCell ref="A202:A203"/>
    <mergeCell ref="B202:B203"/>
    <mergeCell ref="C202:C203"/>
    <mergeCell ref="E202:E203"/>
    <mergeCell ref="H202:H203"/>
    <mergeCell ref="A204:A205"/>
    <mergeCell ref="B204:B205"/>
    <mergeCell ref="C204:C205"/>
    <mergeCell ref="E204:E205"/>
    <mergeCell ref="H204:H205"/>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H172:H179"/>
    <mergeCell ref="A183:A184"/>
    <mergeCell ref="B183:B184"/>
    <mergeCell ref="C183:C184"/>
    <mergeCell ref="E183:E184"/>
    <mergeCell ref="A185:A186"/>
    <mergeCell ref="B185:B186"/>
    <mergeCell ref="C185:C186"/>
    <mergeCell ref="E185:E186"/>
    <mergeCell ref="H185:H186"/>
    <mergeCell ref="A166:A167"/>
    <mergeCell ref="B166:B167"/>
    <mergeCell ref="C166:C167"/>
    <mergeCell ref="E166:E167"/>
    <mergeCell ref="A170:A171"/>
    <mergeCell ref="B170:B171"/>
    <mergeCell ref="C170:C171"/>
    <mergeCell ref="E170:E171"/>
    <mergeCell ref="A172:A179"/>
    <mergeCell ref="B172:B179"/>
    <mergeCell ref="C172:C179"/>
    <mergeCell ref="E172:E179"/>
    <mergeCell ref="A135:A136"/>
    <mergeCell ref="B135:B136"/>
    <mergeCell ref="C135:C136"/>
    <mergeCell ref="E135:E136"/>
    <mergeCell ref="A154:A155"/>
    <mergeCell ref="B154:B155"/>
    <mergeCell ref="C154:C155"/>
    <mergeCell ref="E154:E155"/>
    <mergeCell ref="A158:A162"/>
    <mergeCell ref="B158:B162"/>
    <mergeCell ref="C158:C162"/>
    <mergeCell ref="E158:E162"/>
    <mergeCell ref="H116:H120"/>
    <mergeCell ref="I116:I120"/>
    <mergeCell ref="A123:A124"/>
    <mergeCell ref="B123:B124"/>
    <mergeCell ref="C123:C124"/>
    <mergeCell ref="E123:E124"/>
    <mergeCell ref="A129:A130"/>
    <mergeCell ref="C129:C130"/>
    <mergeCell ref="D129:D130"/>
    <mergeCell ref="E129:E130"/>
    <mergeCell ref="I129:I130"/>
    <mergeCell ref="A108:A110"/>
    <mergeCell ref="B108:B110"/>
    <mergeCell ref="C108:C110"/>
    <mergeCell ref="E108:E110"/>
    <mergeCell ref="A111:A112"/>
    <mergeCell ref="B111:B112"/>
    <mergeCell ref="C111:C112"/>
    <mergeCell ref="E111:E112"/>
    <mergeCell ref="A116:A120"/>
    <mergeCell ref="B116:B120"/>
    <mergeCell ref="C116:C120"/>
    <mergeCell ref="E116:E120"/>
    <mergeCell ref="A102:A105"/>
    <mergeCell ref="B102:B105"/>
    <mergeCell ref="C102:C105"/>
    <mergeCell ref="E102:E105"/>
    <mergeCell ref="H102:H105"/>
    <mergeCell ref="I102:I105"/>
    <mergeCell ref="A106:A107"/>
    <mergeCell ref="B106:B107"/>
    <mergeCell ref="C106:C107"/>
    <mergeCell ref="E106:E107"/>
    <mergeCell ref="A96:A97"/>
    <mergeCell ref="B96:B97"/>
    <mergeCell ref="C96:C97"/>
    <mergeCell ref="E96:E97"/>
    <mergeCell ref="H96:H97"/>
    <mergeCell ref="I96:I97"/>
    <mergeCell ref="A99:A100"/>
    <mergeCell ref="B99:B100"/>
    <mergeCell ref="C99:C100"/>
    <mergeCell ref="E99:E100"/>
    <mergeCell ref="H99:H100"/>
    <mergeCell ref="H86:H90"/>
    <mergeCell ref="A92:A93"/>
    <mergeCell ref="B92:B93"/>
    <mergeCell ref="C92:C93"/>
    <mergeCell ref="E92:E93"/>
    <mergeCell ref="H92:H93"/>
    <mergeCell ref="A94:A95"/>
    <mergeCell ref="B94:B95"/>
    <mergeCell ref="C94:C95"/>
    <mergeCell ref="E94:E95"/>
    <mergeCell ref="H94:H95"/>
    <mergeCell ref="A71:A74"/>
    <mergeCell ref="B71:B74"/>
    <mergeCell ref="C71:C74"/>
    <mergeCell ref="E71:E74"/>
    <mergeCell ref="A75:A81"/>
    <mergeCell ref="B75:B81"/>
    <mergeCell ref="C75:C81"/>
    <mergeCell ref="E75:E81"/>
    <mergeCell ref="A86:A90"/>
    <mergeCell ref="B86:B90"/>
    <mergeCell ref="C86:C90"/>
    <mergeCell ref="E86:E90"/>
    <mergeCell ref="A58:A62"/>
    <mergeCell ref="B58:B62"/>
    <mergeCell ref="C58:C62"/>
    <mergeCell ref="E58:E62"/>
    <mergeCell ref="H58:H62"/>
    <mergeCell ref="A67:A69"/>
    <mergeCell ref="B67:B69"/>
    <mergeCell ref="C67:C69"/>
    <mergeCell ref="E67:E69"/>
    <mergeCell ref="H67:H69"/>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O47:O48"/>
    <mergeCell ref="P47:P48"/>
    <mergeCell ref="Q47:Q48"/>
    <mergeCell ref="R47:R48"/>
    <mergeCell ref="A42:A43"/>
    <mergeCell ref="B42:B43"/>
    <mergeCell ref="C42:C43"/>
    <mergeCell ref="E42:E43"/>
    <mergeCell ref="H42:H43"/>
    <mergeCell ref="A47:A48"/>
    <mergeCell ref="C47:C48"/>
    <mergeCell ref="D47:D48"/>
    <mergeCell ref="E47:E48"/>
    <mergeCell ref="A34:A35"/>
    <mergeCell ref="B34:B35"/>
    <mergeCell ref="C34:C35"/>
    <mergeCell ref="E34:E35"/>
    <mergeCell ref="H34:H35"/>
    <mergeCell ref="A39:A41"/>
    <mergeCell ref="B39:B41"/>
    <mergeCell ref="C39:C41"/>
    <mergeCell ref="E39:E41"/>
    <mergeCell ref="H39:H41"/>
    <mergeCell ref="A27:A30"/>
    <mergeCell ref="B27:B30"/>
    <mergeCell ref="C27:C30"/>
    <mergeCell ref="E27:E30"/>
    <mergeCell ref="H27:H30"/>
    <mergeCell ref="A31:A33"/>
    <mergeCell ref="B31:B33"/>
    <mergeCell ref="C31:C33"/>
    <mergeCell ref="E31:E33"/>
    <mergeCell ref="H31:H33"/>
    <mergeCell ref="A22:A23"/>
    <mergeCell ref="B22:B23"/>
    <mergeCell ref="C22:C23"/>
    <mergeCell ref="E22:E23"/>
    <mergeCell ref="A24:A26"/>
    <mergeCell ref="B24:B26"/>
    <mergeCell ref="C24:C26"/>
    <mergeCell ref="E24:E26"/>
    <mergeCell ref="H24:H26"/>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730" priority="36" stopIfTrue="1" operator="lessThanOrEqual">
      <formula>0</formula>
    </cfRule>
  </conditionalFormatting>
  <conditionalFormatting sqref="A242:B243 D243:I243">
    <cfRule type="cellIs" dxfId="729" priority="35" stopIfTrue="1" operator="lessThanOrEqual">
      <formula>0</formula>
    </cfRule>
  </conditionalFormatting>
  <conditionalFormatting sqref="C242:C243">
    <cfRule type="cellIs" dxfId="728" priority="34" stopIfTrue="1" operator="lessThanOrEqual">
      <formula>0</formula>
    </cfRule>
  </conditionalFormatting>
  <conditionalFormatting sqref="E242:G242">
    <cfRule type="cellIs" dxfId="727" priority="33" stopIfTrue="1" operator="lessThanOrEqual">
      <formula>0</formula>
    </cfRule>
  </conditionalFormatting>
  <conditionalFormatting sqref="H242">
    <cfRule type="cellIs" dxfId="726" priority="32" stopIfTrue="1" operator="lessThanOrEqual">
      <formula>0</formula>
    </cfRule>
  </conditionalFormatting>
  <conditionalFormatting sqref="I242">
    <cfRule type="cellIs" dxfId="725" priority="31" stopIfTrue="1" operator="lessThanOrEqual">
      <formula>0</formula>
    </cfRule>
  </conditionalFormatting>
  <conditionalFormatting sqref="D242">
    <cfRule type="cellIs" dxfId="724" priority="30" stopIfTrue="1" operator="lessThanOrEqual">
      <formula>0</formula>
    </cfRule>
  </conditionalFormatting>
  <conditionalFormatting sqref="J243">
    <cfRule type="cellIs" dxfId="723" priority="29" stopIfTrue="1" operator="lessThanOrEqual">
      <formula>0</formula>
    </cfRule>
  </conditionalFormatting>
  <conditionalFormatting sqref="J242">
    <cfRule type="cellIs" dxfId="722" priority="28" stopIfTrue="1" operator="lessThanOrEqual">
      <formula>0</formula>
    </cfRule>
  </conditionalFormatting>
  <conditionalFormatting sqref="E27">
    <cfRule type="cellIs" dxfId="721" priority="27" stopIfTrue="1" operator="lessThanOrEqual">
      <formula>0</formula>
    </cfRule>
  </conditionalFormatting>
  <conditionalFormatting sqref="D27:D30">
    <cfRule type="cellIs" dxfId="720" priority="26" stopIfTrue="1" operator="lessThanOrEqual">
      <formula>0</formula>
    </cfRule>
  </conditionalFormatting>
  <conditionalFormatting sqref="E22">
    <cfRule type="cellIs" dxfId="719" priority="25" stopIfTrue="1" operator="lessThanOrEqual">
      <formula>0</formula>
    </cfRule>
  </conditionalFormatting>
  <conditionalFormatting sqref="E24">
    <cfRule type="cellIs" dxfId="718" priority="24" stopIfTrue="1" operator="lessThanOrEqual">
      <formula>0</formula>
    </cfRule>
  </conditionalFormatting>
  <conditionalFormatting sqref="E31">
    <cfRule type="cellIs" dxfId="717" priority="23" stopIfTrue="1" operator="lessThanOrEqual">
      <formula>0</formula>
    </cfRule>
  </conditionalFormatting>
  <conditionalFormatting sqref="E42">
    <cfRule type="cellIs" dxfId="716" priority="22" stopIfTrue="1" operator="lessThanOrEqual">
      <formula>0</formula>
    </cfRule>
  </conditionalFormatting>
  <conditionalFormatting sqref="E53">
    <cfRule type="cellIs" dxfId="715" priority="21" stopIfTrue="1" operator="lessThanOrEqual">
      <formula>0</formula>
    </cfRule>
  </conditionalFormatting>
  <conditionalFormatting sqref="E94">
    <cfRule type="cellIs" dxfId="714" priority="20" stopIfTrue="1" operator="lessThanOrEqual">
      <formula>0</formula>
    </cfRule>
  </conditionalFormatting>
  <conditionalFormatting sqref="E92">
    <cfRule type="cellIs" dxfId="713" priority="19" stopIfTrue="1" operator="lessThanOrEqual">
      <formula>0</formula>
    </cfRule>
  </conditionalFormatting>
  <conditionalFormatting sqref="E111">
    <cfRule type="cellIs" dxfId="712" priority="18" stopIfTrue="1" operator="lessThanOrEqual">
      <formula>0</formula>
    </cfRule>
  </conditionalFormatting>
  <conditionalFormatting sqref="E123">
    <cfRule type="cellIs" dxfId="711" priority="17" stopIfTrue="1" operator="lessThanOrEqual">
      <formula>0</formula>
    </cfRule>
  </conditionalFormatting>
  <conditionalFormatting sqref="E108">
    <cfRule type="cellIs" dxfId="710" priority="16" stopIfTrue="1" operator="lessThanOrEqual">
      <formula>0</formula>
    </cfRule>
  </conditionalFormatting>
  <conditionalFormatting sqref="E106">
    <cfRule type="cellIs" dxfId="709" priority="15" stopIfTrue="1" operator="lessThanOrEqual">
      <formula>0</formula>
    </cfRule>
  </conditionalFormatting>
  <conditionalFormatting sqref="E102">
    <cfRule type="cellIs" dxfId="708" priority="14" stopIfTrue="1" operator="lessThanOrEqual">
      <formula>0</formula>
    </cfRule>
  </conditionalFormatting>
  <conditionalFormatting sqref="D102:D105">
    <cfRule type="cellIs" dxfId="707" priority="13" stopIfTrue="1" operator="lessThanOrEqual">
      <formula>0</formula>
    </cfRule>
  </conditionalFormatting>
  <conditionalFormatting sqref="E135">
    <cfRule type="cellIs" dxfId="706" priority="12" stopIfTrue="1" operator="lessThanOrEqual">
      <formula>0</formula>
    </cfRule>
  </conditionalFormatting>
  <conditionalFormatting sqref="E56">
    <cfRule type="cellIs" dxfId="705" priority="11" stopIfTrue="1" operator="lessThanOrEqual">
      <formula>0</formula>
    </cfRule>
  </conditionalFormatting>
  <conditionalFormatting sqref="E47">
    <cfRule type="cellIs" dxfId="704" priority="10" stopIfTrue="1" operator="lessThanOrEqual">
      <formula>0</formula>
    </cfRule>
  </conditionalFormatting>
  <conditionalFormatting sqref="G158:G162">
    <cfRule type="cellIs" dxfId="703" priority="9" stopIfTrue="1" operator="lessThanOrEqual">
      <formula>0</formula>
    </cfRule>
  </conditionalFormatting>
  <conditionalFormatting sqref="E183">
    <cfRule type="cellIs" dxfId="702" priority="8" stopIfTrue="1" operator="lessThanOrEqual">
      <formula>0</formula>
    </cfRule>
  </conditionalFormatting>
  <conditionalFormatting sqref="D187:J187">
    <cfRule type="cellIs" dxfId="701" priority="7" stopIfTrue="1" operator="lessThanOrEqual">
      <formula>0</formula>
    </cfRule>
  </conditionalFormatting>
  <conditionalFormatting sqref="E210">
    <cfRule type="cellIs" dxfId="700" priority="6" stopIfTrue="1" operator="lessThanOrEqual">
      <formula>0</formula>
    </cfRule>
  </conditionalFormatting>
  <conditionalFormatting sqref="G185:G186">
    <cfRule type="cellIs" dxfId="699" priority="5" stopIfTrue="1" operator="lessThanOrEqual">
      <formula>0</formula>
    </cfRule>
  </conditionalFormatting>
  <conditionalFormatting sqref="E212">
    <cfRule type="cellIs" dxfId="698" priority="4" stopIfTrue="1" operator="lessThanOrEqual">
      <formula>0</formula>
    </cfRule>
  </conditionalFormatting>
  <conditionalFormatting sqref="G212:G215">
    <cfRule type="cellIs" dxfId="697" priority="3" stopIfTrue="1" operator="lessThanOrEqual">
      <formula>0</formula>
    </cfRule>
  </conditionalFormatting>
  <conditionalFormatting sqref="C218:J218">
    <cfRule type="cellIs" dxfId="696" priority="2" stopIfTrue="1" operator="lessThanOrEqual">
      <formula>0</formula>
    </cfRule>
  </conditionalFormatting>
  <conditionalFormatting sqref="E235">
    <cfRule type="cellIs" dxfId="695"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E10" zoomScale="82" zoomScaleNormal="82" zoomScaleSheetLayoutView="78" workbookViewId="0">
      <pane ySplit="6" topLeftCell="A140" activePane="bottomLeft" state="frozen"/>
      <selection activeCell="D10" sqref="D10"/>
      <selection pane="bottomLeft" activeCell="R143" sqref="R143"/>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077"/>
      <c r="B1" s="1077"/>
      <c r="C1" s="1077"/>
      <c r="D1" s="1077"/>
      <c r="E1" s="1077"/>
      <c r="F1" s="1077"/>
      <c r="G1" s="1077"/>
      <c r="H1" s="1077"/>
      <c r="I1" s="1077"/>
      <c r="J1" s="1078"/>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152" t="s">
        <v>3338</v>
      </c>
      <c r="B10" s="1152"/>
      <c r="C10" s="1152"/>
      <c r="D10" s="1152"/>
      <c r="E10" s="1152"/>
      <c r="F10" s="1152"/>
      <c r="G10" s="1152"/>
      <c r="H10" s="1152"/>
      <c r="I10" s="1152"/>
      <c r="J10" s="1152"/>
      <c r="K10" s="1152"/>
      <c r="L10" s="1152"/>
      <c r="M10" s="1152"/>
      <c r="N10" s="1152"/>
      <c r="O10" s="1152"/>
      <c r="P10" s="1152"/>
      <c r="Q10" s="1152"/>
      <c r="R10" s="1152"/>
      <c r="S10" s="1152"/>
    </row>
    <row r="11" spans="1:19" s="281" customFormat="1" ht="31.5" customHeight="1" x14ac:dyDescent="0.2">
      <c r="A11" s="1153" t="s">
        <v>6820</v>
      </c>
      <c r="B11" s="1153"/>
      <c r="C11" s="1153"/>
      <c r="D11" s="1153"/>
      <c r="E11" s="1153"/>
      <c r="F11" s="1153"/>
      <c r="G11" s="1153"/>
      <c r="H11" s="1153"/>
      <c r="I11" s="1153"/>
      <c r="J11" s="1153"/>
      <c r="K11" s="1153"/>
      <c r="L11" s="1153"/>
      <c r="M11" s="1153"/>
      <c r="N11" s="1153"/>
      <c r="O11" s="1153"/>
      <c r="P11" s="1153"/>
      <c r="Q11" s="1153"/>
      <c r="R11" s="1153"/>
      <c r="S11" s="1153"/>
    </row>
    <row r="12" spans="1:19" s="281" customFormat="1" ht="31.5" customHeight="1" x14ac:dyDescent="0.5">
      <c r="A12" s="1154" t="s">
        <v>6125</v>
      </c>
      <c r="B12" s="1154"/>
      <c r="C12" s="1154"/>
      <c r="D12" s="1154"/>
      <c r="E12" s="1154"/>
      <c r="F12" s="1154"/>
      <c r="G12" s="1154"/>
      <c r="H12" s="1154"/>
      <c r="I12" s="1154"/>
      <c r="J12" s="1154"/>
      <c r="K12" s="1154"/>
      <c r="L12" s="1154"/>
      <c r="M12" s="1154"/>
      <c r="N12" s="1154"/>
      <c r="O12" s="1154"/>
      <c r="P12" s="1154"/>
      <c r="Q12" s="1154"/>
      <c r="R12" s="1154"/>
      <c r="S12" s="1154"/>
    </row>
    <row r="13" spans="1:19" s="147" customFormat="1" ht="12" customHeight="1" thickBot="1" x14ac:dyDescent="0.25">
      <c r="A13" s="1197"/>
      <c r="B13" s="1197"/>
      <c r="C13" s="1197"/>
      <c r="D13" s="1197"/>
      <c r="E13" s="443"/>
      <c r="F13" s="152"/>
      <c r="G13" s="153"/>
      <c r="H13" s="152"/>
      <c r="I13" s="155"/>
      <c r="J13" s="282"/>
      <c r="O13" s="148"/>
      <c r="P13" s="148"/>
      <c r="Q13" s="148"/>
      <c r="R13" s="148"/>
      <c r="S13" s="279"/>
    </row>
    <row r="14" spans="1:19" s="283" customFormat="1" ht="56.25" customHeight="1" thickTop="1" x14ac:dyDescent="0.15">
      <c r="A14" s="1198" t="s">
        <v>3340</v>
      </c>
      <c r="B14" s="1200" t="s">
        <v>4857</v>
      </c>
      <c r="C14" s="1200" t="s">
        <v>5514</v>
      </c>
      <c r="D14" s="1200" t="s">
        <v>2520</v>
      </c>
      <c r="E14" s="1200" t="s">
        <v>2521</v>
      </c>
      <c r="F14" s="1204" t="s">
        <v>2522</v>
      </c>
      <c r="G14" s="1204" t="s">
        <v>5515</v>
      </c>
      <c r="H14" s="1200" t="s">
        <v>5516</v>
      </c>
      <c r="I14" s="1200" t="s">
        <v>2525</v>
      </c>
      <c r="J14" s="1200" t="s">
        <v>2526</v>
      </c>
      <c r="K14" s="1200" t="s">
        <v>1079</v>
      </c>
      <c r="L14" s="1200"/>
      <c r="M14" s="1200" t="s">
        <v>1080</v>
      </c>
      <c r="N14" s="1200"/>
      <c r="O14" s="1200" t="s">
        <v>1081</v>
      </c>
      <c r="P14" s="1200"/>
      <c r="Q14" s="1200"/>
      <c r="R14" s="1200"/>
      <c r="S14" s="1202" t="s">
        <v>1082</v>
      </c>
    </row>
    <row r="15" spans="1:19" s="283" customFormat="1" ht="9.75" x14ac:dyDescent="0.15">
      <c r="A15" s="1199"/>
      <c r="B15" s="1201"/>
      <c r="C15" s="1201"/>
      <c r="D15" s="1201"/>
      <c r="E15" s="1201"/>
      <c r="F15" s="1205"/>
      <c r="G15" s="1205"/>
      <c r="H15" s="1201"/>
      <c r="I15" s="1201"/>
      <c r="J15" s="1201"/>
      <c r="K15" s="488" t="s">
        <v>1085</v>
      </c>
      <c r="L15" s="488" t="s">
        <v>2527</v>
      </c>
      <c r="M15" s="488" t="s">
        <v>1085</v>
      </c>
      <c r="N15" s="488" t="s">
        <v>1084</v>
      </c>
      <c r="O15" s="488" t="s">
        <v>492</v>
      </c>
      <c r="P15" s="488" t="s">
        <v>493</v>
      </c>
      <c r="Q15" s="488" t="s">
        <v>494</v>
      </c>
      <c r="R15" s="488" t="s">
        <v>495</v>
      </c>
      <c r="S15" s="1203"/>
    </row>
    <row r="16" spans="1:19" s="400" customFormat="1" ht="30" customHeight="1" x14ac:dyDescent="0.15">
      <c r="A16" s="491">
        <v>1</v>
      </c>
      <c r="B16" s="495" t="s">
        <v>4858</v>
      </c>
      <c r="C16" s="485" t="s">
        <v>5517</v>
      </c>
      <c r="D16" s="485" t="s">
        <v>2529</v>
      </c>
      <c r="E16" s="485" t="s">
        <v>2530</v>
      </c>
      <c r="F16" s="476">
        <v>16800</v>
      </c>
      <c r="G16" s="481" t="s">
        <v>2531</v>
      </c>
      <c r="H16" s="486">
        <v>43124</v>
      </c>
      <c r="I16" s="487" t="s">
        <v>6126</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193" t="s">
        <v>5518</v>
      </c>
      <c r="D17" s="485" t="s">
        <v>2536</v>
      </c>
      <c r="E17" s="1193" t="s">
        <v>2530</v>
      </c>
      <c r="F17" s="476">
        <v>12000</v>
      </c>
      <c r="G17" s="481" t="s">
        <v>2531</v>
      </c>
      <c r="H17" s="486">
        <v>43124</v>
      </c>
      <c r="I17" s="1195" t="s">
        <v>6126</v>
      </c>
      <c r="J17" s="324" t="s">
        <v>4389</v>
      </c>
      <c r="K17" s="1214" t="s">
        <v>6059</v>
      </c>
      <c r="L17" s="1214" t="s">
        <v>6059</v>
      </c>
      <c r="M17" s="1214" t="s">
        <v>6059</v>
      </c>
      <c r="N17" s="1214" t="s">
        <v>6059</v>
      </c>
      <c r="O17" s="1214" t="s">
        <v>6059</v>
      </c>
      <c r="P17" s="1214" t="s">
        <v>6059</v>
      </c>
      <c r="Q17" s="1214" t="s">
        <v>6059</v>
      </c>
      <c r="R17" s="1214" t="s">
        <v>6059</v>
      </c>
      <c r="S17" s="1196"/>
    </row>
    <row r="18" spans="1:19" s="400" customFormat="1" ht="37.5" customHeight="1" x14ac:dyDescent="0.15">
      <c r="A18" s="491">
        <v>3</v>
      </c>
      <c r="B18" s="495" t="s">
        <v>6676</v>
      </c>
      <c r="C18" s="1193"/>
      <c r="D18" s="485" t="s">
        <v>2536</v>
      </c>
      <c r="E18" s="1193"/>
      <c r="F18" s="476">
        <v>1000</v>
      </c>
      <c r="G18" s="481" t="s">
        <v>2625</v>
      </c>
      <c r="H18" s="486">
        <v>43356</v>
      </c>
      <c r="I18" s="1195"/>
      <c r="J18" s="324" t="s">
        <v>6677</v>
      </c>
      <c r="K18" s="1214"/>
      <c r="L18" s="1214"/>
      <c r="M18" s="1214"/>
      <c r="N18" s="1214"/>
      <c r="O18" s="1214"/>
      <c r="P18" s="1214"/>
      <c r="Q18" s="1214"/>
      <c r="R18" s="1214"/>
      <c r="S18" s="1196"/>
    </row>
    <row r="19" spans="1:19" s="400" customFormat="1" ht="29.25" x14ac:dyDescent="0.15">
      <c r="A19" s="491">
        <v>4</v>
      </c>
      <c r="B19" s="495" t="s">
        <v>3346</v>
      </c>
      <c r="C19" s="485" t="s">
        <v>5519</v>
      </c>
      <c r="D19" s="485" t="s">
        <v>2539</v>
      </c>
      <c r="E19" s="485" t="s">
        <v>2540</v>
      </c>
      <c r="F19" s="476">
        <v>53280</v>
      </c>
      <c r="G19" s="481" t="s">
        <v>2531</v>
      </c>
      <c r="H19" s="486">
        <v>43124</v>
      </c>
      <c r="I19" s="487" t="s">
        <v>6126</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6678</v>
      </c>
      <c r="C20" s="485" t="s">
        <v>5522</v>
      </c>
      <c r="D20" s="485" t="s">
        <v>5254</v>
      </c>
      <c r="E20" s="485" t="s">
        <v>6679</v>
      </c>
      <c r="F20" s="476">
        <v>2065</v>
      </c>
      <c r="G20" s="481" t="s">
        <v>2944</v>
      </c>
      <c r="H20" s="486">
        <v>43321</v>
      </c>
      <c r="I20" s="487" t="s">
        <v>6680</v>
      </c>
      <c r="J20" s="324" t="s">
        <v>5257</v>
      </c>
      <c r="K20" s="451" t="s">
        <v>496</v>
      </c>
      <c r="L20" s="509"/>
      <c r="M20" s="451" t="s">
        <v>496</v>
      </c>
      <c r="N20" s="509"/>
      <c r="O20" s="451" t="s">
        <v>496</v>
      </c>
      <c r="P20" s="451"/>
      <c r="Q20" s="451"/>
      <c r="R20" s="451"/>
      <c r="S20" s="482"/>
    </row>
    <row r="21" spans="1:19" s="400" customFormat="1" ht="44.25" customHeight="1" x14ac:dyDescent="0.15">
      <c r="A21" s="491">
        <v>6</v>
      </c>
      <c r="B21" s="495" t="s">
        <v>6681</v>
      </c>
      <c r="C21" s="485" t="s">
        <v>5524</v>
      </c>
      <c r="D21" s="485" t="s">
        <v>5266</v>
      </c>
      <c r="E21" s="1193" t="s">
        <v>5267</v>
      </c>
      <c r="F21" s="476">
        <f>3300*0.2</f>
        <v>660</v>
      </c>
      <c r="G21" s="481" t="s">
        <v>2612</v>
      </c>
      <c r="H21" s="1194">
        <v>43298</v>
      </c>
      <c r="I21" s="487" t="s">
        <v>6682</v>
      </c>
      <c r="J21" s="324" t="s">
        <v>6683</v>
      </c>
      <c r="K21" s="449" t="s">
        <v>496</v>
      </c>
      <c r="L21" s="450"/>
      <c r="M21" s="449" t="s">
        <v>496</v>
      </c>
      <c r="N21" s="450"/>
      <c r="O21" s="451"/>
      <c r="P21" s="451"/>
      <c r="Q21" s="451" t="s">
        <v>496</v>
      </c>
      <c r="R21" s="451"/>
      <c r="S21" s="482"/>
    </row>
    <row r="22" spans="1:19" s="400" customFormat="1" ht="48" customHeight="1" x14ac:dyDescent="0.15">
      <c r="A22" s="491">
        <v>7</v>
      </c>
      <c r="B22" s="495" t="s">
        <v>6681</v>
      </c>
      <c r="C22" s="485" t="s">
        <v>5524</v>
      </c>
      <c r="D22" s="485" t="s">
        <v>2584</v>
      </c>
      <c r="E22" s="1193"/>
      <c r="F22" s="476">
        <f>2200*0.2</f>
        <v>440</v>
      </c>
      <c r="G22" s="481" t="s">
        <v>2612</v>
      </c>
      <c r="H22" s="1194"/>
      <c r="I22" s="487" t="s">
        <v>6682</v>
      </c>
      <c r="J22" s="324" t="s">
        <v>6684</v>
      </c>
      <c r="K22" s="449" t="s">
        <v>496</v>
      </c>
      <c r="L22" s="450"/>
      <c r="M22" s="449" t="s">
        <v>496</v>
      </c>
      <c r="N22" s="450"/>
      <c r="O22" s="451"/>
      <c r="P22" s="451"/>
      <c r="Q22" s="451" t="s">
        <v>496</v>
      </c>
      <c r="R22" s="451"/>
      <c r="S22" s="482"/>
    </row>
    <row r="23" spans="1:19" s="400" customFormat="1" ht="45.75" customHeight="1" x14ac:dyDescent="0.15">
      <c r="A23" s="491">
        <v>8</v>
      </c>
      <c r="B23" s="495" t="s">
        <v>6127</v>
      </c>
      <c r="C23" s="485" t="s">
        <v>5534</v>
      </c>
      <c r="D23" s="485" t="s">
        <v>5322</v>
      </c>
      <c r="E23" s="485" t="s">
        <v>5323</v>
      </c>
      <c r="F23" s="476">
        <v>2567</v>
      </c>
      <c r="G23" s="481" t="s">
        <v>2531</v>
      </c>
      <c r="H23" s="486">
        <v>43111</v>
      </c>
      <c r="I23" s="487" t="s">
        <v>6128</v>
      </c>
      <c r="J23" s="324" t="s">
        <v>6128</v>
      </c>
      <c r="K23" s="449" t="s">
        <v>496</v>
      </c>
      <c r="L23" s="450"/>
      <c r="M23" s="449" t="s">
        <v>496</v>
      </c>
      <c r="N23" s="450"/>
      <c r="O23" s="451" t="s">
        <v>496</v>
      </c>
      <c r="P23" s="451"/>
      <c r="Q23" s="451"/>
      <c r="R23" s="451"/>
      <c r="S23" s="447"/>
    </row>
    <row r="24" spans="1:19" s="400" customFormat="1" ht="60" customHeight="1" x14ac:dyDescent="0.15">
      <c r="A24" s="491">
        <v>9</v>
      </c>
      <c r="B24" s="495" t="s">
        <v>6685</v>
      </c>
      <c r="C24" s="485" t="s">
        <v>5549</v>
      </c>
      <c r="D24" s="485" t="s">
        <v>5368</v>
      </c>
      <c r="E24" s="485" t="s">
        <v>6686</v>
      </c>
      <c r="F24" s="476">
        <v>212.24</v>
      </c>
      <c r="G24" s="481" t="s">
        <v>2612</v>
      </c>
      <c r="H24" s="486">
        <v>43306</v>
      </c>
      <c r="I24" s="487" t="s">
        <v>6682</v>
      </c>
      <c r="J24" s="461" t="s">
        <v>6687</v>
      </c>
      <c r="K24" s="449" t="s">
        <v>496</v>
      </c>
      <c r="L24" s="450"/>
      <c r="M24" s="449" t="s">
        <v>496</v>
      </c>
      <c r="N24" s="450"/>
      <c r="O24" s="451" t="s">
        <v>496</v>
      </c>
      <c r="P24" s="451"/>
      <c r="Q24" s="451"/>
      <c r="R24" s="451"/>
      <c r="S24" s="447"/>
    </row>
    <row r="25" spans="1:19" s="400" customFormat="1" ht="41.25" customHeight="1" x14ac:dyDescent="0.15">
      <c r="A25" s="491">
        <v>10</v>
      </c>
      <c r="B25" s="495" t="s">
        <v>6129</v>
      </c>
      <c r="C25" s="1193" t="s">
        <v>6130</v>
      </c>
      <c r="D25" s="1193" t="s">
        <v>2659</v>
      </c>
      <c r="E25" s="485" t="s">
        <v>6131</v>
      </c>
      <c r="F25" s="476">
        <v>14700</v>
      </c>
      <c r="G25" s="481" t="s">
        <v>2569</v>
      </c>
      <c r="H25" s="486">
        <v>43132</v>
      </c>
      <c r="I25" s="487" t="s">
        <v>6132</v>
      </c>
      <c r="J25" s="324" t="s">
        <v>6133</v>
      </c>
      <c r="K25" s="1185" t="s">
        <v>496</v>
      </c>
      <c r="L25" s="1185"/>
      <c r="M25" s="1185" t="s">
        <v>496</v>
      </c>
      <c r="N25" s="1185"/>
      <c r="O25" s="1187" t="s">
        <v>496</v>
      </c>
      <c r="P25" s="1187"/>
      <c r="Q25" s="1187"/>
      <c r="R25" s="1187"/>
      <c r="S25" s="1189"/>
    </row>
    <row r="26" spans="1:19" s="400" customFormat="1" ht="41.25" customHeight="1" x14ac:dyDescent="0.15">
      <c r="A26" s="491">
        <v>11</v>
      </c>
      <c r="B26" s="495" t="s">
        <v>6688</v>
      </c>
      <c r="C26" s="1193"/>
      <c r="D26" s="1193"/>
      <c r="E26" s="485" t="s">
        <v>6689</v>
      </c>
      <c r="F26" s="476">
        <v>2940</v>
      </c>
      <c r="G26" s="481" t="s">
        <v>2625</v>
      </c>
      <c r="H26" s="486">
        <v>43342</v>
      </c>
      <c r="I26" s="487" t="s">
        <v>6132</v>
      </c>
      <c r="J26" s="324" t="s">
        <v>6690</v>
      </c>
      <c r="K26" s="1186"/>
      <c r="L26" s="1186"/>
      <c r="M26" s="1186"/>
      <c r="N26" s="1186"/>
      <c r="O26" s="1188"/>
      <c r="P26" s="1188"/>
      <c r="Q26" s="1188"/>
      <c r="R26" s="1188"/>
      <c r="S26" s="1190"/>
    </row>
    <row r="27" spans="1:19" s="400" customFormat="1" ht="30" customHeight="1" x14ac:dyDescent="0.15">
      <c r="A27" s="491">
        <v>12</v>
      </c>
      <c r="B27" s="495" t="s">
        <v>6134</v>
      </c>
      <c r="C27" s="485" t="s">
        <v>6135</v>
      </c>
      <c r="D27" s="485" t="s">
        <v>4426</v>
      </c>
      <c r="E27" s="485" t="s">
        <v>6136</v>
      </c>
      <c r="F27" s="476">
        <v>21600</v>
      </c>
      <c r="G27" s="481" t="s">
        <v>2569</v>
      </c>
      <c r="H27" s="486">
        <v>43132</v>
      </c>
      <c r="I27" s="487" t="s">
        <v>6132</v>
      </c>
      <c r="J27" s="461" t="s">
        <v>6137</v>
      </c>
      <c r="K27" s="449" t="s">
        <v>496</v>
      </c>
      <c r="L27" s="450"/>
      <c r="M27" s="449" t="s">
        <v>496</v>
      </c>
      <c r="N27" s="450"/>
      <c r="O27" s="451" t="s">
        <v>496</v>
      </c>
      <c r="P27" s="451"/>
      <c r="Q27" s="451"/>
      <c r="R27" s="451"/>
      <c r="S27" s="447"/>
    </row>
    <row r="28" spans="1:19" s="400" customFormat="1" ht="30" customHeight="1" x14ac:dyDescent="0.15">
      <c r="A28" s="491">
        <v>13</v>
      </c>
      <c r="B28" s="495" t="s">
        <v>6138</v>
      </c>
      <c r="C28" s="485" t="s">
        <v>5521</v>
      </c>
      <c r="D28" s="485" t="s">
        <v>5251</v>
      </c>
      <c r="E28" s="485" t="s">
        <v>4392</v>
      </c>
      <c r="F28" s="476">
        <v>68500</v>
      </c>
      <c r="G28" s="481" t="s">
        <v>2569</v>
      </c>
      <c r="H28" s="486">
        <v>43132</v>
      </c>
      <c r="I28" s="487" t="s">
        <v>6139</v>
      </c>
      <c r="J28" s="461" t="s">
        <v>6140</v>
      </c>
      <c r="K28" s="449" t="s">
        <v>496</v>
      </c>
      <c r="L28" s="450"/>
      <c r="M28" s="449" t="s">
        <v>496</v>
      </c>
      <c r="N28" s="450"/>
      <c r="O28" s="451" t="s">
        <v>496</v>
      </c>
      <c r="P28" s="451"/>
      <c r="Q28" s="451"/>
      <c r="R28" s="451"/>
      <c r="S28" s="482"/>
    </row>
    <row r="29" spans="1:19" s="400" customFormat="1" ht="30" customHeight="1" x14ac:dyDescent="0.15">
      <c r="A29" s="1191">
        <v>14</v>
      </c>
      <c r="B29" s="1192" t="s">
        <v>6141</v>
      </c>
      <c r="C29" s="1193" t="s">
        <v>6142</v>
      </c>
      <c r="D29" s="485" t="s">
        <v>2557</v>
      </c>
      <c r="E29" s="1193" t="s">
        <v>6400</v>
      </c>
      <c r="F29" s="476">
        <v>3500</v>
      </c>
      <c r="G29" s="481" t="s">
        <v>2531</v>
      </c>
      <c r="H29" s="486">
        <v>43125</v>
      </c>
      <c r="I29" s="487" t="s">
        <v>6143</v>
      </c>
      <c r="J29" s="324" t="s">
        <v>6144</v>
      </c>
      <c r="K29" s="449" t="s">
        <v>496</v>
      </c>
      <c r="L29" s="450"/>
      <c r="M29" s="449" t="s">
        <v>496</v>
      </c>
      <c r="N29" s="450"/>
      <c r="O29" s="451"/>
      <c r="P29" s="451"/>
      <c r="Q29" s="451" t="s">
        <v>496</v>
      </c>
      <c r="R29" s="451"/>
      <c r="S29" s="482"/>
    </row>
    <row r="30" spans="1:19" s="400" customFormat="1" ht="30" customHeight="1" x14ac:dyDescent="0.15">
      <c r="A30" s="1191"/>
      <c r="B30" s="1192"/>
      <c r="C30" s="1193"/>
      <c r="D30" s="485" t="s">
        <v>5261</v>
      </c>
      <c r="E30" s="1193"/>
      <c r="F30" s="476">
        <v>5000</v>
      </c>
      <c r="G30" s="481" t="s">
        <v>2531</v>
      </c>
      <c r="H30" s="486">
        <v>43125</v>
      </c>
      <c r="I30" s="487" t="s">
        <v>6143</v>
      </c>
      <c r="J30" s="324" t="s">
        <v>6145</v>
      </c>
      <c r="K30" s="449" t="s">
        <v>496</v>
      </c>
      <c r="L30" s="450"/>
      <c r="M30" s="449" t="s">
        <v>496</v>
      </c>
      <c r="N30" s="450"/>
      <c r="O30" s="451" t="s">
        <v>496</v>
      </c>
      <c r="P30" s="451"/>
      <c r="Q30" s="451"/>
      <c r="R30" s="451"/>
      <c r="S30" s="447"/>
    </row>
    <row r="31" spans="1:19" s="400" customFormat="1" ht="40.5" customHeight="1" x14ac:dyDescent="0.15">
      <c r="A31" s="1191"/>
      <c r="B31" s="1192"/>
      <c r="C31" s="1193"/>
      <c r="D31" s="485" t="s">
        <v>3598</v>
      </c>
      <c r="E31" s="1193"/>
      <c r="F31" s="476">
        <v>5000</v>
      </c>
      <c r="G31" s="481" t="s">
        <v>2531</v>
      </c>
      <c r="H31" s="486">
        <v>43125</v>
      </c>
      <c r="I31" s="487" t="s">
        <v>6143</v>
      </c>
      <c r="J31" s="324" t="s">
        <v>6146</v>
      </c>
      <c r="K31" s="449" t="s">
        <v>496</v>
      </c>
      <c r="L31" s="450"/>
      <c r="M31" s="449" t="s">
        <v>496</v>
      </c>
      <c r="N31" s="450"/>
      <c r="O31" s="451"/>
      <c r="P31" s="451"/>
      <c r="Q31" s="451" t="s">
        <v>496</v>
      </c>
      <c r="R31" s="451"/>
      <c r="S31" s="447"/>
    </row>
    <row r="32" spans="1:19" s="400" customFormat="1" ht="39" x14ac:dyDescent="0.15">
      <c r="A32" s="1191">
        <v>15</v>
      </c>
      <c r="B32" s="495" t="s">
        <v>6691</v>
      </c>
      <c r="C32" s="485" t="s">
        <v>6142</v>
      </c>
      <c r="D32" s="485" t="s">
        <v>5261</v>
      </c>
      <c r="E32" s="1193" t="s">
        <v>6692</v>
      </c>
      <c r="F32" s="476">
        <f>5000*0.2</f>
        <v>1000</v>
      </c>
      <c r="G32" s="481" t="s">
        <v>2944</v>
      </c>
      <c r="H32" s="1194">
        <v>43328</v>
      </c>
      <c r="I32" s="487" t="s">
        <v>6680</v>
      </c>
      <c r="J32" s="324" t="s">
        <v>6693</v>
      </c>
      <c r="K32" s="449" t="s">
        <v>496</v>
      </c>
      <c r="L32" s="450"/>
      <c r="M32" s="449" t="s">
        <v>496</v>
      </c>
      <c r="N32" s="450"/>
      <c r="O32" s="451" t="s">
        <v>496</v>
      </c>
      <c r="P32" s="451"/>
      <c r="Q32" s="451"/>
      <c r="R32" s="451"/>
      <c r="S32" s="447"/>
    </row>
    <row r="33" spans="1:19" s="400" customFormat="1" ht="39" x14ac:dyDescent="0.15">
      <c r="A33" s="1191"/>
      <c r="B33" s="495" t="s">
        <v>6691</v>
      </c>
      <c r="C33" s="485" t="s">
        <v>6142</v>
      </c>
      <c r="D33" s="485" t="s">
        <v>3598</v>
      </c>
      <c r="E33" s="1193"/>
      <c r="F33" s="476">
        <f>5000*0.2</f>
        <v>1000</v>
      </c>
      <c r="G33" s="481" t="s">
        <v>2944</v>
      </c>
      <c r="H33" s="1194"/>
      <c r="I33" s="487" t="s">
        <v>6680</v>
      </c>
      <c r="J33" s="324" t="s">
        <v>6694</v>
      </c>
      <c r="K33" s="449" t="s">
        <v>496</v>
      </c>
      <c r="L33" s="450"/>
      <c r="M33" s="449" t="s">
        <v>496</v>
      </c>
      <c r="N33" s="450"/>
      <c r="O33" s="451" t="s">
        <v>496</v>
      </c>
      <c r="P33" s="451"/>
      <c r="Q33" s="451"/>
      <c r="R33" s="451"/>
      <c r="S33" s="447"/>
    </row>
    <row r="34" spans="1:19" s="400" customFormat="1" ht="21.75" customHeight="1" x14ac:dyDescent="0.15">
      <c r="A34" s="1191">
        <v>16</v>
      </c>
      <c r="B34" s="1192" t="s">
        <v>6147</v>
      </c>
      <c r="C34" s="1193" t="s">
        <v>6148</v>
      </c>
      <c r="D34" s="485" t="s">
        <v>2551</v>
      </c>
      <c r="E34" s="1193" t="s">
        <v>4395</v>
      </c>
      <c r="F34" s="476">
        <v>90</v>
      </c>
      <c r="G34" s="481" t="s">
        <v>2531</v>
      </c>
      <c r="H34" s="1194">
        <v>43109</v>
      </c>
      <c r="I34" s="487" t="s">
        <v>6149</v>
      </c>
      <c r="J34" s="324" t="s">
        <v>6150</v>
      </c>
      <c r="K34" s="449" t="s">
        <v>496</v>
      </c>
      <c r="L34" s="450"/>
      <c r="M34" s="449" t="s">
        <v>496</v>
      </c>
      <c r="N34" s="450"/>
      <c r="O34" s="451" t="s">
        <v>496</v>
      </c>
      <c r="P34" s="451"/>
      <c r="Q34" s="451"/>
      <c r="R34" s="451"/>
      <c r="S34" s="447"/>
    </row>
    <row r="35" spans="1:19" s="400" customFormat="1" ht="24" customHeight="1" x14ac:dyDescent="0.15">
      <c r="A35" s="1191"/>
      <c r="B35" s="1192"/>
      <c r="C35" s="1193"/>
      <c r="D35" s="485" t="s">
        <v>2554</v>
      </c>
      <c r="E35" s="1193"/>
      <c r="F35" s="476">
        <v>90</v>
      </c>
      <c r="G35" s="481" t="s">
        <v>2531</v>
      </c>
      <c r="H35" s="1194"/>
      <c r="I35" s="487" t="s">
        <v>6151</v>
      </c>
      <c r="J35" s="324" t="s">
        <v>6152</v>
      </c>
      <c r="K35" s="449" t="s">
        <v>496</v>
      </c>
      <c r="L35" s="450"/>
      <c r="M35" s="449" t="s">
        <v>496</v>
      </c>
      <c r="N35" s="450"/>
      <c r="O35" s="451"/>
      <c r="P35" s="451"/>
      <c r="Q35" s="451" t="s">
        <v>496</v>
      </c>
      <c r="R35" s="451"/>
      <c r="S35" s="447"/>
    </row>
    <row r="36" spans="1:19" s="400" customFormat="1" ht="17.25" customHeight="1" x14ac:dyDescent="0.15">
      <c r="A36" s="1191"/>
      <c r="B36" s="1192"/>
      <c r="C36" s="1193"/>
      <c r="D36" s="485" t="s">
        <v>2555</v>
      </c>
      <c r="E36" s="1193"/>
      <c r="F36" s="476">
        <v>70</v>
      </c>
      <c r="G36" s="481" t="s">
        <v>2531</v>
      </c>
      <c r="H36" s="1194"/>
      <c r="I36" s="487" t="s">
        <v>6153</v>
      </c>
      <c r="J36" s="324" t="s">
        <v>6154</v>
      </c>
      <c r="K36" s="449" t="s">
        <v>496</v>
      </c>
      <c r="L36" s="450"/>
      <c r="M36" s="449" t="s">
        <v>496</v>
      </c>
      <c r="N36" s="450"/>
      <c r="O36" s="451" t="s">
        <v>496</v>
      </c>
      <c r="P36" s="451"/>
      <c r="Q36" s="451"/>
      <c r="R36" s="451"/>
      <c r="S36" s="447"/>
    </row>
    <row r="37" spans="1:19" s="400" customFormat="1" ht="17.25" customHeight="1" x14ac:dyDescent="0.15">
      <c r="A37" s="1191"/>
      <c r="B37" s="1192"/>
      <c r="C37" s="1193"/>
      <c r="D37" s="485" t="s">
        <v>4400</v>
      </c>
      <c r="E37" s="1193"/>
      <c r="F37" s="476">
        <v>45</v>
      </c>
      <c r="G37" s="481" t="s">
        <v>2531</v>
      </c>
      <c r="H37" s="1194"/>
      <c r="I37" s="487" t="s">
        <v>6153</v>
      </c>
      <c r="J37" s="324" t="s">
        <v>6155</v>
      </c>
      <c r="K37" s="449" t="s">
        <v>496</v>
      </c>
      <c r="L37" s="450"/>
      <c r="M37" s="449" t="s">
        <v>496</v>
      </c>
      <c r="N37" s="450"/>
      <c r="O37" s="451" t="s">
        <v>496</v>
      </c>
      <c r="P37" s="451"/>
      <c r="Q37" s="451"/>
      <c r="R37" s="451"/>
      <c r="S37" s="447"/>
    </row>
    <row r="38" spans="1:19" s="400" customFormat="1" ht="33" customHeight="1" x14ac:dyDescent="0.15">
      <c r="A38" s="1191">
        <v>17</v>
      </c>
      <c r="B38" s="1192" t="s">
        <v>6156</v>
      </c>
      <c r="C38" s="1193" t="s">
        <v>6157</v>
      </c>
      <c r="D38" s="485" t="s">
        <v>5281</v>
      </c>
      <c r="E38" s="1193" t="s">
        <v>6158</v>
      </c>
      <c r="F38" s="476">
        <v>1000</v>
      </c>
      <c r="G38" s="481" t="s">
        <v>2531</v>
      </c>
      <c r="H38" s="1194">
        <v>43122</v>
      </c>
      <c r="I38" s="487" t="s">
        <v>6159</v>
      </c>
      <c r="J38" s="324" t="s">
        <v>6160</v>
      </c>
      <c r="K38" s="449" t="s">
        <v>496</v>
      </c>
      <c r="L38" s="450"/>
      <c r="M38" s="449" t="s">
        <v>496</v>
      </c>
      <c r="N38" s="450"/>
      <c r="O38" s="451"/>
      <c r="P38" s="451"/>
      <c r="Q38" s="451" t="s">
        <v>496</v>
      </c>
      <c r="R38" s="451"/>
      <c r="S38" s="447"/>
    </row>
    <row r="39" spans="1:19" s="400" customFormat="1" ht="45.75" customHeight="1" x14ac:dyDescent="0.15">
      <c r="A39" s="1191"/>
      <c r="B39" s="1192"/>
      <c r="C39" s="1193"/>
      <c r="D39" s="485" t="s">
        <v>5285</v>
      </c>
      <c r="E39" s="1193"/>
      <c r="F39" s="476">
        <v>1500</v>
      </c>
      <c r="G39" s="481" t="s">
        <v>2531</v>
      </c>
      <c r="H39" s="1194"/>
      <c r="I39" s="487" t="s">
        <v>6159</v>
      </c>
      <c r="J39" s="324" t="s">
        <v>6161</v>
      </c>
      <c r="K39" s="449" t="s">
        <v>496</v>
      </c>
      <c r="L39" s="450"/>
      <c r="M39" s="449" t="s">
        <v>496</v>
      </c>
      <c r="N39" s="450"/>
      <c r="O39" s="451"/>
      <c r="P39" s="451"/>
      <c r="Q39" s="451" t="s">
        <v>496</v>
      </c>
      <c r="R39" s="451"/>
      <c r="S39" s="447"/>
    </row>
    <row r="40" spans="1:19" s="400" customFormat="1" ht="49.5" customHeight="1" x14ac:dyDescent="0.15">
      <c r="A40" s="1191"/>
      <c r="B40" s="1192"/>
      <c r="C40" s="1193"/>
      <c r="D40" s="485" t="s">
        <v>5610</v>
      </c>
      <c r="E40" s="1193"/>
      <c r="F40" s="476">
        <v>2000</v>
      </c>
      <c r="G40" s="481" t="s">
        <v>2531</v>
      </c>
      <c r="H40" s="1194"/>
      <c r="I40" s="487" t="s">
        <v>6159</v>
      </c>
      <c r="J40" s="324" t="s">
        <v>6162</v>
      </c>
      <c r="K40" s="449" t="s">
        <v>496</v>
      </c>
      <c r="L40" s="450"/>
      <c r="M40" s="449" t="s">
        <v>496</v>
      </c>
      <c r="N40" s="450"/>
      <c r="O40" s="451"/>
      <c r="P40" s="451"/>
      <c r="Q40" s="451"/>
      <c r="R40" s="451" t="s">
        <v>496</v>
      </c>
      <c r="S40" s="447"/>
    </row>
    <row r="41" spans="1:19" s="400" customFormat="1" ht="53.25" customHeight="1" x14ac:dyDescent="0.15">
      <c r="A41" s="491">
        <v>18</v>
      </c>
      <c r="B41" s="495" t="s">
        <v>6695</v>
      </c>
      <c r="C41" s="485" t="s">
        <v>6157</v>
      </c>
      <c r="D41" s="485" t="s">
        <v>5285</v>
      </c>
      <c r="E41" s="1193" t="s">
        <v>6696</v>
      </c>
      <c r="F41" s="476">
        <f>1500*20%</f>
        <v>300</v>
      </c>
      <c r="G41" s="481" t="s">
        <v>2612</v>
      </c>
      <c r="H41" s="1194">
        <v>43292</v>
      </c>
      <c r="I41" s="487" t="s">
        <v>6682</v>
      </c>
      <c r="J41" s="324" t="s">
        <v>6697</v>
      </c>
      <c r="K41" s="449" t="s">
        <v>496</v>
      </c>
      <c r="L41" s="450"/>
      <c r="M41" s="449" t="s">
        <v>496</v>
      </c>
      <c r="N41" s="450"/>
      <c r="O41" s="451"/>
      <c r="P41" s="451"/>
      <c r="Q41" s="451" t="s">
        <v>496</v>
      </c>
      <c r="R41" s="451"/>
      <c r="S41" s="482"/>
    </row>
    <row r="42" spans="1:19" s="400" customFormat="1" ht="44.25" customHeight="1" x14ac:dyDescent="0.15">
      <c r="A42" s="491">
        <v>19</v>
      </c>
      <c r="B42" s="495" t="s">
        <v>6695</v>
      </c>
      <c r="C42" s="485" t="s">
        <v>6157</v>
      </c>
      <c r="D42" s="485" t="s">
        <v>5610</v>
      </c>
      <c r="E42" s="1193"/>
      <c r="F42" s="476">
        <f>2000*0.2</f>
        <v>400</v>
      </c>
      <c r="G42" s="481" t="s">
        <v>2612</v>
      </c>
      <c r="H42" s="1194"/>
      <c r="I42" s="487" t="s">
        <v>6682</v>
      </c>
      <c r="J42" s="324" t="s">
        <v>6698</v>
      </c>
      <c r="K42" s="449" t="s">
        <v>496</v>
      </c>
      <c r="L42" s="450"/>
      <c r="M42" s="449" t="s">
        <v>496</v>
      </c>
      <c r="N42" s="450"/>
      <c r="O42" s="451"/>
      <c r="P42" s="451"/>
      <c r="Q42" s="451" t="s">
        <v>496</v>
      </c>
      <c r="R42" s="451"/>
      <c r="S42" s="447"/>
    </row>
    <row r="43" spans="1:19" s="400" customFormat="1" ht="33" customHeight="1" x14ac:dyDescent="0.15">
      <c r="A43" s="491">
        <v>20</v>
      </c>
      <c r="B43" s="495" t="s">
        <v>6163</v>
      </c>
      <c r="C43" s="485" t="s">
        <v>6164</v>
      </c>
      <c r="D43" s="485" t="s">
        <v>4722</v>
      </c>
      <c r="E43" s="485" t="s">
        <v>6165</v>
      </c>
      <c r="F43" s="476">
        <v>527.1</v>
      </c>
      <c r="G43" s="481" t="s">
        <v>2531</v>
      </c>
      <c r="H43" s="486">
        <v>43115</v>
      </c>
      <c r="I43" s="487" t="s">
        <v>6166</v>
      </c>
      <c r="J43" s="324" t="s">
        <v>6167</v>
      </c>
      <c r="K43" s="449" t="s">
        <v>496</v>
      </c>
      <c r="L43" s="450"/>
      <c r="M43" s="449" t="s">
        <v>496</v>
      </c>
      <c r="N43" s="450"/>
      <c r="O43" s="451" t="s">
        <v>496</v>
      </c>
      <c r="P43" s="451"/>
      <c r="Q43" s="451"/>
      <c r="R43" s="451"/>
      <c r="S43" s="447"/>
    </row>
    <row r="44" spans="1:19" s="400" customFormat="1" ht="43.5" customHeight="1" x14ac:dyDescent="0.15">
      <c r="A44" s="491">
        <v>21</v>
      </c>
      <c r="B44" s="495" t="s">
        <v>6168</v>
      </c>
      <c r="C44" s="485" t="s">
        <v>6169</v>
      </c>
      <c r="D44" s="485" t="s">
        <v>2805</v>
      </c>
      <c r="E44" s="485" t="s">
        <v>6170</v>
      </c>
      <c r="F44" s="476">
        <v>630</v>
      </c>
      <c r="G44" s="481" t="s">
        <v>2531</v>
      </c>
      <c r="H44" s="486">
        <v>43112</v>
      </c>
      <c r="I44" s="487" t="s">
        <v>6171</v>
      </c>
      <c r="J44" s="324" t="s">
        <v>6172</v>
      </c>
      <c r="K44" s="449" t="s">
        <v>496</v>
      </c>
      <c r="L44" s="450"/>
      <c r="M44" s="449" t="s">
        <v>496</v>
      </c>
      <c r="N44" s="450"/>
      <c r="O44" s="451"/>
      <c r="P44" s="451"/>
      <c r="Q44" s="451"/>
      <c r="R44" s="451" t="s">
        <v>496</v>
      </c>
      <c r="S44" s="447"/>
    </row>
    <row r="45" spans="1:19" s="400" customFormat="1" ht="45" customHeight="1" x14ac:dyDescent="0.15">
      <c r="A45" s="491">
        <v>22</v>
      </c>
      <c r="B45" s="495" t="s">
        <v>6173</v>
      </c>
      <c r="C45" s="485" t="s">
        <v>6174</v>
      </c>
      <c r="D45" s="485" t="s">
        <v>2682</v>
      </c>
      <c r="E45" s="485" t="s">
        <v>6175</v>
      </c>
      <c r="F45" s="476">
        <v>384</v>
      </c>
      <c r="G45" s="481" t="s">
        <v>2531</v>
      </c>
      <c r="H45" s="486">
        <v>43112</v>
      </c>
      <c r="I45" s="487" t="s">
        <v>6176</v>
      </c>
      <c r="J45" s="324" t="s">
        <v>6177</v>
      </c>
      <c r="K45" s="449" t="s">
        <v>496</v>
      </c>
      <c r="L45" s="450"/>
      <c r="M45" s="449" t="s">
        <v>496</v>
      </c>
      <c r="N45" s="450"/>
      <c r="O45" s="451" t="s">
        <v>496</v>
      </c>
      <c r="P45" s="451"/>
      <c r="Q45" s="451"/>
      <c r="R45" s="451"/>
      <c r="S45" s="447"/>
    </row>
    <row r="46" spans="1:19" s="400" customFormat="1" ht="47.25" customHeight="1" x14ac:dyDescent="0.15">
      <c r="A46" s="491">
        <v>23</v>
      </c>
      <c r="B46" s="495" t="s">
        <v>6178</v>
      </c>
      <c r="C46" s="485" t="s">
        <v>6179</v>
      </c>
      <c r="D46" s="485" t="s">
        <v>6180</v>
      </c>
      <c r="E46" s="485" t="s">
        <v>6181</v>
      </c>
      <c r="F46" s="476">
        <v>15433</v>
      </c>
      <c r="G46" s="481" t="s">
        <v>2569</v>
      </c>
      <c r="H46" s="486">
        <v>43132</v>
      </c>
      <c r="I46" s="487" t="s">
        <v>6182</v>
      </c>
      <c r="J46" s="324" t="s">
        <v>6183</v>
      </c>
      <c r="K46" s="449" t="s">
        <v>496</v>
      </c>
      <c r="L46" s="450"/>
      <c r="M46" s="449" t="s">
        <v>496</v>
      </c>
      <c r="N46" s="450"/>
      <c r="O46" s="451" t="s">
        <v>496</v>
      </c>
      <c r="P46" s="451"/>
      <c r="Q46" s="451"/>
      <c r="R46" s="451"/>
      <c r="S46" s="482"/>
    </row>
    <row r="47" spans="1:19" s="400" customFormat="1" ht="53.25" customHeight="1" x14ac:dyDescent="0.15">
      <c r="A47" s="491">
        <v>24</v>
      </c>
      <c r="B47" s="495" t="s">
        <v>6184</v>
      </c>
      <c r="C47" s="485" t="s">
        <v>6185</v>
      </c>
      <c r="D47" s="485" t="s">
        <v>6186</v>
      </c>
      <c r="E47" s="485" t="s">
        <v>6187</v>
      </c>
      <c r="F47" s="476">
        <v>1911.6</v>
      </c>
      <c r="G47" s="481" t="s">
        <v>2569</v>
      </c>
      <c r="H47" s="486">
        <v>43132</v>
      </c>
      <c r="I47" s="487" t="s">
        <v>6188</v>
      </c>
      <c r="J47" s="324" t="s">
        <v>6189</v>
      </c>
      <c r="K47" s="449" t="s">
        <v>496</v>
      </c>
      <c r="L47" s="450"/>
      <c r="M47" s="449" t="s">
        <v>496</v>
      </c>
      <c r="N47" s="450"/>
      <c r="O47" s="451" t="s">
        <v>496</v>
      </c>
      <c r="P47" s="451"/>
      <c r="Q47" s="451"/>
      <c r="R47" s="451"/>
      <c r="S47" s="482"/>
    </row>
    <row r="48" spans="1:19" s="400" customFormat="1" ht="42" customHeight="1" x14ac:dyDescent="0.15">
      <c r="A48" s="491">
        <v>25</v>
      </c>
      <c r="B48" s="495" t="s">
        <v>6190</v>
      </c>
      <c r="C48" s="485" t="s">
        <v>6191</v>
      </c>
      <c r="D48" s="485" t="s">
        <v>2706</v>
      </c>
      <c r="E48" s="485" t="s">
        <v>6192</v>
      </c>
      <c r="F48" s="476">
        <v>8000</v>
      </c>
      <c r="G48" s="481" t="s">
        <v>2531</v>
      </c>
      <c r="H48" s="486">
        <v>43131</v>
      </c>
      <c r="I48" s="487" t="s">
        <v>6193</v>
      </c>
      <c r="J48" s="324" t="s">
        <v>6194</v>
      </c>
      <c r="K48" s="449" t="s">
        <v>496</v>
      </c>
      <c r="L48" s="450"/>
      <c r="M48" s="449" t="s">
        <v>496</v>
      </c>
      <c r="N48" s="450"/>
      <c r="O48" s="451" t="s">
        <v>496</v>
      </c>
      <c r="P48" s="451"/>
      <c r="Q48" s="451"/>
      <c r="R48" s="451"/>
      <c r="S48" s="482"/>
    </row>
    <row r="49" spans="1:19" s="400" customFormat="1" ht="31.5" customHeight="1" x14ac:dyDescent="0.15">
      <c r="A49" s="1191">
        <v>26</v>
      </c>
      <c r="B49" s="1192" t="s">
        <v>6195</v>
      </c>
      <c r="C49" s="1193" t="s">
        <v>6196</v>
      </c>
      <c r="D49" s="485" t="s">
        <v>3298</v>
      </c>
      <c r="E49" s="1193" t="s">
        <v>6197</v>
      </c>
      <c r="F49" s="476">
        <v>11400</v>
      </c>
      <c r="G49" s="481" t="s">
        <v>2703</v>
      </c>
      <c r="H49" s="1194">
        <v>43182</v>
      </c>
      <c r="I49" s="487" t="s">
        <v>6198</v>
      </c>
      <c r="J49" s="324" t="s">
        <v>6199</v>
      </c>
      <c r="K49" s="449" t="s">
        <v>496</v>
      </c>
      <c r="L49" s="450"/>
      <c r="M49" s="449" t="s">
        <v>496</v>
      </c>
      <c r="N49" s="450"/>
      <c r="O49" s="451" t="s">
        <v>496</v>
      </c>
      <c r="P49" s="451"/>
      <c r="Q49" s="451"/>
      <c r="R49" s="451"/>
      <c r="S49" s="447"/>
    </row>
    <row r="50" spans="1:19" s="400" customFormat="1" ht="32.25" customHeight="1" x14ac:dyDescent="0.15">
      <c r="A50" s="1191"/>
      <c r="B50" s="1192"/>
      <c r="C50" s="1193"/>
      <c r="D50" s="485" t="s">
        <v>5349</v>
      </c>
      <c r="E50" s="1193"/>
      <c r="F50" s="476">
        <v>26400</v>
      </c>
      <c r="G50" s="481" t="s">
        <v>2703</v>
      </c>
      <c r="H50" s="1194"/>
      <c r="I50" s="487" t="s">
        <v>6198</v>
      </c>
      <c r="J50" s="324" t="s">
        <v>6200</v>
      </c>
      <c r="K50" s="449" t="s">
        <v>496</v>
      </c>
      <c r="L50" s="450"/>
      <c r="M50" s="449" t="s">
        <v>496</v>
      </c>
      <c r="N50" s="450"/>
      <c r="O50" s="451" t="s">
        <v>496</v>
      </c>
      <c r="P50" s="451"/>
      <c r="Q50" s="451"/>
      <c r="R50" s="451"/>
      <c r="S50" s="447"/>
    </row>
    <row r="51" spans="1:19" s="400" customFormat="1" ht="32.25" customHeight="1" x14ac:dyDescent="0.15">
      <c r="A51" s="1191">
        <v>27</v>
      </c>
      <c r="B51" s="1192" t="s">
        <v>6201</v>
      </c>
      <c r="C51" s="1193" t="s">
        <v>5532</v>
      </c>
      <c r="D51" s="485" t="s">
        <v>2706</v>
      </c>
      <c r="E51" s="1193" t="s">
        <v>5941</v>
      </c>
      <c r="F51" s="476">
        <v>8604</v>
      </c>
      <c r="G51" s="481" t="s">
        <v>2531</v>
      </c>
      <c r="H51" s="1194">
        <v>43130</v>
      </c>
      <c r="I51" s="487" t="s">
        <v>5909</v>
      </c>
      <c r="J51" s="324" t="s">
        <v>6202</v>
      </c>
      <c r="K51" s="449" t="s">
        <v>496</v>
      </c>
      <c r="L51" s="450"/>
      <c r="M51" s="449" t="s">
        <v>496</v>
      </c>
      <c r="N51" s="450"/>
      <c r="O51" s="451"/>
      <c r="P51" s="451"/>
      <c r="Q51" s="451" t="s">
        <v>496</v>
      </c>
      <c r="R51" s="451"/>
      <c r="S51" s="447"/>
    </row>
    <row r="52" spans="1:19" s="400" customFormat="1" ht="31.5" customHeight="1" x14ac:dyDescent="0.15">
      <c r="A52" s="1191"/>
      <c r="B52" s="1192"/>
      <c r="C52" s="1193"/>
      <c r="D52" s="485" t="s">
        <v>2709</v>
      </c>
      <c r="E52" s="1193"/>
      <c r="F52" s="476">
        <v>3993</v>
      </c>
      <c r="G52" s="481" t="s">
        <v>2531</v>
      </c>
      <c r="H52" s="1194"/>
      <c r="I52" s="487" t="s">
        <v>5909</v>
      </c>
      <c r="J52" s="324" t="s">
        <v>6203</v>
      </c>
      <c r="K52" s="449" t="s">
        <v>496</v>
      </c>
      <c r="L52" s="450"/>
      <c r="M52" s="449" t="s">
        <v>496</v>
      </c>
      <c r="N52" s="450"/>
      <c r="O52" s="451"/>
      <c r="P52" s="451"/>
      <c r="Q52" s="451" t="s">
        <v>496</v>
      </c>
      <c r="R52" s="451"/>
      <c r="S52" s="447"/>
    </row>
    <row r="53" spans="1:19" s="400" customFormat="1" ht="31.5" customHeight="1" x14ac:dyDescent="0.15">
      <c r="A53" s="491">
        <v>28</v>
      </c>
      <c r="B53" s="495" t="s">
        <v>6204</v>
      </c>
      <c r="C53" s="485" t="s">
        <v>6205</v>
      </c>
      <c r="D53" s="485" t="s">
        <v>3801</v>
      </c>
      <c r="E53" s="485" t="s">
        <v>6206</v>
      </c>
      <c r="F53" s="476">
        <v>13037.2</v>
      </c>
      <c r="G53" s="481" t="s">
        <v>2569</v>
      </c>
      <c r="H53" s="486">
        <v>43133</v>
      </c>
      <c r="I53" s="487" t="s">
        <v>6207</v>
      </c>
      <c r="J53" s="324" t="s">
        <v>6208</v>
      </c>
      <c r="K53" s="449" t="s">
        <v>496</v>
      </c>
      <c r="L53" s="450"/>
      <c r="M53" s="449" t="s">
        <v>496</v>
      </c>
      <c r="N53" s="450"/>
      <c r="O53" s="451" t="s">
        <v>496</v>
      </c>
      <c r="P53" s="451"/>
      <c r="Q53" s="451"/>
      <c r="R53" s="451"/>
      <c r="S53" s="447"/>
    </row>
    <row r="54" spans="1:19" s="400" customFormat="1" ht="33" customHeight="1" x14ac:dyDescent="0.15">
      <c r="A54" s="491">
        <v>29</v>
      </c>
      <c r="B54" s="495" t="s">
        <v>6209</v>
      </c>
      <c r="C54" s="485" t="s">
        <v>6210</v>
      </c>
      <c r="D54" s="485" t="s">
        <v>3807</v>
      </c>
      <c r="E54" s="485" t="s">
        <v>5725</v>
      </c>
      <c r="F54" s="476">
        <v>69000</v>
      </c>
      <c r="G54" s="481" t="s">
        <v>2569</v>
      </c>
      <c r="H54" s="486" t="s">
        <v>6211</v>
      </c>
      <c r="I54" s="487" t="s">
        <v>6212</v>
      </c>
      <c r="J54" s="324" t="s">
        <v>6213</v>
      </c>
      <c r="K54" s="449" t="s">
        <v>496</v>
      </c>
      <c r="L54" s="450"/>
      <c r="M54" s="449" t="s">
        <v>496</v>
      </c>
      <c r="N54" s="450"/>
      <c r="O54" s="451" t="s">
        <v>496</v>
      </c>
      <c r="P54" s="451"/>
      <c r="Q54" s="451"/>
      <c r="R54" s="451"/>
      <c r="S54" s="447"/>
    </row>
    <row r="55" spans="1:19" s="400" customFormat="1" ht="40.5" customHeight="1" x14ac:dyDescent="0.15">
      <c r="A55" s="1191">
        <v>30</v>
      </c>
      <c r="B55" s="1192" t="s">
        <v>6214</v>
      </c>
      <c r="C55" s="1193" t="s">
        <v>5531</v>
      </c>
      <c r="D55" s="485" t="s">
        <v>2709</v>
      </c>
      <c r="E55" s="1193" t="s">
        <v>5306</v>
      </c>
      <c r="F55" s="476">
        <v>6446.88</v>
      </c>
      <c r="G55" s="481" t="s">
        <v>2569</v>
      </c>
      <c r="H55" s="1194">
        <v>43154</v>
      </c>
      <c r="I55" s="487" t="s">
        <v>6215</v>
      </c>
      <c r="J55" s="324" t="s">
        <v>6216</v>
      </c>
      <c r="K55" s="449" t="s">
        <v>496</v>
      </c>
      <c r="L55" s="450"/>
      <c r="M55" s="449" t="s">
        <v>496</v>
      </c>
      <c r="N55" s="450"/>
      <c r="O55" s="451"/>
      <c r="P55" s="451"/>
      <c r="Q55" s="451" t="s">
        <v>496</v>
      </c>
      <c r="R55" s="451"/>
      <c r="S55" s="447"/>
    </row>
    <row r="56" spans="1:19" s="400" customFormat="1" ht="33" customHeight="1" x14ac:dyDescent="0.15">
      <c r="A56" s="1191"/>
      <c r="B56" s="1192"/>
      <c r="C56" s="1193"/>
      <c r="D56" s="485" t="s">
        <v>2706</v>
      </c>
      <c r="E56" s="1193"/>
      <c r="F56" s="476">
        <v>1352.6</v>
      </c>
      <c r="G56" s="481" t="s">
        <v>2569</v>
      </c>
      <c r="H56" s="1194"/>
      <c r="I56" s="487" t="s">
        <v>6215</v>
      </c>
      <c r="J56" s="324" t="s">
        <v>6217</v>
      </c>
      <c r="K56" s="449" t="s">
        <v>496</v>
      </c>
      <c r="L56" s="450"/>
      <c r="M56" s="449" t="s">
        <v>496</v>
      </c>
      <c r="N56" s="450"/>
      <c r="O56" s="451"/>
      <c r="P56" s="451"/>
      <c r="Q56" s="451" t="s">
        <v>496</v>
      </c>
      <c r="R56" s="451"/>
      <c r="S56" s="447"/>
    </row>
    <row r="57" spans="1:19" s="400" customFormat="1" ht="47.25" customHeight="1" x14ac:dyDescent="0.15">
      <c r="A57" s="1191">
        <v>31</v>
      </c>
      <c r="B57" s="1192" t="s">
        <v>6218</v>
      </c>
      <c r="C57" s="1193" t="s">
        <v>5543</v>
      </c>
      <c r="D57" s="485" t="s">
        <v>2727</v>
      </c>
      <c r="E57" s="1193" t="s">
        <v>5342</v>
      </c>
      <c r="F57" s="476">
        <v>10935</v>
      </c>
      <c r="G57" s="481" t="s">
        <v>2569</v>
      </c>
      <c r="H57" s="486">
        <v>43153</v>
      </c>
      <c r="I57" s="487" t="s">
        <v>6198</v>
      </c>
      <c r="J57" s="324" t="s">
        <v>6219</v>
      </c>
      <c r="K57" s="449" t="s">
        <v>496</v>
      </c>
      <c r="L57" s="450"/>
      <c r="M57" s="449" t="s">
        <v>496</v>
      </c>
      <c r="N57" s="450"/>
      <c r="O57" s="451" t="s">
        <v>496</v>
      </c>
      <c r="P57" s="451"/>
      <c r="Q57" s="451"/>
      <c r="R57" s="451"/>
      <c r="S57" s="482"/>
    </row>
    <row r="58" spans="1:19" s="400" customFormat="1" ht="63.75" customHeight="1" x14ac:dyDescent="0.15">
      <c r="A58" s="1191"/>
      <c r="B58" s="1192"/>
      <c r="C58" s="1193"/>
      <c r="D58" s="485" t="s">
        <v>4722</v>
      </c>
      <c r="E58" s="1193"/>
      <c r="F58" s="476">
        <v>11456</v>
      </c>
      <c r="G58" s="481" t="s">
        <v>2569</v>
      </c>
      <c r="H58" s="486">
        <v>43153</v>
      </c>
      <c r="I58" s="487" t="s">
        <v>6220</v>
      </c>
      <c r="J58" s="324" t="s">
        <v>6221</v>
      </c>
      <c r="K58" s="449" t="s">
        <v>496</v>
      </c>
      <c r="L58" s="450"/>
      <c r="M58" s="449" t="s">
        <v>496</v>
      </c>
      <c r="N58" s="450"/>
      <c r="O58" s="451" t="s">
        <v>496</v>
      </c>
      <c r="P58" s="451"/>
      <c r="Q58" s="451"/>
      <c r="R58" s="451"/>
      <c r="S58" s="482"/>
    </row>
    <row r="59" spans="1:19" s="400" customFormat="1" ht="52.5" customHeight="1" x14ac:dyDescent="0.15">
      <c r="A59" s="1191">
        <v>32</v>
      </c>
      <c r="B59" s="1192" t="s">
        <v>6222</v>
      </c>
      <c r="C59" s="1193" t="s">
        <v>6223</v>
      </c>
      <c r="D59" s="485" t="s">
        <v>2551</v>
      </c>
      <c r="E59" s="1193" t="s">
        <v>2737</v>
      </c>
      <c r="F59" s="476">
        <v>169.5</v>
      </c>
      <c r="G59" s="481" t="s">
        <v>2531</v>
      </c>
      <c r="H59" s="1194">
        <v>43122</v>
      </c>
      <c r="I59" s="1195" t="s">
        <v>6224</v>
      </c>
      <c r="J59" s="324" t="s">
        <v>6225</v>
      </c>
      <c r="K59" s="449" t="s">
        <v>496</v>
      </c>
      <c r="L59" s="450"/>
      <c r="M59" s="449" t="s">
        <v>496</v>
      </c>
      <c r="N59" s="450"/>
      <c r="O59" s="451"/>
      <c r="P59" s="451"/>
      <c r="Q59" s="451" t="s">
        <v>496</v>
      </c>
      <c r="R59" s="451"/>
      <c r="S59" s="447"/>
    </row>
    <row r="60" spans="1:19" s="400" customFormat="1" ht="33" customHeight="1" x14ac:dyDescent="0.15">
      <c r="A60" s="1191"/>
      <c r="B60" s="1192"/>
      <c r="C60" s="1193"/>
      <c r="D60" s="485" t="s">
        <v>2554</v>
      </c>
      <c r="E60" s="1193"/>
      <c r="F60" s="476">
        <v>169.5</v>
      </c>
      <c r="G60" s="481" t="s">
        <v>2531</v>
      </c>
      <c r="H60" s="1194"/>
      <c r="I60" s="1195"/>
      <c r="J60" s="324" t="s">
        <v>6226</v>
      </c>
      <c r="K60" s="449" t="s">
        <v>496</v>
      </c>
      <c r="L60" s="450"/>
      <c r="M60" s="449" t="s">
        <v>496</v>
      </c>
      <c r="N60" s="450"/>
      <c r="O60" s="451" t="s">
        <v>496</v>
      </c>
      <c r="P60" s="451"/>
      <c r="Q60" s="451"/>
      <c r="R60" s="451"/>
      <c r="S60" s="447"/>
    </row>
    <row r="61" spans="1:19" s="400" customFormat="1" ht="33" customHeight="1" x14ac:dyDescent="0.15">
      <c r="A61" s="491">
        <v>33</v>
      </c>
      <c r="B61" s="495" t="s">
        <v>6227</v>
      </c>
      <c r="C61" s="485" t="s">
        <v>6228</v>
      </c>
      <c r="D61" s="485" t="s">
        <v>2720</v>
      </c>
      <c r="E61" s="485" t="s">
        <v>6229</v>
      </c>
      <c r="F61" s="476">
        <v>6655.2</v>
      </c>
      <c r="G61" s="481" t="s">
        <v>2703</v>
      </c>
      <c r="H61" s="486">
        <v>43182</v>
      </c>
      <c r="I61" s="487" t="s">
        <v>6230</v>
      </c>
      <c r="J61" s="324" t="s">
        <v>6231</v>
      </c>
      <c r="K61" s="449" t="s">
        <v>496</v>
      </c>
      <c r="L61" s="450"/>
      <c r="M61" s="449" t="s">
        <v>496</v>
      </c>
      <c r="N61" s="450"/>
      <c r="O61" s="451"/>
      <c r="P61" s="451"/>
      <c r="Q61" s="451" t="s">
        <v>496</v>
      </c>
      <c r="R61" s="451"/>
      <c r="S61" s="482" t="s">
        <v>7386</v>
      </c>
    </row>
    <row r="62" spans="1:19" s="400" customFormat="1" ht="33" customHeight="1" x14ac:dyDescent="0.15">
      <c r="A62" s="491">
        <v>34</v>
      </c>
      <c r="B62" s="495" t="s">
        <v>6232</v>
      </c>
      <c r="C62" s="485" t="s">
        <v>6233</v>
      </c>
      <c r="D62" s="485" t="s">
        <v>2922</v>
      </c>
      <c r="E62" s="485" t="s">
        <v>6234</v>
      </c>
      <c r="F62" s="476">
        <v>2040</v>
      </c>
      <c r="G62" s="481" t="s">
        <v>2569</v>
      </c>
      <c r="H62" s="486">
        <v>43158</v>
      </c>
      <c r="I62" s="487" t="s">
        <v>6235</v>
      </c>
      <c r="J62" s="324" t="s">
        <v>6236</v>
      </c>
      <c r="K62" s="449" t="s">
        <v>496</v>
      </c>
      <c r="L62" s="450"/>
      <c r="M62" s="449" t="s">
        <v>496</v>
      </c>
      <c r="N62" s="450"/>
      <c r="O62" s="451" t="s">
        <v>496</v>
      </c>
      <c r="P62" s="451"/>
      <c r="Q62" s="451"/>
      <c r="R62" s="451"/>
      <c r="S62" s="482"/>
    </row>
    <row r="63" spans="1:19" s="400" customFormat="1" ht="33" customHeight="1" x14ac:dyDescent="0.15">
      <c r="A63" s="491">
        <v>35</v>
      </c>
      <c r="B63" s="495" t="s">
        <v>6237</v>
      </c>
      <c r="C63" s="485" t="s">
        <v>6238</v>
      </c>
      <c r="D63" s="485" t="s">
        <v>6186</v>
      </c>
      <c r="E63" s="485" t="s">
        <v>6239</v>
      </c>
      <c r="F63" s="476">
        <v>3752.4</v>
      </c>
      <c r="G63" s="481" t="s">
        <v>2703</v>
      </c>
      <c r="H63" s="486">
        <v>43176</v>
      </c>
      <c r="I63" s="487" t="s">
        <v>6240</v>
      </c>
      <c r="J63" s="324" t="s">
        <v>6241</v>
      </c>
      <c r="K63" s="449" t="s">
        <v>496</v>
      </c>
      <c r="L63" s="450"/>
      <c r="M63" s="449" t="s">
        <v>496</v>
      </c>
      <c r="N63" s="450"/>
      <c r="O63" s="451" t="s">
        <v>496</v>
      </c>
      <c r="P63" s="451"/>
      <c r="Q63" s="451"/>
      <c r="R63" s="451"/>
      <c r="S63" s="482"/>
    </row>
    <row r="64" spans="1:19" s="400" customFormat="1" ht="33" customHeight="1" x14ac:dyDescent="0.15">
      <c r="A64" s="491">
        <v>36</v>
      </c>
      <c r="B64" s="495" t="s">
        <v>6242</v>
      </c>
      <c r="C64" s="485" t="s">
        <v>5544</v>
      </c>
      <c r="D64" s="485" t="s">
        <v>6243</v>
      </c>
      <c r="E64" s="485" t="s">
        <v>6244</v>
      </c>
      <c r="F64" s="476">
        <v>1200</v>
      </c>
      <c r="G64" s="481" t="s">
        <v>2703</v>
      </c>
      <c r="H64" s="486">
        <v>43172</v>
      </c>
      <c r="I64" s="487" t="s">
        <v>6245</v>
      </c>
      <c r="J64" s="324" t="s">
        <v>6246</v>
      </c>
      <c r="K64" s="449" t="s">
        <v>496</v>
      </c>
      <c r="L64" s="450"/>
      <c r="M64" s="449" t="s">
        <v>496</v>
      </c>
      <c r="N64" s="450"/>
      <c r="O64" s="451" t="s">
        <v>496</v>
      </c>
      <c r="P64" s="451"/>
      <c r="Q64" s="451"/>
      <c r="R64" s="451"/>
      <c r="S64" s="482"/>
    </row>
    <row r="65" spans="1:19" s="400" customFormat="1" ht="47.25" customHeight="1" x14ac:dyDescent="0.15">
      <c r="A65" s="491">
        <v>37</v>
      </c>
      <c r="B65" s="495" t="s">
        <v>6247</v>
      </c>
      <c r="C65" s="485" t="s">
        <v>6248</v>
      </c>
      <c r="D65" s="485" t="s">
        <v>4450</v>
      </c>
      <c r="E65" s="485" t="s">
        <v>6249</v>
      </c>
      <c r="F65" s="476">
        <v>1920</v>
      </c>
      <c r="G65" s="481" t="s">
        <v>2569</v>
      </c>
      <c r="H65" s="486">
        <v>43143</v>
      </c>
      <c r="I65" s="487" t="s">
        <v>6250</v>
      </c>
      <c r="J65" s="324" t="s">
        <v>6251</v>
      </c>
      <c r="K65" s="449" t="s">
        <v>496</v>
      </c>
      <c r="L65" s="450"/>
      <c r="M65" s="449" t="s">
        <v>496</v>
      </c>
      <c r="N65" s="450"/>
      <c r="O65" s="451"/>
      <c r="P65" s="451"/>
      <c r="Q65" s="451" t="s">
        <v>496</v>
      </c>
      <c r="R65" s="451"/>
      <c r="S65" s="482"/>
    </row>
    <row r="66" spans="1:19" s="400" customFormat="1" ht="39" x14ac:dyDescent="0.15">
      <c r="A66" s="491">
        <v>38</v>
      </c>
      <c r="B66" s="495" t="s">
        <v>6252</v>
      </c>
      <c r="C66" s="485" t="s">
        <v>6253</v>
      </c>
      <c r="D66" s="485" t="s">
        <v>6254</v>
      </c>
      <c r="E66" s="485" t="s">
        <v>6255</v>
      </c>
      <c r="F66" s="476">
        <v>842.07</v>
      </c>
      <c r="G66" s="481" t="s">
        <v>2569</v>
      </c>
      <c r="H66" s="486">
        <v>43145</v>
      </c>
      <c r="I66" s="487" t="s">
        <v>6256</v>
      </c>
      <c r="J66" s="324" t="s">
        <v>6257</v>
      </c>
      <c r="K66" s="449" t="s">
        <v>496</v>
      </c>
      <c r="L66" s="450"/>
      <c r="M66" s="449" t="s">
        <v>496</v>
      </c>
      <c r="N66" s="450"/>
      <c r="O66" s="451" t="s">
        <v>496</v>
      </c>
      <c r="P66" s="451"/>
      <c r="Q66" s="451"/>
      <c r="R66" s="451"/>
      <c r="S66" s="447"/>
    </row>
    <row r="67" spans="1:19" s="400" customFormat="1" ht="33" customHeight="1" x14ac:dyDescent="0.15">
      <c r="A67" s="491">
        <v>39</v>
      </c>
      <c r="B67" s="495" t="s">
        <v>6258</v>
      </c>
      <c r="C67" s="485" t="s">
        <v>6259</v>
      </c>
      <c r="D67" s="485" t="s">
        <v>6260</v>
      </c>
      <c r="E67" s="485" t="s">
        <v>6261</v>
      </c>
      <c r="F67" s="476">
        <v>12430</v>
      </c>
      <c r="G67" s="481" t="s">
        <v>2569</v>
      </c>
      <c r="H67" s="486">
        <v>43159</v>
      </c>
      <c r="I67" s="487" t="s">
        <v>6262</v>
      </c>
      <c r="J67" s="324" t="s">
        <v>6263</v>
      </c>
      <c r="K67" s="449" t="s">
        <v>496</v>
      </c>
      <c r="L67" s="450"/>
      <c r="M67" s="449" t="s">
        <v>496</v>
      </c>
      <c r="N67" s="450"/>
      <c r="O67" s="451" t="s">
        <v>496</v>
      </c>
      <c r="P67" s="451"/>
      <c r="Q67" s="451"/>
      <c r="R67" s="451"/>
      <c r="S67" s="482"/>
    </row>
    <row r="68" spans="1:19" s="400" customFormat="1" ht="33" customHeight="1" x14ac:dyDescent="0.15">
      <c r="A68" s="1191">
        <v>40</v>
      </c>
      <c r="B68" s="1192" t="s">
        <v>6401</v>
      </c>
      <c r="C68" s="1193" t="s">
        <v>6402</v>
      </c>
      <c r="D68" s="485" t="s">
        <v>5349</v>
      </c>
      <c r="E68" s="1193" t="s">
        <v>6403</v>
      </c>
      <c r="F68" s="476">
        <v>8288.9</v>
      </c>
      <c r="G68" s="481" t="s">
        <v>2827</v>
      </c>
      <c r="H68" s="486">
        <v>43220</v>
      </c>
      <c r="I68" s="487" t="s">
        <v>6404</v>
      </c>
      <c r="J68" s="324" t="s">
        <v>6405</v>
      </c>
      <c r="K68" s="449" t="s">
        <v>496</v>
      </c>
      <c r="L68" s="450"/>
      <c r="M68" s="449" t="s">
        <v>496</v>
      </c>
      <c r="N68" s="450"/>
      <c r="O68" s="451" t="s">
        <v>496</v>
      </c>
      <c r="P68" s="451"/>
      <c r="Q68" s="451"/>
      <c r="R68" s="451"/>
      <c r="S68" s="447"/>
    </row>
    <row r="69" spans="1:19" s="400" customFormat="1" ht="52.5" customHeight="1" x14ac:dyDescent="0.15">
      <c r="A69" s="1191"/>
      <c r="B69" s="1192"/>
      <c r="C69" s="1193"/>
      <c r="D69" s="485" t="s">
        <v>3298</v>
      </c>
      <c r="E69" s="1193"/>
      <c r="F69" s="476">
        <v>2301</v>
      </c>
      <c r="G69" s="481" t="s">
        <v>2827</v>
      </c>
      <c r="H69" s="486">
        <v>43202</v>
      </c>
      <c r="I69" s="487" t="s">
        <v>6406</v>
      </c>
      <c r="J69" s="324" t="s">
        <v>6407</v>
      </c>
      <c r="K69" s="449" t="s">
        <v>496</v>
      </c>
      <c r="L69" s="450"/>
      <c r="M69" s="449" t="s">
        <v>496</v>
      </c>
      <c r="N69" s="450"/>
      <c r="O69" s="451" t="s">
        <v>496</v>
      </c>
      <c r="P69" s="451"/>
      <c r="Q69" s="451"/>
      <c r="R69" s="451"/>
      <c r="S69" s="447"/>
    </row>
    <row r="70" spans="1:19" s="400" customFormat="1" ht="33" customHeight="1" x14ac:dyDescent="0.15">
      <c r="A70" s="1191"/>
      <c r="B70" s="1192"/>
      <c r="C70" s="1193"/>
      <c r="D70" s="485" t="s">
        <v>6408</v>
      </c>
      <c r="E70" s="1193"/>
      <c r="F70" s="476">
        <v>403.5</v>
      </c>
      <c r="G70" s="481" t="s">
        <v>2827</v>
      </c>
      <c r="H70" s="486">
        <v>43202</v>
      </c>
      <c r="I70" s="487" t="s">
        <v>6409</v>
      </c>
      <c r="J70" s="324" t="s">
        <v>6410</v>
      </c>
      <c r="K70" s="449" t="s">
        <v>496</v>
      </c>
      <c r="L70" s="450"/>
      <c r="M70" s="449" t="s">
        <v>496</v>
      </c>
      <c r="N70" s="450"/>
      <c r="O70" s="451" t="s">
        <v>496</v>
      </c>
      <c r="P70" s="451"/>
      <c r="Q70" s="451"/>
      <c r="R70" s="451"/>
      <c r="S70" s="447"/>
    </row>
    <row r="71" spans="1:19" s="400" customFormat="1" ht="33" customHeight="1" x14ac:dyDescent="0.15">
      <c r="A71" s="1191"/>
      <c r="B71" s="1192"/>
      <c r="C71" s="1193"/>
      <c r="D71" s="485" t="s">
        <v>6411</v>
      </c>
      <c r="E71" s="1193"/>
      <c r="F71" s="476">
        <v>17052</v>
      </c>
      <c r="G71" s="481" t="s">
        <v>2827</v>
      </c>
      <c r="H71" s="486">
        <v>43220</v>
      </c>
      <c r="I71" s="487" t="s">
        <v>6404</v>
      </c>
      <c r="J71" s="324" t="s">
        <v>6412</v>
      </c>
      <c r="K71" s="449" t="s">
        <v>496</v>
      </c>
      <c r="L71" s="450"/>
      <c r="M71" s="449" t="s">
        <v>496</v>
      </c>
      <c r="N71" s="450"/>
      <c r="O71" s="451" t="s">
        <v>496</v>
      </c>
      <c r="P71" s="451"/>
      <c r="Q71" s="451"/>
      <c r="R71" s="451"/>
      <c r="S71" s="447"/>
    </row>
    <row r="72" spans="1:19" s="400" customFormat="1" ht="33" customHeight="1" x14ac:dyDescent="0.15">
      <c r="A72" s="1191"/>
      <c r="B72" s="1192"/>
      <c r="C72" s="1193"/>
      <c r="D72" s="485" t="s">
        <v>3760</v>
      </c>
      <c r="E72" s="1193"/>
      <c r="F72" s="476">
        <v>29510.959999999999</v>
      </c>
      <c r="G72" s="481" t="s">
        <v>2827</v>
      </c>
      <c r="H72" s="486">
        <v>43220</v>
      </c>
      <c r="I72" s="487" t="s">
        <v>6404</v>
      </c>
      <c r="J72" s="324" t="s">
        <v>6413</v>
      </c>
      <c r="K72" s="449" t="s">
        <v>496</v>
      </c>
      <c r="L72" s="450"/>
      <c r="M72" s="449" t="s">
        <v>496</v>
      </c>
      <c r="N72" s="450"/>
      <c r="O72" s="451" t="s">
        <v>496</v>
      </c>
      <c r="P72" s="451"/>
      <c r="Q72" s="451"/>
      <c r="R72" s="451"/>
      <c r="S72" s="447"/>
    </row>
    <row r="73" spans="1:19" s="400" customFormat="1" ht="61.5" customHeight="1" x14ac:dyDescent="0.15">
      <c r="A73" s="491">
        <v>41</v>
      </c>
      <c r="B73" s="495" t="s">
        <v>6264</v>
      </c>
      <c r="C73" s="485" t="s">
        <v>6265</v>
      </c>
      <c r="D73" s="485" t="s">
        <v>2555</v>
      </c>
      <c r="E73" s="485" t="s">
        <v>2737</v>
      </c>
      <c r="F73" s="476">
        <v>116.43</v>
      </c>
      <c r="G73" s="481" t="s">
        <v>2569</v>
      </c>
      <c r="H73" s="486">
        <v>43133</v>
      </c>
      <c r="I73" s="487" t="s">
        <v>6266</v>
      </c>
      <c r="J73" s="324" t="s">
        <v>6267</v>
      </c>
      <c r="K73" s="449" t="s">
        <v>496</v>
      </c>
      <c r="L73" s="450"/>
      <c r="M73" s="449" t="s">
        <v>496</v>
      </c>
      <c r="N73" s="450"/>
      <c r="O73" s="451" t="s">
        <v>496</v>
      </c>
      <c r="P73" s="451"/>
      <c r="Q73" s="451"/>
      <c r="R73" s="451"/>
      <c r="S73" s="447"/>
    </row>
    <row r="74" spans="1:19" s="400" customFormat="1" ht="96.75" customHeight="1" x14ac:dyDescent="0.15">
      <c r="A74" s="1191">
        <v>42</v>
      </c>
      <c r="B74" s="1192" t="s">
        <v>6414</v>
      </c>
      <c r="C74" s="1193" t="s">
        <v>5555</v>
      </c>
      <c r="D74" s="485" t="s">
        <v>5395</v>
      </c>
      <c r="E74" s="1193" t="s">
        <v>6415</v>
      </c>
      <c r="F74" s="476">
        <v>6368.5</v>
      </c>
      <c r="G74" s="481" t="s">
        <v>2827</v>
      </c>
      <c r="H74" s="486">
        <v>43201</v>
      </c>
      <c r="I74" s="487" t="s">
        <v>6416</v>
      </c>
      <c r="J74" s="324" t="s">
        <v>6417</v>
      </c>
      <c r="K74" s="449"/>
      <c r="L74" s="449" t="s">
        <v>496</v>
      </c>
      <c r="M74" s="449" t="s">
        <v>496</v>
      </c>
      <c r="N74" s="449"/>
      <c r="O74" s="451"/>
      <c r="P74" s="451"/>
      <c r="Q74" s="451"/>
      <c r="R74" s="451" t="s">
        <v>496</v>
      </c>
      <c r="S74" s="482" t="s">
        <v>6983</v>
      </c>
    </row>
    <row r="75" spans="1:19" s="400" customFormat="1" ht="33" customHeight="1" x14ac:dyDescent="0.15">
      <c r="A75" s="1191"/>
      <c r="B75" s="1192"/>
      <c r="C75" s="1193"/>
      <c r="D75" s="485" t="s">
        <v>6418</v>
      </c>
      <c r="E75" s="1193"/>
      <c r="F75" s="476">
        <v>6873.27</v>
      </c>
      <c r="G75" s="481" t="s">
        <v>2827</v>
      </c>
      <c r="H75" s="486">
        <v>43201</v>
      </c>
      <c r="I75" s="487" t="s">
        <v>6419</v>
      </c>
      <c r="J75" s="324" t="s">
        <v>6420</v>
      </c>
      <c r="K75" s="449" t="s">
        <v>496</v>
      </c>
      <c r="L75" s="450"/>
      <c r="M75" s="449" t="s">
        <v>496</v>
      </c>
      <c r="N75" s="450"/>
      <c r="O75" s="451"/>
      <c r="P75" s="451"/>
      <c r="Q75" s="451" t="s">
        <v>496</v>
      </c>
      <c r="R75" s="451"/>
      <c r="S75" s="447"/>
    </row>
    <row r="76" spans="1:19" s="400" customFormat="1" ht="47.25" customHeight="1" x14ac:dyDescent="0.15">
      <c r="A76" s="491">
        <v>43</v>
      </c>
      <c r="B76" s="495" t="s">
        <v>6268</v>
      </c>
      <c r="C76" s="485" t="s">
        <v>6269</v>
      </c>
      <c r="D76" s="485" t="s">
        <v>2744</v>
      </c>
      <c r="E76" s="485" t="s">
        <v>6270</v>
      </c>
      <c r="F76" s="476">
        <v>1125</v>
      </c>
      <c r="G76" s="481" t="s">
        <v>2569</v>
      </c>
      <c r="H76" s="486">
        <v>43140</v>
      </c>
      <c r="I76" s="487" t="s">
        <v>6271</v>
      </c>
      <c r="J76" s="324" t="s">
        <v>6272</v>
      </c>
      <c r="K76" s="449" t="s">
        <v>496</v>
      </c>
      <c r="L76" s="450"/>
      <c r="M76" s="449" t="s">
        <v>496</v>
      </c>
      <c r="N76" s="450"/>
      <c r="O76" s="451"/>
      <c r="P76" s="451"/>
      <c r="Q76" s="451" t="s">
        <v>496</v>
      </c>
      <c r="R76" s="451"/>
      <c r="S76" s="447"/>
    </row>
    <row r="77" spans="1:19" s="400" customFormat="1" ht="33" customHeight="1" x14ac:dyDescent="0.15">
      <c r="A77" s="491">
        <v>44</v>
      </c>
      <c r="B77" s="495" t="s">
        <v>6273</v>
      </c>
      <c r="C77" s="485" t="s">
        <v>6274</v>
      </c>
      <c r="D77" s="485" t="s">
        <v>5385</v>
      </c>
      <c r="E77" s="485" t="s">
        <v>6275</v>
      </c>
      <c r="F77" s="476">
        <v>12647.36</v>
      </c>
      <c r="G77" s="481" t="s">
        <v>2703</v>
      </c>
      <c r="H77" s="486">
        <v>43173</v>
      </c>
      <c r="I77" s="487" t="s">
        <v>6276</v>
      </c>
      <c r="J77" s="324" t="s">
        <v>6277</v>
      </c>
      <c r="K77" s="449" t="s">
        <v>496</v>
      </c>
      <c r="L77" s="450"/>
      <c r="M77" s="449" t="s">
        <v>496</v>
      </c>
      <c r="N77" s="450"/>
      <c r="O77" s="451" t="s">
        <v>496</v>
      </c>
      <c r="P77" s="451"/>
      <c r="Q77" s="451"/>
      <c r="R77" s="451"/>
      <c r="S77" s="482"/>
    </row>
    <row r="78" spans="1:19" s="400" customFormat="1" ht="33" customHeight="1" x14ac:dyDescent="0.15">
      <c r="A78" s="1191">
        <v>45</v>
      </c>
      <c r="B78" s="1192" t="s">
        <v>6278</v>
      </c>
      <c r="C78" s="1193" t="s">
        <v>6279</v>
      </c>
      <c r="D78" s="485" t="s">
        <v>78</v>
      </c>
      <c r="E78" s="1193" t="s">
        <v>6280</v>
      </c>
      <c r="F78" s="476">
        <v>963.4</v>
      </c>
      <c r="G78" s="481" t="s">
        <v>2569</v>
      </c>
      <c r="H78" s="1194">
        <v>43157</v>
      </c>
      <c r="I78" s="487" t="s">
        <v>6281</v>
      </c>
      <c r="J78" s="324" t="s">
        <v>6282</v>
      </c>
      <c r="K78" s="449" t="s">
        <v>496</v>
      </c>
      <c r="L78" s="450"/>
      <c r="M78" s="449" t="s">
        <v>496</v>
      </c>
      <c r="N78" s="450"/>
      <c r="O78" s="451" t="s">
        <v>496</v>
      </c>
      <c r="P78" s="451"/>
      <c r="Q78" s="451"/>
      <c r="R78" s="451"/>
      <c r="S78" s="447"/>
    </row>
    <row r="79" spans="1:19" s="400" customFormat="1" ht="29.25" customHeight="1" x14ac:dyDescent="0.15">
      <c r="A79" s="1191"/>
      <c r="B79" s="1192"/>
      <c r="C79" s="1193"/>
      <c r="D79" s="485" t="s">
        <v>1179</v>
      </c>
      <c r="E79" s="1193"/>
      <c r="F79" s="476">
        <v>2789.75</v>
      </c>
      <c r="G79" s="481" t="s">
        <v>2569</v>
      </c>
      <c r="H79" s="1194"/>
      <c r="I79" s="487" t="s">
        <v>6283</v>
      </c>
      <c r="J79" s="324" t="s">
        <v>6284</v>
      </c>
      <c r="K79" s="449" t="s">
        <v>496</v>
      </c>
      <c r="L79" s="450"/>
      <c r="M79" s="449" t="s">
        <v>496</v>
      </c>
      <c r="N79" s="450"/>
      <c r="O79" s="451" t="s">
        <v>496</v>
      </c>
      <c r="P79" s="451"/>
      <c r="Q79" s="451"/>
      <c r="R79" s="451"/>
      <c r="S79" s="447"/>
    </row>
    <row r="80" spans="1:19" s="400" customFormat="1" ht="31.5" customHeight="1" x14ac:dyDescent="0.15">
      <c r="A80" s="1191"/>
      <c r="B80" s="1192"/>
      <c r="C80" s="1193"/>
      <c r="D80" s="485" t="s">
        <v>75</v>
      </c>
      <c r="E80" s="1193"/>
      <c r="F80" s="476">
        <v>5509.53</v>
      </c>
      <c r="G80" s="481" t="s">
        <v>2569</v>
      </c>
      <c r="H80" s="1194"/>
      <c r="I80" s="487" t="s">
        <v>6285</v>
      </c>
      <c r="J80" s="324" t="s">
        <v>6286</v>
      </c>
      <c r="K80" s="449" t="s">
        <v>496</v>
      </c>
      <c r="L80" s="450"/>
      <c r="M80" s="449" t="s">
        <v>496</v>
      </c>
      <c r="N80" s="450"/>
      <c r="O80" s="451" t="s">
        <v>496</v>
      </c>
      <c r="P80" s="451"/>
      <c r="Q80" s="451"/>
      <c r="R80" s="451"/>
      <c r="S80" s="447"/>
    </row>
    <row r="81" spans="1:19" s="400" customFormat="1" ht="33" customHeight="1" x14ac:dyDescent="0.15">
      <c r="A81" s="491">
        <v>46</v>
      </c>
      <c r="B81" s="495" t="s">
        <v>6287</v>
      </c>
      <c r="C81" s="485" t="s">
        <v>6288</v>
      </c>
      <c r="D81" s="485" t="s">
        <v>3465</v>
      </c>
      <c r="E81" s="485" t="s">
        <v>4589</v>
      </c>
      <c r="F81" s="476">
        <v>2300</v>
      </c>
      <c r="G81" s="481" t="s">
        <v>2703</v>
      </c>
      <c r="H81" s="486">
        <v>43165</v>
      </c>
      <c r="I81" s="487" t="s">
        <v>6289</v>
      </c>
      <c r="J81" s="324" t="s">
        <v>6290</v>
      </c>
      <c r="K81" s="449" t="s">
        <v>496</v>
      </c>
      <c r="L81" s="450"/>
      <c r="M81" s="449" t="s">
        <v>496</v>
      </c>
      <c r="N81" s="450"/>
      <c r="O81" s="451" t="s">
        <v>496</v>
      </c>
      <c r="P81" s="451"/>
      <c r="Q81" s="451"/>
      <c r="R81" s="451"/>
      <c r="S81" s="447"/>
    </row>
    <row r="82" spans="1:19" s="400" customFormat="1" ht="33" customHeight="1" x14ac:dyDescent="0.15">
      <c r="A82" s="1191">
        <v>47</v>
      </c>
      <c r="B82" s="1192" t="s">
        <v>6291</v>
      </c>
      <c r="C82" s="1193" t="s">
        <v>5546</v>
      </c>
      <c r="D82" s="485" t="s">
        <v>2706</v>
      </c>
      <c r="E82" s="1193" t="s">
        <v>6292</v>
      </c>
      <c r="F82" s="476">
        <v>2821.65</v>
      </c>
      <c r="G82" s="481" t="s">
        <v>2703</v>
      </c>
      <c r="H82" s="486">
        <v>43171</v>
      </c>
      <c r="I82" s="487" t="s">
        <v>6293</v>
      </c>
      <c r="J82" s="324" t="s">
        <v>6294</v>
      </c>
      <c r="K82" s="449" t="s">
        <v>496</v>
      </c>
      <c r="L82" s="450"/>
      <c r="M82" s="449" t="s">
        <v>496</v>
      </c>
      <c r="N82" s="450"/>
      <c r="O82" s="451"/>
      <c r="P82" s="451"/>
      <c r="Q82" s="451" t="s">
        <v>496</v>
      </c>
      <c r="R82" s="451"/>
      <c r="S82" s="447"/>
    </row>
    <row r="83" spans="1:19" s="400" customFormat="1" ht="33" customHeight="1" x14ac:dyDescent="0.15">
      <c r="A83" s="1191"/>
      <c r="B83" s="1192"/>
      <c r="C83" s="1193"/>
      <c r="D83" s="485" t="s">
        <v>6798</v>
      </c>
      <c r="E83" s="1193"/>
      <c r="F83" s="476">
        <v>1040</v>
      </c>
      <c r="G83" s="481" t="s">
        <v>2703</v>
      </c>
      <c r="H83" s="486">
        <v>43171</v>
      </c>
      <c r="I83" s="487" t="s">
        <v>6295</v>
      </c>
      <c r="J83" s="324" t="s">
        <v>6296</v>
      </c>
      <c r="K83" s="449" t="s">
        <v>496</v>
      </c>
      <c r="L83" s="450"/>
      <c r="M83" s="449" t="s">
        <v>496</v>
      </c>
      <c r="N83" s="450"/>
      <c r="O83" s="451"/>
      <c r="P83" s="451"/>
      <c r="Q83" s="451" t="s">
        <v>496</v>
      </c>
      <c r="R83" s="451"/>
      <c r="S83" s="447"/>
    </row>
    <row r="84" spans="1:19" s="400" customFormat="1" ht="50.25" customHeight="1" x14ac:dyDescent="0.15">
      <c r="A84" s="1191"/>
      <c r="B84" s="1192"/>
      <c r="C84" s="1193"/>
      <c r="D84" s="485" t="s">
        <v>2709</v>
      </c>
      <c r="E84" s="1193"/>
      <c r="F84" s="476">
        <v>2112.85</v>
      </c>
      <c r="G84" s="481" t="s">
        <v>2703</v>
      </c>
      <c r="H84" s="486">
        <v>43171</v>
      </c>
      <c r="I84" s="487" t="s">
        <v>6297</v>
      </c>
      <c r="J84" s="324" t="s">
        <v>6298</v>
      </c>
      <c r="K84" s="449" t="s">
        <v>496</v>
      </c>
      <c r="L84" s="450"/>
      <c r="M84" s="449" t="s">
        <v>496</v>
      </c>
      <c r="N84" s="450"/>
      <c r="O84" s="451"/>
      <c r="P84" s="451"/>
      <c r="Q84" s="451" t="s">
        <v>496</v>
      </c>
      <c r="R84" s="451"/>
      <c r="S84" s="447"/>
    </row>
    <row r="85" spans="1:19" s="400" customFormat="1" ht="43.5" customHeight="1" x14ac:dyDescent="0.15">
      <c r="A85" s="491">
        <v>48</v>
      </c>
      <c r="B85" s="495" t="s">
        <v>6299</v>
      </c>
      <c r="C85" s="485" t="s">
        <v>6300</v>
      </c>
      <c r="D85" s="485" t="s">
        <v>3904</v>
      </c>
      <c r="E85" s="485" t="s">
        <v>6301</v>
      </c>
      <c r="F85" s="476">
        <v>915</v>
      </c>
      <c r="G85" s="481" t="s">
        <v>2703</v>
      </c>
      <c r="H85" s="486">
        <v>43181</v>
      </c>
      <c r="I85" s="487" t="s">
        <v>6302</v>
      </c>
      <c r="J85" s="324" t="s">
        <v>6303</v>
      </c>
      <c r="K85" s="449" t="s">
        <v>496</v>
      </c>
      <c r="L85" s="450"/>
      <c r="M85" s="449" t="s">
        <v>496</v>
      </c>
      <c r="N85" s="450"/>
      <c r="O85" s="451" t="s">
        <v>496</v>
      </c>
      <c r="P85" s="451"/>
      <c r="Q85" s="451"/>
      <c r="R85" s="451"/>
      <c r="S85" s="447"/>
    </row>
    <row r="86" spans="1:19" s="400" customFormat="1" ht="36" customHeight="1" x14ac:dyDescent="0.15">
      <c r="A86" s="1191">
        <v>49</v>
      </c>
      <c r="B86" s="1192" t="s">
        <v>6304</v>
      </c>
      <c r="C86" s="1193" t="s">
        <v>6305</v>
      </c>
      <c r="D86" s="485" t="s">
        <v>6306</v>
      </c>
      <c r="E86" s="1193" t="s">
        <v>6307</v>
      </c>
      <c r="F86" s="476">
        <v>234.65</v>
      </c>
      <c r="G86" s="481" t="s">
        <v>2703</v>
      </c>
      <c r="H86" s="1194">
        <v>43178</v>
      </c>
      <c r="I86" s="487" t="s">
        <v>6308</v>
      </c>
      <c r="J86" s="324" t="s">
        <v>6309</v>
      </c>
      <c r="K86" s="449" t="s">
        <v>496</v>
      </c>
      <c r="L86" s="450"/>
      <c r="M86" s="449" t="s">
        <v>496</v>
      </c>
      <c r="N86" s="450"/>
      <c r="O86" s="451" t="s">
        <v>496</v>
      </c>
      <c r="P86" s="451"/>
      <c r="Q86" s="451"/>
      <c r="R86" s="451"/>
      <c r="S86" s="447"/>
    </row>
    <row r="87" spans="1:19" s="400" customFormat="1" ht="36" customHeight="1" x14ac:dyDescent="0.15">
      <c r="A87" s="1191"/>
      <c r="B87" s="1192"/>
      <c r="C87" s="1193"/>
      <c r="D87" s="485" t="s">
        <v>2695</v>
      </c>
      <c r="E87" s="1193"/>
      <c r="F87" s="476">
        <v>6407.82</v>
      </c>
      <c r="G87" s="481" t="s">
        <v>2703</v>
      </c>
      <c r="H87" s="1194"/>
      <c r="I87" s="487" t="s">
        <v>6310</v>
      </c>
      <c r="J87" s="324" t="s">
        <v>6311</v>
      </c>
      <c r="K87" s="449" t="s">
        <v>496</v>
      </c>
      <c r="L87" s="450"/>
      <c r="M87" s="449" t="s">
        <v>496</v>
      </c>
      <c r="N87" s="450"/>
      <c r="O87" s="451" t="s">
        <v>496</v>
      </c>
      <c r="P87" s="451"/>
      <c r="Q87" s="451"/>
      <c r="R87" s="451"/>
      <c r="S87" s="447"/>
    </row>
    <row r="88" spans="1:19" s="400" customFormat="1" ht="36" customHeight="1" x14ac:dyDescent="0.15">
      <c r="A88" s="1191"/>
      <c r="B88" s="1192"/>
      <c r="C88" s="1193"/>
      <c r="D88" s="485" t="s">
        <v>2697</v>
      </c>
      <c r="E88" s="1193"/>
      <c r="F88" s="476">
        <v>1850</v>
      </c>
      <c r="G88" s="481" t="s">
        <v>2703</v>
      </c>
      <c r="H88" s="1194"/>
      <c r="I88" s="487" t="s">
        <v>5377</v>
      </c>
      <c r="J88" s="324" t="s">
        <v>6312</v>
      </c>
      <c r="K88" s="449" t="s">
        <v>496</v>
      </c>
      <c r="L88" s="450"/>
      <c r="M88" s="449" t="s">
        <v>496</v>
      </c>
      <c r="N88" s="450"/>
      <c r="O88" s="451" t="s">
        <v>496</v>
      </c>
      <c r="P88" s="451"/>
      <c r="Q88" s="451"/>
      <c r="R88" s="451"/>
      <c r="S88" s="447"/>
    </row>
    <row r="89" spans="1:19" s="400" customFormat="1" ht="36" customHeight="1" x14ac:dyDescent="0.15">
      <c r="A89" s="1191"/>
      <c r="B89" s="1192"/>
      <c r="C89" s="1193"/>
      <c r="D89" s="485" t="s">
        <v>6313</v>
      </c>
      <c r="E89" s="1193"/>
      <c r="F89" s="476">
        <v>1294</v>
      </c>
      <c r="G89" s="481" t="s">
        <v>2703</v>
      </c>
      <c r="H89" s="1194"/>
      <c r="I89" s="487" t="s">
        <v>6314</v>
      </c>
      <c r="J89" s="324" t="s">
        <v>6315</v>
      </c>
      <c r="K89" s="449" t="s">
        <v>496</v>
      </c>
      <c r="L89" s="450"/>
      <c r="M89" s="449" t="s">
        <v>496</v>
      </c>
      <c r="N89" s="450"/>
      <c r="O89" s="451" t="s">
        <v>496</v>
      </c>
      <c r="P89" s="451"/>
      <c r="Q89" s="451"/>
      <c r="R89" s="451"/>
      <c r="S89" s="447"/>
    </row>
    <row r="90" spans="1:19" s="400" customFormat="1" ht="36" customHeight="1" x14ac:dyDescent="0.15">
      <c r="A90" s="1191"/>
      <c r="B90" s="1192"/>
      <c r="C90" s="1193"/>
      <c r="D90" s="485" t="s">
        <v>2798</v>
      </c>
      <c r="E90" s="1193"/>
      <c r="F90" s="476">
        <v>1121.55</v>
      </c>
      <c r="G90" s="481" t="s">
        <v>2703</v>
      </c>
      <c r="H90" s="1194"/>
      <c r="I90" s="487" t="s">
        <v>5377</v>
      </c>
      <c r="J90" s="324" t="s">
        <v>6316</v>
      </c>
      <c r="K90" s="449" t="s">
        <v>496</v>
      </c>
      <c r="L90" s="450"/>
      <c r="M90" s="449" t="s">
        <v>496</v>
      </c>
      <c r="N90" s="450"/>
      <c r="O90" s="451" t="s">
        <v>496</v>
      </c>
      <c r="P90" s="451"/>
      <c r="Q90" s="451"/>
      <c r="R90" s="451"/>
      <c r="S90" s="447"/>
    </row>
    <row r="91" spans="1:19" s="400" customFormat="1" ht="39" x14ac:dyDescent="0.15">
      <c r="A91" s="491">
        <v>50</v>
      </c>
      <c r="B91" s="495" t="s">
        <v>6421</v>
      </c>
      <c r="C91" s="485" t="s">
        <v>6422</v>
      </c>
      <c r="D91" s="485" t="s">
        <v>6423</v>
      </c>
      <c r="E91" s="485" t="s">
        <v>6424</v>
      </c>
      <c r="F91" s="476">
        <v>22260</v>
      </c>
      <c r="G91" s="481" t="s">
        <v>2827</v>
      </c>
      <c r="H91" s="486">
        <v>43209</v>
      </c>
      <c r="I91" s="487" t="s">
        <v>6425</v>
      </c>
      <c r="J91" s="324" t="s">
        <v>6426</v>
      </c>
      <c r="K91" s="449" t="s">
        <v>496</v>
      </c>
      <c r="L91" s="450"/>
      <c r="M91" s="449" t="s">
        <v>496</v>
      </c>
      <c r="N91" s="450"/>
      <c r="O91" s="451"/>
      <c r="P91" s="451"/>
      <c r="Q91" s="451" t="s">
        <v>496</v>
      </c>
      <c r="R91" s="451"/>
      <c r="S91" s="447"/>
    </row>
    <row r="92" spans="1:19" s="400" customFormat="1" ht="39" customHeight="1" x14ac:dyDescent="0.15">
      <c r="A92" s="491">
        <v>51</v>
      </c>
      <c r="B92" s="495" t="s">
        <v>6317</v>
      </c>
      <c r="C92" s="485" t="s">
        <v>6318</v>
      </c>
      <c r="D92" s="485" t="s">
        <v>6319</v>
      </c>
      <c r="E92" s="485" t="s">
        <v>6320</v>
      </c>
      <c r="F92" s="476">
        <v>400</v>
      </c>
      <c r="G92" s="481" t="s">
        <v>2703</v>
      </c>
      <c r="H92" s="486">
        <v>43165</v>
      </c>
      <c r="I92" s="487" t="s">
        <v>6321</v>
      </c>
      <c r="J92" s="324" t="s">
        <v>6797</v>
      </c>
      <c r="K92" s="449" t="s">
        <v>496</v>
      </c>
      <c r="L92" s="450"/>
      <c r="M92" s="449" t="s">
        <v>496</v>
      </c>
      <c r="N92" s="450"/>
      <c r="O92" s="451" t="s">
        <v>496</v>
      </c>
      <c r="P92" s="451"/>
      <c r="Q92" s="451"/>
      <c r="R92" s="451"/>
      <c r="S92" s="447"/>
    </row>
    <row r="93" spans="1:19" s="400" customFormat="1" ht="43.5" customHeight="1" x14ac:dyDescent="0.15">
      <c r="A93" s="491">
        <v>52</v>
      </c>
      <c r="B93" s="495" t="s">
        <v>6323</v>
      </c>
      <c r="C93" s="485" t="s">
        <v>6324</v>
      </c>
      <c r="D93" s="485" t="s">
        <v>3456</v>
      </c>
      <c r="E93" s="485" t="s">
        <v>6325</v>
      </c>
      <c r="F93" s="476">
        <v>3000</v>
      </c>
      <c r="G93" s="481" t="s">
        <v>2703</v>
      </c>
      <c r="H93" s="486">
        <v>43175</v>
      </c>
      <c r="I93" s="487" t="s">
        <v>6326</v>
      </c>
      <c r="J93" s="324" t="s">
        <v>6327</v>
      </c>
      <c r="K93" s="449" t="s">
        <v>496</v>
      </c>
      <c r="L93" s="450"/>
      <c r="M93" s="449" t="s">
        <v>496</v>
      </c>
      <c r="N93" s="450"/>
      <c r="O93" s="451" t="s">
        <v>496</v>
      </c>
      <c r="P93" s="451"/>
      <c r="Q93" s="451"/>
      <c r="R93" s="451"/>
      <c r="S93" s="447"/>
    </row>
    <row r="94" spans="1:19" s="400" customFormat="1" ht="49.5" customHeight="1" x14ac:dyDescent="0.15">
      <c r="A94" s="1191">
        <v>53</v>
      </c>
      <c r="B94" s="1192" t="s">
        <v>6427</v>
      </c>
      <c r="C94" s="1193" t="s">
        <v>6428</v>
      </c>
      <c r="D94" s="485" t="s">
        <v>6429</v>
      </c>
      <c r="E94" s="1193" t="s">
        <v>6430</v>
      </c>
      <c r="F94" s="476">
        <v>5000</v>
      </c>
      <c r="G94" s="481" t="s">
        <v>2847</v>
      </c>
      <c r="H94" s="486">
        <v>43229</v>
      </c>
      <c r="I94" s="487" t="s">
        <v>6431</v>
      </c>
      <c r="J94" s="324" t="s">
        <v>6432</v>
      </c>
      <c r="K94" s="451" t="s">
        <v>496</v>
      </c>
      <c r="L94" s="509"/>
      <c r="M94" s="451" t="s">
        <v>496</v>
      </c>
      <c r="N94" s="509"/>
      <c r="O94" s="451" t="s">
        <v>496</v>
      </c>
      <c r="P94" s="451"/>
      <c r="Q94" s="451"/>
      <c r="R94" s="451"/>
      <c r="S94" s="482"/>
    </row>
    <row r="95" spans="1:19" s="400" customFormat="1" ht="27" customHeight="1" x14ac:dyDescent="0.15">
      <c r="A95" s="1191"/>
      <c r="B95" s="1192"/>
      <c r="C95" s="1193"/>
      <c r="D95" s="485" t="s">
        <v>6433</v>
      </c>
      <c r="E95" s="1193"/>
      <c r="F95" s="476">
        <v>3000</v>
      </c>
      <c r="G95" s="481" t="s">
        <v>2847</v>
      </c>
      <c r="H95" s="486">
        <v>43229</v>
      </c>
      <c r="I95" s="487" t="s">
        <v>6431</v>
      </c>
      <c r="J95" s="461" t="s">
        <v>6434</v>
      </c>
      <c r="K95" s="451" t="s">
        <v>496</v>
      </c>
      <c r="L95" s="509"/>
      <c r="M95" s="451" t="s">
        <v>496</v>
      </c>
      <c r="N95" s="509"/>
      <c r="O95" s="451"/>
      <c r="P95" s="451"/>
      <c r="Q95" s="451" t="s">
        <v>496</v>
      </c>
      <c r="R95" s="451"/>
      <c r="S95" s="482"/>
    </row>
    <row r="96" spans="1:19" s="400" customFormat="1" ht="54" customHeight="1" x14ac:dyDescent="0.15">
      <c r="A96" s="491">
        <v>54</v>
      </c>
      <c r="B96" s="495" t="s">
        <v>6328</v>
      </c>
      <c r="C96" s="485" t="s">
        <v>6329</v>
      </c>
      <c r="D96" s="485" t="s">
        <v>2744</v>
      </c>
      <c r="E96" s="485" t="s">
        <v>6330</v>
      </c>
      <c r="F96" s="476">
        <v>2350</v>
      </c>
      <c r="G96" s="481" t="s">
        <v>2703</v>
      </c>
      <c r="H96" s="486">
        <v>43161</v>
      </c>
      <c r="I96" s="487" t="s">
        <v>6331</v>
      </c>
      <c r="J96" s="324" t="s">
        <v>6332</v>
      </c>
      <c r="K96" s="449" t="s">
        <v>496</v>
      </c>
      <c r="L96" s="450"/>
      <c r="M96" s="449" t="s">
        <v>496</v>
      </c>
      <c r="N96" s="450"/>
      <c r="O96" s="451"/>
      <c r="P96" s="451"/>
      <c r="Q96" s="451" t="s">
        <v>496</v>
      </c>
      <c r="R96" s="451"/>
      <c r="S96" s="447"/>
    </row>
    <row r="97" spans="1:19" s="400" customFormat="1" ht="42" customHeight="1" x14ac:dyDescent="0.15">
      <c r="A97" s="491">
        <v>55</v>
      </c>
      <c r="B97" s="495" t="s">
        <v>6333</v>
      </c>
      <c r="C97" s="485" t="s">
        <v>6334</v>
      </c>
      <c r="D97" s="485" t="s">
        <v>6335</v>
      </c>
      <c r="E97" s="485" t="s">
        <v>6336</v>
      </c>
      <c r="F97" s="476">
        <v>3646.17</v>
      </c>
      <c r="G97" s="481" t="s">
        <v>2703</v>
      </c>
      <c r="H97" s="486">
        <v>43166</v>
      </c>
      <c r="I97" s="487" t="s">
        <v>6337</v>
      </c>
      <c r="J97" s="324" t="s">
        <v>6338</v>
      </c>
      <c r="K97" s="449" t="s">
        <v>496</v>
      </c>
      <c r="L97" s="450"/>
      <c r="M97" s="449" t="s">
        <v>496</v>
      </c>
      <c r="N97" s="450"/>
      <c r="O97" s="451" t="s">
        <v>496</v>
      </c>
      <c r="P97" s="451"/>
      <c r="Q97" s="451"/>
      <c r="R97" s="451"/>
      <c r="S97" s="447"/>
    </row>
    <row r="98" spans="1:19" s="400" customFormat="1" ht="51.75" customHeight="1" x14ac:dyDescent="0.15">
      <c r="A98" s="491">
        <v>56</v>
      </c>
      <c r="B98" s="495" t="s">
        <v>6435</v>
      </c>
      <c r="C98" s="485" t="s">
        <v>6436</v>
      </c>
      <c r="D98" s="485" t="s">
        <v>6437</v>
      </c>
      <c r="E98" s="485" t="s">
        <v>6438</v>
      </c>
      <c r="F98" s="476">
        <v>950</v>
      </c>
      <c r="G98" s="481" t="s">
        <v>2827</v>
      </c>
      <c r="H98" s="486">
        <v>43217</v>
      </c>
      <c r="I98" s="487" t="s">
        <v>6439</v>
      </c>
      <c r="J98" s="324" t="s">
        <v>6440</v>
      </c>
      <c r="K98" s="449" t="s">
        <v>496</v>
      </c>
      <c r="L98" s="450"/>
      <c r="M98" s="449" t="s">
        <v>496</v>
      </c>
      <c r="N98" s="450"/>
      <c r="O98" s="451" t="s">
        <v>496</v>
      </c>
      <c r="P98" s="451"/>
      <c r="Q98" s="451"/>
      <c r="R98" s="451"/>
      <c r="S98" s="482"/>
    </row>
    <row r="99" spans="1:19" s="400" customFormat="1" ht="42" customHeight="1" x14ac:dyDescent="0.15">
      <c r="A99" s="491">
        <v>57</v>
      </c>
      <c r="B99" s="495" t="s">
        <v>6339</v>
      </c>
      <c r="C99" s="485" t="s">
        <v>5666</v>
      </c>
      <c r="D99" s="485" t="s">
        <v>5667</v>
      </c>
      <c r="E99" s="485" t="s">
        <v>6340</v>
      </c>
      <c r="F99" s="476">
        <v>1000</v>
      </c>
      <c r="G99" s="481" t="s">
        <v>2703</v>
      </c>
      <c r="H99" s="486">
        <v>43178</v>
      </c>
      <c r="I99" s="487" t="s">
        <v>6341</v>
      </c>
      <c r="J99" s="324" t="s">
        <v>6342</v>
      </c>
      <c r="K99" s="449" t="s">
        <v>496</v>
      </c>
      <c r="L99" s="450"/>
      <c r="M99" s="449" t="s">
        <v>496</v>
      </c>
      <c r="N99" s="450"/>
      <c r="O99" s="451"/>
      <c r="P99" s="451"/>
      <c r="Q99" s="451"/>
      <c r="R99" s="451" t="s">
        <v>496</v>
      </c>
      <c r="S99" s="482" t="s">
        <v>7509</v>
      </c>
    </row>
    <row r="100" spans="1:19" s="400" customFormat="1" ht="34.5" customHeight="1" x14ac:dyDescent="0.15">
      <c r="A100" s="491">
        <v>58</v>
      </c>
      <c r="B100" s="495" t="s">
        <v>6343</v>
      </c>
      <c r="C100" s="485" t="s">
        <v>6344</v>
      </c>
      <c r="D100" s="485" t="s">
        <v>2678</v>
      </c>
      <c r="E100" s="485" t="s">
        <v>6345</v>
      </c>
      <c r="F100" s="476">
        <v>1780</v>
      </c>
      <c r="G100" s="481" t="s">
        <v>2703</v>
      </c>
      <c r="H100" s="486">
        <v>43175</v>
      </c>
      <c r="I100" s="487" t="s">
        <v>6346</v>
      </c>
      <c r="J100" s="324" t="s">
        <v>6347</v>
      </c>
      <c r="K100" s="449" t="s">
        <v>496</v>
      </c>
      <c r="L100" s="450"/>
      <c r="M100" s="449" t="s">
        <v>496</v>
      </c>
      <c r="N100" s="450"/>
      <c r="O100" s="451"/>
      <c r="P100" s="451"/>
      <c r="Q100" s="451" t="s">
        <v>496</v>
      </c>
      <c r="R100" s="451"/>
      <c r="S100" s="447"/>
    </row>
    <row r="101" spans="1:19" s="400" customFormat="1" ht="45.75" customHeight="1" x14ac:dyDescent="0.15">
      <c r="A101" s="491">
        <v>59</v>
      </c>
      <c r="B101" s="495" t="s">
        <v>6441</v>
      </c>
      <c r="C101" s="485" t="s">
        <v>6442</v>
      </c>
      <c r="D101" s="485" t="s">
        <v>5667</v>
      </c>
      <c r="E101" s="485" t="s">
        <v>6443</v>
      </c>
      <c r="F101" s="476">
        <v>1800</v>
      </c>
      <c r="G101" s="481" t="s">
        <v>2827</v>
      </c>
      <c r="H101" s="486">
        <v>43208</v>
      </c>
      <c r="I101" s="487" t="s">
        <v>6444</v>
      </c>
      <c r="J101" s="324" t="s">
        <v>6445</v>
      </c>
      <c r="K101" s="449" t="s">
        <v>496</v>
      </c>
      <c r="L101" s="450"/>
      <c r="M101" s="449" t="s">
        <v>496</v>
      </c>
      <c r="N101" s="450"/>
      <c r="O101" s="451"/>
      <c r="P101" s="451"/>
      <c r="Q101" s="451"/>
      <c r="R101" s="451" t="s">
        <v>496</v>
      </c>
      <c r="S101" s="482" t="s">
        <v>7509</v>
      </c>
    </row>
    <row r="102" spans="1:19" s="400" customFormat="1" ht="34.5" customHeight="1" x14ac:dyDescent="0.15">
      <c r="A102" s="1191">
        <v>60</v>
      </c>
      <c r="B102" s="1192" t="s">
        <v>6348</v>
      </c>
      <c r="C102" s="1193" t="s">
        <v>6349</v>
      </c>
      <c r="D102" s="485" t="s">
        <v>6350</v>
      </c>
      <c r="E102" s="1193" t="s">
        <v>6351</v>
      </c>
      <c r="F102" s="476">
        <v>560.1</v>
      </c>
      <c r="G102" s="481" t="s">
        <v>2703</v>
      </c>
      <c r="H102" s="1194">
        <v>43182</v>
      </c>
      <c r="I102" s="487" t="s">
        <v>6352</v>
      </c>
      <c r="J102" s="324" t="s">
        <v>6353</v>
      </c>
      <c r="K102" s="449" t="s">
        <v>496</v>
      </c>
      <c r="L102" s="450"/>
      <c r="M102" s="449" t="s">
        <v>496</v>
      </c>
      <c r="N102" s="450"/>
      <c r="O102" s="451" t="s">
        <v>496</v>
      </c>
      <c r="P102" s="451"/>
      <c r="Q102" s="451"/>
      <c r="R102" s="451"/>
      <c r="S102" s="447"/>
    </row>
    <row r="103" spans="1:19" s="400" customFormat="1" ht="33" customHeight="1" x14ac:dyDescent="0.15">
      <c r="A103" s="1191"/>
      <c r="B103" s="1192"/>
      <c r="C103" s="1193"/>
      <c r="D103" s="485" t="s">
        <v>6354</v>
      </c>
      <c r="E103" s="1193"/>
      <c r="F103" s="476">
        <v>406.8</v>
      </c>
      <c r="G103" s="481" t="s">
        <v>2703</v>
      </c>
      <c r="H103" s="1194"/>
      <c r="I103" s="487" t="s">
        <v>6352</v>
      </c>
      <c r="J103" s="324" t="s">
        <v>6355</v>
      </c>
      <c r="K103" s="449" t="s">
        <v>496</v>
      </c>
      <c r="L103" s="450"/>
      <c r="M103" s="449" t="s">
        <v>496</v>
      </c>
      <c r="N103" s="450"/>
      <c r="O103" s="451" t="s">
        <v>496</v>
      </c>
      <c r="P103" s="451"/>
      <c r="Q103" s="451"/>
      <c r="R103" s="451"/>
      <c r="S103" s="447"/>
    </row>
    <row r="104" spans="1:19" s="400" customFormat="1" ht="33" customHeight="1" x14ac:dyDescent="0.15">
      <c r="A104" s="1191"/>
      <c r="B104" s="1192"/>
      <c r="C104" s="1193"/>
      <c r="D104" s="485" t="s">
        <v>6356</v>
      </c>
      <c r="E104" s="1193"/>
      <c r="F104" s="476">
        <v>664.5</v>
      </c>
      <c r="G104" s="481" t="s">
        <v>2703</v>
      </c>
      <c r="H104" s="1194"/>
      <c r="I104" s="487" t="s">
        <v>6352</v>
      </c>
      <c r="J104" s="324" t="s">
        <v>6357</v>
      </c>
      <c r="K104" s="449" t="s">
        <v>496</v>
      </c>
      <c r="L104" s="450"/>
      <c r="M104" s="449" t="s">
        <v>496</v>
      </c>
      <c r="N104" s="450"/>
      <c r="O104" s="451" t="s">
        <v>496</v>
      </c>
      <c r="P104" s="451"/>
      <c r="Q104" s="451"/>
      <c r="R104" s="451"/>
      <c r="S104" s="447"/>
    </row>
    <row r="105" spans="1:19" s="400" customFormat="1" ht="33" customHeight="1" x14ac:dyDescent="0.15">
      <c r="A105" s="1191"/>
      <c r="B105" s="1192"/>
      <c r="C105" s="1193"/>
      <c r="D105" s="485" t="s">
        <v>6358</v>
      </c>
      <c r="E105" s="1193"/>
      <c r="F105" s="476">
        <v>664.5</v>
      </c>
      <c r="G105" s="481" t="s">
        <v>2703</v>
      </c>
      <c r="H105" s="1194"/>
      <c r="I105" s="487" t="s">
        <v>6352</v>
      </c>
      <c r="J105" s="324" t="s">
        <v>6359</v>
      </c>
      <c r="K105" s="449" t="s">
        <v>496</v>
      </c>
      <c r="L105" s="450"/>
      <c r="M105" s="449" t="s">
        <v>496</v>
      </c>
      <c r="N105" s="450"/>
      <c r="O105" s="451" t="s">
        <v>496</v>
      </c>
      <c r="P105" s="451"/>
      <c r="Q105" s="451"/>
      <c r="R105" s="451"/>
      <c r="S105" s="447"/>
    </row>
    <row r="106" spans="1:19" s="400" customFormat="1" ht="33" customHeight="1" x14ac:dyDescent="0.15">
      <c r="A106" s="1191"/>
      <c r="B106" s="1192"/>
      <c r="C106" s="1193"/>
      <c r="D106" s="485" t="s">
        <v>5472</v>
      </c>
      <c r="E106" s="1193"/>
      <c r="F106" s="476">
        <v>759.3</v>
      </c>
      <c r="G106" s="481" t="s">
        <v>2703</v>
      </c>
      <c r="H106" s="1194"/>
      <c r="I106" s="487" t="s">
        <v>6352</v>
      </c>
      <c r="J106" s="324" t="s">
        <v>6360</v>
      </c>
      <c r="K106" s="449" t="s">
        <v>496</v>
      </c>
      <c r="L106" s="450"/>
      <c r="M106" s="449" t="s">
        <v>496</v>
      </c>
      <c r="N106" s="450"/>
      <c r="O106" s="451" t="s">
        <v>496</v>
      </c>
      <c r="P106" s="451"/>
      <c r="Q106" s="451"/>
      <c r="R106" s="451"/>
      <c r="S106" s="447"/>
    </row>
    <row r="107" spans="1:19" s="400" customFormat="1" ht="33" customHeight="1" x14ac:dyDescent="0.15">
      <c r="A107" s="1191">
        <v>61</v>
      </c>
      <c r="B107" s="1192" t="s">
        <v>6361</v>
      </c>
      <c r="C107" s="1193" t="s">
        <v>6362</v>
      </c>
      <c r="D107" s="485" t="s">
        <v>2805</v>
      </c>
      <c r="E107" s="1193" t="s">
        <v>6363</v>
      </c>
      <c r="F107" s="476">
        <v>139.05000000000001</v>
      </c>
      <c r="G107" s="481" t="s">
        <v>2703</v>
      </c>
      <c r="H107" s="1194">
        <v>43174</v>
      </c>
      <c r="I107" s="487" t="s">
        <v>6364</v>
      </c>
      <c r="J107" s="324" t="s">
        <v>6365</v>
      </c>
      <c r="K107" s="449" t="s">
        <v>496</v>
      </c>
      <c r="L107" s="450"/>
      <c r="M107" s="449" t="s">
        <v>496</v>
      </c>
      <c r="N107" s="450"/>
      <c r="O107" s="451" t="s">
        <v>496</v>
      </c>
      <c r="P107" s="451"/>
      <c r="Q107" s="451"/>
      <c r="R107" s="451"/>
      <c r="S107" s="447"/>
    </row>
    <row r="108" spans="1:19" s="400" customFormat="1" ht="33" customHeight="1" x14ac:dyDescent="0.15">
      <c r="A108" s="1191"/>
      <c r="B108" s="1192"/>
      <c r="C108" s="1193"/>
      <c r="D108" s="485" t="s">
        <v>3823</v>
      </c>
      <c r="E108" s="1193"/>
      <c r="F108" s="476">
        <v>270</v>
      </c>
      <c r="G108" s="481" t="s">
        <v>2703</v>
      </c>
      <c r="H108" s="1194"/>
      <c r="I108" s="487" t="s">
        <v>6364</v>
      </c>
      <c r="J108" s="324" t="s">
        <v>6366</v>
      </c>
      <c r="K108" s="449" t="s">
        <v>496</v>
      </c>
      <c r="L108" s="450"/>
      <c r="M108" s="449" t="s">
        <v>496</v>
      </c>
      <c r="N108" s="450"/>
      <c r="O108" s="451" t="s">
        <v>496</v>
      </c>
      <c r="P108" s="451"/>
      <c r="Q108" s="451"/>
      <c r="R108" s="451"/>
      <c r="S108" s="447"/>
    </row>
    <row r="109" spans="1:19" s="400" customFormat="1" ht="33" customHeight="1" x14ac:dyDescent="0.15">
      <c r="A109" s="1191"/>
      <c r="B109" s="1192"/>
      <c r="C109" s="1193"/>
      <c r="D109" s="485" t="s">
        <v>2670</v>
      </c>
      <c r="E109" s="1193"/>
      <c r="F109" s="476">
        <v>1250</v>
      </c>
      <c r="G109" s="481" t="s">
        <v>2703</v>
      </c>
      <c r="H109" s="1194"/>
      <c r="I109" s="487" t="s">
        <v>6364</v>
      </c>
      <c r="J109" s="324" t="s">
        <v>6367</v>
      </c>
      <c r="K109" s="449" t="s">
        <v>496</v>
      </c>
      <c r="L109" s="450"/>
      <c r="M109" s="449" t="s">
        <v>496</v>
      </c>
      <c r="N109" s="450"/>
      <c r="O109" s="451"/>
      <c r="P109" s="451"/>
      <c r="Q109" s="451"/>
      <c r="R109" s="451" t="s">
        <v>496</v>
      </c>
      <c r="S109" s="482" t="s">
        <v>7510</v>
      </c>
    </row>
    <row r="110" spans="1:19" s="400" customFormat="1" ht="40.5" customHeight="1" x14ac:dyDescent="0.15">
      <c r="A110" s="491">
        <v>62</v>
      </c>
      <c r="B110" s="495" t="s">
        <v>6446</v>
      </c>
      <c r="C110" s="485" t="s">
        <v>6447</v>
      </c>
      <c r="D110" s="485" t="s">
        <v>2564</v>
      </c>
      <c r="E110" s="485" t="s">
        <v>6448</v>
      </c>
      <c r="F110" s="476">
        <v>3033</v>
      </c>
      <c r="G110" s="481" t="s">
        <v>2827</v>
      </c>
      <c r="H110" s="486">
        <v>43196</v>
      </c>
      <c r="I110" s="487" t="s">
        <v>6449</v>
      </c>
      <c r="J110" s="324" t="s">
        <v>6450</v>
      </c>
      <c r="K110" s="449" t="s">
        <v>496</v>
      </c>
      <c r="L110" s="450"/>
      <c r="M110" s="449" t="s">
        <v>496</v>
      </c>
      <c r="N110" s="450"/>
      <c r="O110" s="451" t="s">
        <v>496</v>
      </c>
      <c r="P110" s="451"/>
      <c r="Q110" s="451"/>
      <c r="R110" s="451"/>
      <c r="S110" s="482"/>
    </row>
    <row r="111" spans="1:19" s="400" customFormat="1" ht="53.25" customHeight="1" x14ac:dyDescent="0.15">
      <c r="A111" s="491">
        <v>63</v>
      </c>
      <c r="B111" s="495" t="s">
        <v>6368</v>
      </c>
      <c r="C111" s="485" t="s">
        <v>6329</v>
      </c>
      <c r="D111" s="485" t="s">
        <v>2744</v>
      </c>
      <c r="E111" s="485" t="s">
        <v>6369</v>
      </c>
      <c r="F111" s="476">
        <v>180</v>
      </c>
      <c r="G111" s="481" t="s">
        <v>2703</v>
      </c>
      <c r="H111" s="486">
        <v>43167</v>
      </c>
      <c r="I111" s="487" t="s">
        <v>6331</v>
      </c>
      <c r="J111" s="324" t="s">
        <v>6370</v>
      </c>
      <c r="K111" s="449" t="s">
        <v>496</v>
      </c>
      <c r="L111" s="450"/>
      <c r="M111" s="449" t="s">
        <v>496</v>
      </c>
      <c r="N111" s="450"/>
      <c r="O111" s="451"/>
      <c r="P111" s="451"/>
      <c r="Q111" s="451" t="s">
        <v>496</v>
      </c>
      <c r="R111" s="451"/>
      <c r="S111" s="447"/>
    </row>
    <row r="112" spans="1:19" s="400" customFormat="1" ht="33" customHeight="1" x14ac:dyDescent="0.15">
      <c r="A112" s="491">
        <v>64</v>
      </c>
      <c r="B112" s="495" t="s">
        <v>6451</v>
      </c>
      <c r="C112" s="485" t="s">
        <v>6452</v>
      </c>
      <c r="D112" s="485" t="s">
        <v>6453</v>
      </c>
      <c r="E112" s="485" t="s">
        <v>6454</v>
      </c>
      <c r="F112" s="476">
        <v>3200</v>
      </c>
      <c r="G112" s="481" t="s">
        <v>2847</v>
      </c>
      <c r="H112" s="486">
        <v>43244</v>
      </c>
      <c r="I112" s="487" t="s">
        <v>6455</v>
      </c>
      <c r="J112" s="324" t="s">
        <v>6456</v>
      </c>
      <c r="K112" s="449" t="s">
        <v>496</v>
      </c>
      <c r="L112" s="450"/>
      <c r="M112" s="449" t="s">
        <v>496</v>
      </c>
      <c r="N112" s="450"/>
      <c r="O112" s="451" t="s">
        <v>496</v>
      </c>
      <c r="P112" s="451"/>
      <c r="Q112" s="451"/>
      <c r="R112" s="451"/>
      <c r="S112" s="447"/>
    </row>
    <row r="113" spans="1:19" s="400" customFormat="1" ht="33" customHeight="1" x14ac:dyDescent="0.15">
      <c r="A113" s="491">
        <v>65</v>
      </c>
      <c r="B113" s="495" t="s">
        <v>6371</v>
      </c>
      <c r="C113" s="485" t="s">
        <v>6372</v>
      </c>
      <c r="D113" s="485" t="s">
        <v>6373</v>
      </c>
      <c r="E113" s="485" t="s">
        <v>6374</v>
      </c>
      <c r="F113" s="476">
        <v>540</v>
      </c>
      <c r="G113" s="481" t="s">
        <v>2703</v>
      </c>
      <c r="H113" s="486">
        <v>43174</v>
      </c>
      <c r="I113" s="487" t="s">
        <v>5716</v>
      </c>
      <c r="J113" s="324" t="s">
        <v>6375</v>
      </c>
      <c r="K113" s="449" t="s">
        <v>496</v>
      </c>
      <c r="L113" s="450"/>
      <c r="M113" s="449" t="s">
        <v>496</v>
      </c>
      <c r="N113" s="450"/>
      <c r="O113" s="451" t="s">
        <v>496</v>
      </c>
      <c r="P113" s="451"/>
      <c r="Q113" s="451"/>
      <c r="R113" s="451"/>
      <c r="S113" s="447"/>
    </row>
    <row r="114" spans="1:19" s="400" customFormat="1" ht="33" customHeight="1" x14ac:dyDescent="0.15">
      <c r="A114" s="1191">
        <v>66</v>
      </c>
      <c r="B114" s="1192" t="s">
        <v>6376</v>
      </c>
      <c r="C114" s="1193" t="s">
        <v>6377</v>
      </c>
      <c r="D114" s="485" t="s">
        <v>2551</v>
      </c>
      <c r="E114" s="1193" t="s">
        <v>6378</v>
      </c>
      <c r="F114" s="476">
        <v>664.44</v>
      </c>
      <c r="G114" s="481" t="s">
        <v>2703</v>
      </c>
      <c r="H114" s="486">
        <v>43179</v>
      </c>
      <c r="I114" s="487" t="s">
        <v>6379</v>
      </c>
      <c r="J114" s="324" t="s">
        <v>6380</v>
      </c>
      <c r="K114" s="449" t="s">
        <v>496</v>
      </c>
      <c r="L114" s="450"/>
      <c r="M114" s="449" t="s">
        <v>496</v>
      </c>
      <c r="N114" s="450"/>
      <c r="O114" s="451" t="s">
        <v>496</v>
      </c>
      <c r="P114" s="451"/>
      <c r="Q114" s="451"/>
      <c r="R114" s="451"/>
      <c r="S114" s="447"/>
    </row>
    <row r="115" spans="1:19" s="400" customFormat="1" ht="33" customHeight="1" x14ac:dyDescent="0.15">
      <c r="A115" s="1191"/>
      <c r="B115" s="1192"/>
      <c r="C115" s="1193"/>
      <c r="D115" s="485" t="s">
        <v>2554</v>
      </c>
      <c r="E115" s="1193"/>
      <c r="F115" s="476">
        <v>759.36</v>
      </c>
      <c r="G115" s="481" t="s">
        <v>2703</v>
      </c>
      <c r="H115" s="486">
        <v>43179</v>
      </c>
      <c r="I115" s="487" t="s">
        <v>6379</v>
      </c>
      <c r="J115" s="324" t="s">
        <v>6322</v>
      </c>
      <c r="K115" s="449" t="s">
        <v>496</v>
      </c>
      <c r="L115" s="450"/>
      <c r="M115" s="449" t="s">
        <v>496</v>
      </c>
      <c r="N115" s="450"/>
      <c r="O115" s="451" t="s">
        <v>496</v>
      </c>
      <c r="P115" s="451"/>
      <c r="Q115" s="451"/>
      <c r="R115" s="451"/>
      <c r="S115" s="447"/>
    </row>
    <row r="116" spans="1:19" s="400" customFormat="1" ht="50.25" customHeight="1" x14ac:dyDescent="0.15">
      <c r="A116" s="491">
        <v>67</v>
      </c>
      <c r="B116" s="495" t="s">
        <v>6381</v>
      </c>
      <c r="C116" s="485" t="s">
        <v>6382</v>
      </c>
      <c r="D116" s="485" t="s">
        <v>2555</v>
      </c>
      <c r="E116" s="485" t="s">
        <v>6383</v>
      </c>
      <c r="F116" s="476">
        <v>116.43</v>
      </c>
      <c r="G116" s="481" t="s">
        <v>2703</v>
      </c>
      <c r="H116" s="486">
        <v>43179</v>
      </c>
      <c r="I116" s="487" t="s">
        <v>6384</v>
      </c>
      <c r="J116" s="324" t="s">
        <v>6385</v>
      </c>
      <c r="K116" s="449" t="s">
        <v>496</v>
      </c>
      <c r="L116" s="450"/>
      <c r="M116" s="449" t="s">
        <v>496</v>
      </c>
      <c r="N116" s="450"/>
      <c r="O116" s="451" t="s">
        <v>496</v>
      </c>
      <c r="P116" s="451"/>
      <c r="Q116" s="451"/>
      <c r="R116" s="451"/>
      <c r="S116" s="447"/>
    </row>
    <row r="117" spans="1:19" s="400" customFormat="1" ht="57" customHeight="1" x14ac:dyDescent="0.15">
      <c r="A117" s="491">
        <v>68</v>
      </c>
      <c r="B117" s="495" t="s">
        <v>6457</v>
      </c>
      <c r="C117" s="485" t="s">
        <v>6458</v>
      </c>
      <c r="D117" s="485" t="s">
        <v>6459</v>
      </c>
      <c r="E117" s="485" t="s">
        <v>6459</v>
      </c>
      <c r="F117" s="476" t="s">
        <v>2534</v>
      </c>
      <c r="G117" s="481" t="s">
        <v>2827</v>
      </c>
      <c r="H117" s="486">
        <v>43203</v>
      </c>
      <c r="I117" s="485" t="s">
        <v>6459</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6460</v>
      </c>
      <c r="C118" s="485" t="s">
        <v>5697</v>
      </c>
      <c r="D118" s="485" t="s">
        <v>6459</v>
      </c>
      <c r="E118" s="485" t="s">
        <v>6459</v>
      </c>
      <c r="F118" s="476" t="s">
        <v>2534</v>
      </c>
      <c r="G118" s="481" t="s">
        <v>2827</v>
      </c>
      <c r="H118" s="486">
        <v>43203</v>
      </c>
      <c r="I118" s="485" t="s">
        <v>6459</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191">
        <v>70</v>
      </c>
      <c r="B119" s="1192" t="s">
        <v>6461</v>
      </c>
      <c r="C119" s="1193" t="s">
        <v>6462</v>
      </c>
      <c r="D119" s="485" t="s">
        <v>3823</v>
      </c>
      <c r="E119" s="1193" t="s">
        <v>6463</v>
      </c>
      <c r="F119" s="476">
        <v>465</v>
      </c>
      <c r="G119" s="481" t="s">
        <v>2657</v>
      </c>
      <c r="H119" s="1194">
        <v>43252</v>
      </c>
      <c r="I119" s="487" t="s">
        <v>6464</v>
      </c>
      <c r="J119" s="324" t="s">
        <v>6465</v>
      </c>
      <c r="K119" s="449" t="s">
        <v>496</v>
      </c>
      <c r="L119" s="450"/>
      <c r="M119" s="449" t="s">
        <v>496</v>
      </c>
      <c r="N119" s="450"/>
      <c r="O119" s="451" t="s">
        <v>496</v>
      </c>
      <c r="P119" s="451"/>
      <c r="Q119" s="451"/>
      <c r="R119" s="451"/>
      <c r="S119" s="447"/>
    </row>
    <row r="120" spans="1:19" s="400" customFormat="1" ht="33" customHeight="1" x14ac:dyDescent="0.15">
      <c r="A120" s="1191"/>
      <c r="B120" s="1192"/>
      <c r="C120" s="1193"/>
      <c r="D120" s="485" t="s">
        <v>6306</v>
      </c>
      <c r="E120" s="1193"/>
      <c r="F120" s="476">
        <v>33.29</v>
      </c>
      <c r="G120" s="481" t="s">
        <v>2657</v>
      </c>
      <c r="H120" s="1194"/>
      <c r="I120" s="487" t="s">
        <v>6466</v>
      </c>
      <c r="J120" s="324" t="s">
        <v>6467</v>
      </c>
      <c r="K120" s="449" t="s">
        <v>496</v>
      </c>
      <c r="L120" s="450"/>
      <c r="M120" s="449" t="s">
        <v>496</v>
      </c>
      <c r="N120" s="450"/>
      <c r="O120" s="451" t="s">
        <v>496</v>
      </c>
      <c r="P120" s="451"/>
      <c r="Q120" s="451"/>
      <c r="R120" s="451"/>
      <c r="S120" s="447"/>
    </row>
    <row r="121" spans="1:19" s="400" customFormat="1" ht="33" customHeight="1" x14ac:dyDescent="0.15">
      <c r="A121" s="1191"/>
      <c r="B121" s="1192"/>
      <c r="C121" s="1193"/>
      <c r="D121" s="485" t="s">
        <v>2695</v>
      </c>
      <c r="E121" s="1193"/>
      <c r="F121" s="476">
        <v>827.24</v>
      </c>
      <c r="G121" s="481" t="s">
        <v>2657</v>
      </c>
      <c r="H121" s="1194"/>
      <c r="I121" s="487" t="s">
        <v>6468</v>
      </c>
      <c r="J121" s="324" t="s">
        <v>6469</v>
      </c>
      <c r="K121" s="449" t="s">
        <v>496</v>
      </c>
      <c r="L121" s="450"/>
      <c r="M121" s="449" t="s">
        <v>496</v>
      </c>
      <c r="N121" s="450"/>
      <c r="O121" s="451" t="s">
        <v>496</v>
      </c>
      <c r="P121" s="451"/>
      <c r="Q121" s="451"/>
      <c r="R121" s="451"/>
      <c r="S121" s="447"/>
    </row>
    <row r="122" spans="1:19" s="400" customFormat="1" ht="33" customHeight="1" x14ac:dyDescent="0.15">
      <c r="A122" s="1191"/>
      <c r="B122" s="1192"/>
      <c r="C122" s="1193"/>
      <c r="D122" s="485" t="s">
        <v>1179</v>
      </c>
      <c r="E122" s="1193"/>
      <c r="F122" s="476">
        <v>73.95</v>
      </c>
      <c r="G122" s="481" t="s">
        <v>2657</v>
      </c>
      <c r="H122" s="1194"/>
      <c r="I122" s="487" t="s">
        <v>6470</v>
      </c>
      <c r="J122" s="461" t="s">
        <v>6471</v>
      </c>
      <c r="K122" s="449" t="s">
        <v>496</v>
      </c>
      <c r="L122" s="450"/>
      <c r="M122" s="449" t="s">
        <v>496</v>
      </c>
      <c r="N122" s="450"/>
      <c r="O122" s="451"/>
      <c r="P122" s="451"/>
      <c r="Q122" s="451" t="s">
        <v>496</v>
      </c>
      <c r="R122" s="451"/>
      <c r="S122" s="482" t="s">
        <v>7511</v>
      </c>
    </row>
    <row r="123" spans="1:19" s="400" customFormat="1" ht="42.75" customHeight="1" x14ac:dyDescent="0.15">
      <c r="A123" s="491">
        <v>71</v>
      </c>
      <c r="B123" s="495" t="s">
        <v>6472</v>
      </c>
      <c r="C123" s="485" t="s">
        <v>6473</v>
      </c>
      <c r="D123" s="485" t="s">
        <v>2659</v>
      </c>
      <c r="E123" s="485" t="s">
        <v>5720</v>
      </c>
      <c r="F123" s="476">
        <v>2000</v>
      </c>
      <c r="G123" s="481" t="s">
        <v>2827</v>
      </c>
      <c r="H123" s="486">
        <v>43207</v>
      </c>
      <c r="I123" s="487" t="s">
        <v>6474</v>
      </c>
      <c r="J123" s="324" t="s">
        <v>6475</v>
      </c>
      <c r="K123" s="449" t="s">
        <v>496</v>
      </c>
      <c r="L123" s="450"/>
      <c r="M123" s="449" t="s">
        <v>496</v>
      </c>
      <c r="N123" s="450"/>
      <c r="O123" s="451" t="s">
        <v>496</v>
      </c>
      <c r="P123" s="451"/>
      <c r="Q123" s="451"/>
      <c r="R123" s="451"/>
      <c r="S123" s="447"/>
    </row>
    <row r="124" spans="1:19" s="400" customFormat="1" ht="51.75" customHeight="1" x14ac:dyDescent="0.15">
      <c r="A124" s="491">
        <v>72</v>
      </c>
      <c r="B124" s="495" t="s">
        <v>6476</v>
      </c>
      <c r="C124" s="485" t="s">
        <v>6477</v>
      </c>
      <c r="D124" s="485" t="s">
        <v>3888</v>
      </c>
      <c r="E124" s="485" t="s">
        <v>6478</v>
      </c>
      <c r="F124" s="476">
        <v>5000</v>
      </c>
      <c r="G124" s="481" t="s">
        <v>2847</v>
      </c>
      <c r="H124" s="486">
        <v>43229</v>
      </c>
      <c r="I124" s="487" t="s">
        <v>6479</v>
      </c>
      <c r="J124" s="324" t="s">
        <v>6480</v>
      </c>
      <c r="K124" s="449" t="s">
        <v>496</v>
      </c>
      <c r="L124" s="450"/>
      <c r="M124" s="449" t="s">
        <v>496</v>
      </c>
      <c r="N124" s="450"/>
      <c r="O124" s="451" t="s">
        <v>496</v>
      </c>
      <c r="P124" s="451"/>
      <c r="Q124" s="451"/>
      <c r="R124" s="451"/>
      <c r="S124" s="447"/>
    </row>
    <row r="125" spans="1:19" s="400" customFormat="1" ht="51" customHeight="1" x14ac:dyDescent="0.15">
      <c r="A125" s="491">
        <v>73</v>
      </c>
      <c r="B125" s="495" t="s">
        <v>6386</v>
      </c>
      <c r="C125" s="485" t="s">
        <v>6329</v>
      </c>
      <c r="D125" s="485" t="s">
        <v>2744</v>
      </c>
      <c r="E125" s="485" t="s">
        <v>6387</v>
      </c>
      <c r="F125" s="476">
        <v>450</v>
      </c>
      <c r="G125" s="481" t="s">
        <v>2703</v>
      </c>
      <c r="H125" s="486">
        <v>43182</v>
      </c>
      <c r="I125" s="487" t="s">
        <v>6331</v>
      </c>
      <c r="J125" s="324" t="s">
        <v>6388</v>
      </c>
      <c r="K125" s="449" t="s">
        <v>496</v>
      </c>
      <c r="L125" s="450"/>
      <c r="M125" s="449" t="s">
        <v>496</v>
      </c>
      <c r="N125" s="450"/>
      <c r="O125" s="451" t="s">
        <v>496</v>
      </c>
      <c r="P125" s="451"/>
      <c r="Q125" s="451"/>
      <c r="R125" s="451"/>
      <c r="S125" s="447"/>
    </row>
    <row r="126" spans="1:19" s="400" customFormat="1" ht="33" customHeight="1" x14ac:dyDescent="0.15">
      <c r="A126" s="1191">
        <v>74</v>
      </c>
      <c r="B126" s="1192" t="s">
        <v>6481</v>
      </c>
      <c r="C126" s="1193" t="s">
        <v>6482</v>
      </c>
      <c r="D126" s="485" t="s">
        <v>5794</v>
      </c>
      <c r="E126" s="1193" t="s">
        <v>6483</v>
      </c>
      <c r="F126" s="476">
        <v>352</v>
      </c>
      <c r="G126" s="481" t="s">
        <v>2827</v>
      </c>
      <c r="H126" s="1194">
        <v>43206</v>
      </c>
      <c r="I126" s="487" t="s">
        <v>6484</v>
      </c>
      <c r="J126" s="324" t="s">
        <v>6485</v>
      </c>
      <c r="K126" s="449" t="s">
        <v>496</v>
      </c>
      <c r="L126" s="450"/>
      <c r="M126" s="449" t="s">
        <v>496</v>
      </c>
      <c r="N126" s="450"/>
      <c r="O126" s="451"/>
      <c r="P126" s="451"/>
      <c r="Q126" s="451" t="s">
        <v>496</v>
      </c>
      <c r="R126" s="451"/>
      <c r="S126" s="447"/>
    </row>
    <row r="127" spans="1:19" s="400" customFormat="1" ht="33" customHeight="1" x14ac:dyDescent="0.15">
      <c r="A127" s="1191"/>
      <c r="B127" s="1192"/>
      <c r="C127" s="1193"/>
      <c r="D127" s="485" t="s">
        <v>6486</v>
      </c>
      <c r="E127" s="1193"/>
      <c r="F127" s="476">
        <v>165</v>
      </c>
      <c r="G127" s="481" t="s">
        <v>2827</v>
      </c>
      <c r="H127" s="1194"/>
      <c r="I127" s="487" t="s">
        <v>6487</v>
      </c>
      <c r="J127" s="324" t="s">
        <v>6488</v>
      </c>
      <c r="K127" s="449" t="s">
        <v>496</v>
      </c>
      <c r="L127" s="450"/>
      <c r="M127" s="449" t="s">
        <v>496</v>
      </c>
      <c r="N127" s="450"/>
      <c r="O127" s="451" t="s">
        <v>496</v>
      </c>
      <c r="P127" s="451"/>
      <c r="Q127" s="451"/>
      <c r="R127" s="451"/>
      <c r="S127" s="447"/>
    </row>
    <row r="128" spans="1:19" s="400" customFormat="1" ht="33" customHeight="1" x14ac:dyDescent="0.15">
      <c r="A128" s="1191"/>
      <c r="B128" s="1192"/>
      <c r="C128" s="1193"/>
      <c r="D128" s="485" t="s">
        <v>6489</v>
      </c>
      <c r="E128" s="1193"/>
      <c r="F128" s="476">
        <v>586.74</v>
      </c>
      <c r="G128" s="481" t="s">
        <v>2827</v>
      </c>
      <c r="H128" s="1194"/>
      <c r="I128" s="487" t="s">
        <v>5362</v>
      </c>
      <c r="J128" s="324" t="s">
        <v>6490</v>
      </c>
      <c r="K128" s="449" t="s">
        <v>496</v>
      </c>
      <c r="L128" s="450"/>
      <c r="M128" s="449" t="s">
        <v>496</v>
      </c>
      <c r="N128" s="450"/>
      <c r="O128" s="451"/>
      <c r="P128" s="451"/>
      <c r="Q128" s="451"/>
      <c r="R128" s="451" t="s">
        <v>496</v>
      </c>
      <c r="S128" s="482" t="s">
        <v>7510</v>
      </c>
    </row>
    <row r="129" spans="1:19" s="400" customFormat="1" ht="33" customHeight="1" x14ac:dyDescent="0.15">
      <c r="A129" s="1191">
        <v>75</v>
      </c>
      <c r="B129" s="1192" t="s">
        <v>6491</v>
      </c>
      <c r="C129" s="1193" t="s">
        <v>6492</v>
      </c>
      <c r="D129" s="485" t="s">
        <v>5610</v>
      </c>
      <c r="E129" s="1193" t="s">
        <v>6493</v>
      </c>
      <c r="F129" s="476">
        <v>14774.7</v>
      </c>
      <c r="G129" s="481" t="s">
        <v>2847</v>
      </c>
      <c r="H129" s="1194">
        <v>43248</v>
      </c>
      <c r="I129" s="487" t="s">
        <v>6494</v>
      </c>
      <c r="J129" s="324" t="s">
        <v>6495</v>
      </c>
      <c r="K129" s="451" t="s">
        <v>496</v>
      </c>
      <c r="L129" s="509"/>
      <c r="M129" s="451" t="s">
        <v>496</v>
      </c>
      <c r="N129" s="509"/>
      <c r="O129" s="451"/>
      <c r="P129" s="451"/>
      <c r="Q129" s="451" t="s">
        <v>496</v>
      </c>
      <c r="R129" s="451"/>
      <c r="S129" s="482"/>
    </row>
    <row r="130" spans="1:19" s="400" customFormat="1" ht="33" customHeight="1" x14ac:dyDescent="0.15">
      <c r="A130" s="1191"/>
      <c r="B130" s="1192"/>
      <c r="C130" s="1193"/>
      <c r="D130" s="485" t="s">
        <v>5285</v>
      </c>
      <c r="E130" s="1193"/>
      <c r="F130" s="476">
        <v>4295.84</v>
      </c>
      <c r="G130" s="481" t="s">
        <v>2847</v>
      </c>
      <c r="H130" s="1194"/>
      <c r="I130" s="487" t="s">
        <v>6494</v>
      </c>
      <c r="J130" s="324" t="s">
        <v>6496</v>
      </c>
      <c r="K130" s="451" t="s">
        <v>496</v>
      </c>
      <c r="L130" s="509"/>
      <c r="M130" s="451" t="s">
        <v>496</v>
      </c>
      <c r="N130" s="509"/>
      <c r="O130" s="451"/>
      <c r="P130" s="451"/>
      <c r="Q130" s="451" t="s">
        <v>496</v>
      </c>
      <c r="R130" s="451"/>
      <c r="S130" s="482"/>
    </row>
    <row r="131" spans="1:19" s="400" customFormat="1" ht="33" customHeight="1" x14ac:dyDescent="0.15">
      <c r="A131" s="1191"/>
      <c r="B131" s="1192"/>
      <c r="C131" s="1193"/>
      <c r="D131" s="485" t="s">
        <v>6497</v>
      </c>
      <c r="E131" s="1193"/>
      <c r="F131" s="476">
        <v>3051</v>
      </c>
      <c r="G131" s="481" t="s">
        <v>2847</v>
      </c>
      <c r="H131" s="1194"/>
      <c r="I131" s="487" t="s">
        <v>6494</v>
      </c>
      <c r="J131" s="324" t="s">
        <v>6498</v>
      </c>
      <c r="K131" s="449" t="s">
        <v>496</v>
      </c>
      <c r="L131" s="450"/>
      <c r="M131" s="449" t="s">
        <v>496</v>
      </c>
      <c r="N131" s="450"/>
      <c r="O131" s="451" t="s">
        <v>496</v>
      </c>
      <c r="P131" s="451"/>
      <c r="Q131" s="451"/>
      <c r="R131" s="451"/>
      <c r="S131" s="447"/>
    </row>
    <row r="132" spans="1:19" s="400" customFormat="1" ht="33" customHeight="1" x14ac:dyDescent="0.15">
      <c r="A132" s="1191">
        <v>76</v>
      </c>
      <c r="B132" s="1192" t="s">
        <v>6499</v>
      </c>
      <c r="C132" s="1193" t="s">
        <v>6500</v>
      </c>
      <c r="D132" s="485" t="s">
        <v>5794</v>
      </c>
      <c r="E132" s="1193" t="s">
        <v>6501</v>
      </c>
      <c r="F132" s="476">
        <v>76.5</v>
      </c>
      <c r="G132" s="481" t="s">
        <v>2847</v>
      </c>
      <c r="H132" s="1194">
        <v>43222</v>
      </c>
      <c r="I132" s="487" t="s">
        <v>6502</v>
      </c>
      <c r="J132" s="324" t="s">
        <v>6503</v>
      </c>
      <c r="K132" s="449" t="s">
        <v>496</v>
      </c>
      <c r="L132" s="450"/>
      <c r="M132" s="449" t="s">
        <v>496</v>
      </c>
      <c r="N132" s="450"/>
      <c r="O132" s="451" t="s">
        <v>496</v>
      </c>
      <c r="P132" s="451"/>
      <c r="Q132" s="451"/>
      <c r="R132" s="451"/>
      <c r="S132" s="447"/>
    </row>
    <row r="133" spans="1:19" s="400" customFormat="1" ht="33" customHeight="1" x14ac:dyDescent="0.15">
      <c r="A133" s="1191"/>
      <c r="B133" s="1192"/>
      <c r="C133" s="1193"/>
      <c r="D133" s="485" t="s">
        <v>2764</v>
      </c>
      <c r="E133" s="1193"/>
      <c r="F133" s="476">
        <v>440.15</v>
      </c>
      <c r="G133" s="481" t="s">
        <v>2847</v>
      </c>
      <c r="H133" s="1194"/>
      <c r="I133" s="487" t="s">
        <v>6504</v>
      </c>
      <c r="J133" s="324" t="s">
        <v>6505</v>
      </c>
      <c r="K133" s="449" t="s">
        <v>496</v>
      </c>
      <c r="L133" s="450"/>
      <c r="M133" s="449" t="s">
        <v>496</v>
      </c>
      <c r="N133" s="450"/>
      <c r="O133" s="451" t="s">
        <v>496</v>
      </c>
      <c r="P133" s="451"/>
      <c r="Q133" s="451"/>
      <c r="R133" s="451"/>
      <c r="S133" s="447"/>
    </row>
    <row r="134" spans="1:19" s="400" customFormat="1" ht="33" customHeight="1" x14ac:dyDescent="0.15">
      <c r="A134" s="1191"/>
      <c r="B134" s="1192"/>
      <c r="C134" s="1193"/>
      <c r="D134" s="485" t="s">
        <v>2854</v>
      </c>
      <c r="E134" s="1193"/>
      <c r="F134" s="476">
        <v>440.36</v>
      </c>
      <c r="G134" s="481" t="s">
        <v>2847</v>
      </c>
      <c r="H134" s="1194"/>
      <c r="I134" s="487" t="s">
        <v>6506</v>
      </c>
      <c r="J134" s="324" t="s">
        <v>6507</v>
      </c>
      <c r="K134" s="475" t="s">
        <v>496</v>
      </c>
      <c r="L134" s="473"/>
      <c r="M134" s="475" t="s">
        <v>496</v>
      </c>
      <c r="N134" s="473"/>
      <c r="O134" s="475" t="s">
        <v>496</v>
      </c>
      <c r="P134" s="474"/>
      <c r="Q134" s="474"/>
      <c r="R134" s="474"/>
      <c r="S134" s="447"/>
    </row>
    <row r="135" spans="1:19" s="400" customFormat="1" ht="33" customHeight="1" x14ac:dyDescent="0.15">
      <c r="A135" s="491">
        <v>77</v>
      </c>
      <c r="B135" s="495" t="s">
        <v>6508</v>
      </c>
      <c r="C135" s="485" t="s">
        <v>6509</v>
      </c>
      <c r="D135" s="485" t="s">
        <v>3823</v>
      </c>
      <c r="E135" s="485" t="s">
        <v>6510</v>
      </c>
      <c r="F135" s="476">
        <v>2400</v>
      </c>
      <c r="G135" s="481" t="s">
        <v>2827</v>
      </c>
      <c r="H135" s="486">
        <v>43209</v>
      </c>
      <c r="I135" s="487" t="s">
        <v>6511</v>
      </c>
      <c r="J135" s="324" t="s">
        <v>6512</v>
      </c>
      <c r="K135" s="449" t="s">
        <v>496</v>
      </c>
      <c r="L135" s="450"/>
      <c r="M135" s="449" t="s">
        <v>496</v>
      </c>
      <c r="N135" s="450"/>
      <c r="O135" s="451"/>
      <c r="P135" s="451"/>
      <c r="Q135" s="451" t="s">
        <v>496</v>
      </c>
      <c r="R135" s="451"/>
      <c r="S135" s="447"/>
    </row>
    <row r="136" spans="1:19" s="400" customFormat="1" ht="33" customHeight="1" x14ac:dyDescent="0.15">
      <c r="A136" s="491">
        <v>78</v>
      </c>
      <c r="B136" s="495" t="s">
        <v>6513</v>
      </c>
      <c r="C136" s="485" t="s">
        <v>6514</v>
      </c>
      <c r="D136" s="485" t="s">
        <v>2922</v>
      </c>
      <c r="E136" s="485" t="s">
        <v>6515</v>
      </c>
      <c r="F136" s="476">
        <v>10250</v>
      </c>
      <c r="G136" s="481" t="s">
        <v>2847</v>
      </c>
      <c r="H136" s="486">
        <v>43223</v>
      </c>
      <c r="I136" s="487" t="s">
        <v>6516</v>
      </c>
      <c r="J136" s="324" t="s">
        <v>6517</v>
      </c>
      <c r="K136" s="449" t="s">
        <v>496</v>
      </c>
      <c r="L136" s="450"/>
      <c r="M136" s="449" t="s">
        <v>496</v>
      </c>
      <c r="N136" s="450"/>
      <c r="O136" s="451" t="s">
        <v>496</v>
      </c>
      <c r="P136" s="451"/>
      <c r="Q136" s="451"/>
      <c r="R136" s="451"/>
      <c r="S136" s="447"/>
    </row>
    <row r="137" spans="1:19" s="400" customFormat="1" ht="51" customHeight="1" x14ac:dyDescent="0.15">
      <c r="A137" s="491">
        <v>79</v>
      </c>
      <c r="B137" s="495" t="s">
        <v>6518</v>
      </c>
      <c r="C137" s="485" t="s">
        <v>6519</v>
      </c>
      <c r="D137" s="485" t="s">
        <v>6520</v>
      </c>
      <c r="E137" s="485" t="s">
        <v>6521</v>
      </c>
      <c r="F137" s="476">
        <v>420</v>
      </c>
      <c r="G137" s="481" t="s">
        <v>2827</v>
      </c>
      <c r="H137" s="486">
        <v>43206</v>
      </c>
      <c r="I137" s="487" t="s">
        <v>6470</v>
      </c>
      <c r="J137" s="324" t="s">
        <v>6522</v>
      </c>
      <c r="K137" s="449" t="s">
        <v>496</v>
      </c>
      <c r="L137" s="450"/>
      <c r="M137" s="449" t="s">
        <v>496</v>
      </c>
      <c r="N137" s="450"/>
      <c r="O137" s="451" t="s">
        <v>496</v>
      </c>
      <c r="P137" s="451"/>
      <c r="Q137" s="451"/>
      <c r="R137" s="451"/>
      <c r="S137" s="447"/>
    </row>
    <row r="138" spans="1:19" s="400" customFormat="1" ht="75" customHeight="1" x14ac:dyDescent="0.15">
      <c r="A138" s="491">
        <v>80</v>
      </c>
      <c r="B138" s="495" t="s">
        <v>6523</v>
      </c>
      <c r="C138" s="485" t="s">
        <v>6524</v>
      </c>
      <c r="D138" s="485" t="s">
        <v>6411</v>
      </c>
      <c r="E138" s="485" t="s">
        <v>6525</v>
      </c>
      <c r="F138" s="476">
        <v>1512</v>
      </c>
      <c r="G138" s="481" t="s">
        <v>2847</v>
      </c>
      <c r="H138" s="486">
        <v>43222</v>
      </c>
      <c r="I138" s="487" t="s">
        <v>6526</v>
      </c>
      <c r="J138" s="324" t="s">
        <v>6527</v>
      </c>
      <c r="K138" s="449" t="s">
        <v>496</v>
      </c>
      <c r="L138" s="450"/>
      <c r="M138" s="449" t="s">
        <v>496</v>
      </c>
      <c r="N138" s="450"/>
      <c r="O138" s="451" t="s">
        <v>496</v>
      </c>
      <c r="P138" s="451"/>
      <c r="Q138" s="451"/>
      <c r="R138" s="451"/>
      <c r="S138" s="447"/>
    </row>
    <row r="139" spans="1:19" s="400" customFormat="1" ht="47.25" customHeight="1" x14ac:dyDescent="0.15">
      <c r="A139" s="491">
        <v>81</v>
      </c>
      <c r="B139" s="495" t="s">
        <v>6528</v>
      </c>
      <c r="C139" s="485" t="s">
        <v>6529</v>
      </c>
      <c r="D139" s="485" t="s">
        <v>474</v>
      </c>
      <c r="E139" s="485" t="s">
        <v>6530</v>
      </c>
      <c r="F139" s="476">
        <v>5985</v>
      </c>
      <c r="G139" s="481" t="s">
        <v>2847</v>
      </c>
      <c r="H139" s="486">
        <v>43223</v>
      </c>
      <c r="I139" s="487" t="s">
        <v>6531</v>
      </c>
      <c r="J139" s="324" t="s">
        <v>6532</v>
      </c>
      <c r="K139" s="449" t="s">
        <v>496</v>
      </c>
      <c r="L139" s="450"/>
      <c r="M139" s="449" t="s">
        <v>496</v>
      </c>
      <c r="N139" s="450"/>
      <c r="O139" s="451"/>
      <c r="P139" s="451"/>
      <c r="Q139" s="451" t="s">
        <v>496</v>
      </c>
      <c r="R139" s="451"/>
      <c r="S139" s="447"/>
    </row>
    <row r="140" spans="1:19" s="400" customFormat="1" ht="33" customHeight="1" x14ac:dyDescent="0.15">
      <c r="A140" s="491">
        <v>82</v>
      </c>
      <c r="B140" s="495" t="s">
        <v>6533</v>
      </c>
      <c r="C140" s="485" t="s">
        <v>6534</v>
      </c>
      <c r="D140" s="485" t="s">
        <v>3110</v>
      </c>
      <c r="E140" s="485" t="s">
        <v>6535</v>
      </c>
      <c r="F140" s="476">
        <v>275</v>
      </c>
      <c r="G140" s="481" t="s">
        <v>2657</v>
      </c>
      <c r="H140" s="486">
        <v>43252</v>
      </c>
      <c r="I140" s="487" t="s">
        <v>6536</v>
      </c>
      <c r="J140" s="324" t="s">
        <v>6537</v>
      </c>
      <c r="K140" s="449" t="s">
        <v>496</v>
      </c>
      <c r="L140" s="450"/>
      <c r="M140" s="449" t="s">
        <v>496</v>
      </c>
      <c r="N140" s="450"/>
      <c r="O140" s="451"/>
      <c r="P140" s="451"/>
      <c r="Q140" s="451" t="s">
        <v>496</v>
      </c>
      <c r="R140" s="451"/>
      <c r="S140" s="447"/>
    </row>
    <row r="141" spans="1:19" s="400" customFormat="1" ht="33" customHeight="1" x14ac:dyDescent="0.15">
      <c r="A141" s="491">
        <v>83</v>
      </c>
      <c r="B141" s="495" t="s">
        <v>6538</v>
      </c>
      <c r="C141" s="485" t="s">
        <v>6539</v>
      </c>
      <c r="D141" s="485" t="s">
        <v>6540</v>
      </c>
      <c r="E141" s="485" t="s">
        <v>6459</v>
      </c>
      <c r="F141" s="476" t="s">
        <v>2534</v>
      </c>
      <c r="G141" s="481" t="s">
        <v>2847</v>
      </c>
      <c r="H141" s="486">
        <v>43236</v>
      </c>
      <c r="I141" s="487" t="s">
        <v>6459</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6541</v>
      </c>
      <c r="C142" s="485" t="s">
        <v>6542</v>
      </c>
      <c r="D142" s="485" t="s">
        <v>2779</v>
      </c>
      <c r="E142" s="485" t="s">
        <v>6543</v>
      </c>
      <c r="F142" s="476">
        <v>3000</v>
      </c>
      <c r="G142" s="481" t="s">
        <v>2657</v>
      </c>
      <c r="H142" s="486">
        <v>43256</v>
      </c>
      <c r="I142" s="487" t="s">
        <v>6544</v>
      </c>
      <c r="J142" s="324" t="s">
        <v>6545</v>
      </c>
      <c r="K142" s="451" t="s">
        <v>496</v>
      </c>
      <c r="L142" s="509"/>
      <c r="M142" s="451" t="s">
        <v>496</v>
      </c>
      <c r="N142" s="509"/>
      <c r="O142" s="451"/>
      <c r="P142" s="451"/>
      <c r="Q142" s="451" t="s">
        <v>496</v>
      </c>
      <c r="R142" s="451"/>
      <c r="S142" s="447"/>
    </row>
    <row r="143" spans="1:19" s="400" customFormat="1" ht="33" customHeight="1" x14ac:dyDescent="0.15">
      <c r="A143" s="491">
        <v>85</v>
      </c>
      <c r="B143" s="495" t="s">
        <v>6546</v>
      </c>
      <c r="C143" s="485" t="s">
        <v>6547</v>
      </c>
      <c r="D143" s="485" t="s">
        <v>2976</v>
      </c>
      <c r="E143" s="485" t="s">
        <v>6547</v>
      </c>
      <c r="F143" s="476">
        <v>20500</v>
      </c>
      <c r="G143" s="481" t="s">
        <v>2657</v>
      </c>
      <c r="H143" s="486">
        <v>43278</v>
      </c>
      <c r="I143" s="487" t="s">
        <v>6799</v>
      </c>
      <c r="J143" s="461" t="s">
        <v>6548</v>
      </c>
      <c r="K143" s="451" t="s">
        <v>496</v>
      </c>
      <c r="L143" s="509"/>
      <c r="M143" s="451" t="s">
        <v>496</v>
      </c>
      <c r="N143" s="509"/>
      <c r="O143" s="451"/>
      <c r="P143" s="451"/>
      <c r="Q143" s="451" t="s">
        <v>496</v>
      </c>
      <c r="R143" s="451"/>
      <c r="S143" s="482"/>
    </row>
    <row r="144" spans="1:19" s="400" customFormat="1" ht="53.25" customHeight="1" x14ac:dyDescent="0.15">
      <c r="A144" s="491">
        <v>86</v>
      </c>
      <c r="B144" s="495" t="s">
        <v>6549</v>
      </c>
      <c r="C144" s="485" t="s">
        <v>6329</v>
      </c>
      <c r="D144" s="485" t="s">
        <v>2744</v>
      </c>
      <c r="E144" s="485" t="s">
        <v>6550</v>
      </c>
      <c r="F144" s="476">
        <v>2300</v>
      </c>
      <c r="G144" s="481" t="s">
        <v>2827</v>
      </c>
      <c r="H144" s="486">
        <v>43213</v>
      </c>
      <c r="I144" s="487" t="s">
        <v>6331</v>
      </c>
      <c r="J144" s="324" t="s">
        <v>6551</v>
      </c>
      <c r="K144" s="449" t="s">
        <v>496</v>
      </c>
      <c r="L144" s="450"/>
      <c r="M144" s="449" t="s">
        <v>496</v>
      </c>
      <c r="N144" s="450"/>
      <c r="O144" s="451"/>
      <c r="P144" s="451"/>
      <c r="Q144" s="451" t="s">
        <v>496</v>
      </c>
      <c r="R144" s="451"/>
      <c r="S144" s="447"/>
    </row>
    <row r="145" spans="1:19" s="400" customFormat="1" ht="66" customHeight="1" x14ac:dyDescent="0.15">
      <c r="A145" s="491">
        <v>87</v>
      </c>
      <c r="B145" s="495" t="s">
        <v>6552</v>
      </c>
      <c r="C145" s="485" t="s">
        <v>6553</v>
      </c>
      <c r="D145" s="485" t="s">
        <v>6554</v>
      </c>
      <c r="E145" s="485" t="s">
        <v>6555</v>
      </c>
      <c r="F145" s="476">
        <v>979.55</v>
      </c>
      <c r="G145" s="481" t="s">
        <v>2657</v>
      </c>
      <c r="H145" s="486">
        <v>43269</v>
      </c>
      <c r="I145" s="487" t="s">
        <v>5377</v>
      </c>
      <c r="J145" s="461" t="s">
        <v>6556</v>
      </c>
      <c r="K145" s="449" t="s">
        <v>496</v>
      </c>
      <c r="L145" s="450"/>
      <c r="M145" s="449" t="s">
        <v>496</v>
      </c>
      <c r="N145" s="450"/>
      <c r="O145" s="451" t="s">
        <v>496</v>
      </c>
      <c r="P145" s="451"/>
      <c r="Q145" s="451"/>
      <c r="R145" s="451"/>
      <c r="S145" s="447"/>
    </row>
    <row r="146" spans="1:19" s="400" customFormat="1" ht="33" customHeight="1" x14ac:dyDescent="0.15">
      <c r="A146" s="491">
        <v>88</v>
      </c>
      <c r="B146" s="495" t="s">
        <v>6557</v>
      </c>
      <c r="C146" s="485" t="s">
        <v>6458</v>
      </c>
      <c r="D146" s="485" t="s">
        <v>6459</v>
      </c>
      <c r="E146" s="485" t="s">
        <v>6459</v>
      </c>
      <c r="F146" s="476" t="s">
        <v>2534</v>
      </c>
      <c r="G146" s="481" t="s">
        <v>2847</v>
      </c>
      <c r="H146" s="486">
        <v>43245</v>
      </c>
      <c r="I146" s="485" t="s">
        <v>6459</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6558</v>
      </c>
      <c r="C147" s="485" t="s">
        <v>5697</v>
      </c>
      <c r="D147" s="485" t="s">
        <v>6459</v>
      </c>
      <c r="E147" s="485" t="s">
        <v>6459</v>
      </c>
      <c r="F147" s="476" t="s">
        <v>2534</v>
      </c>
      <c r="G147" s="481" t="s">
        <v>2847</v>
      </c>
      <c r="H147" s="486">
        <v>43245</v>
      </c>
      <c r="I147" s="485" t="s">
        <v>6459</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6559</v>
      </c>
      <c r="C148" s="485" t="s">
        <v>6560</v>
      </c>
      <c r="D148" s="485" t="s">
        <v>6411</v>
      </c>
      <c r="E148" s="485" t="s">
        <v>6561</v>
      </c>
      <c r="F148" s="476">
        <v>239</v>
      </c>
      <c r="G148" s="481" t="s">
        <v>2847</v>
      </c>
      <c r="H148" s="486">
        <v>43228</v>
      </c>
      <c r="I148" s="487" t="s">
        <v>5716</v>
      </c>
      <c r="J148" s="324" t="s">
        <v>6562</v>
      </c>
      <c r="K148" s="449" t="s">
        <v>496</v>
      </c>
      <c r="L148" s="450"/>
      <c r="M148" s="449" t="s">
        <v>496</v>
      </c>
      <c r="N148" s="450"/>
      <c r="O148" s="451"/>
      <c r="P148" s="451"/>
      <c r="Q148" s="451" t="s">
        <v>496</v>
      </c>
      <c r="R148" s="451"/>
      <c r="S148" s="447"/>
    </row>
    <row r="149" spans="1:19" s="400" customFormat="1" ht="33" customHeight="1" x14ac:dyDescent="0.15">
      <c r="A149" s="491">
        <v>91</v>
      </c>
      <c r="B149" s="495" t="s">
        <v>6563</v>
      </c>
      <c r="C149" s="485" t="s">
        <v>6564</v>
      </c>
      <c r="D149" s="485" t="s">
        <v>2764</v>
      </c>
      <c r="E149" s="485" t="s">
        <v>6565</v>
      </c>
      <c r="F149" s="476">
        <v>452</v>
      </c>
      <c r="G149" s="481" t="s">
        <v>2847</v>
      </c>
      <c r="H149" s="486">
        <v>43227</v>
      </c>
      <c r="I149" s="487" t="s">
        <v>6566</v>
      </c>
      <c r="J149" s="324" t="s">
        <v>6567</v>
      </c>
      <c r="K149" s="449" t="s">
        <v>496</v>
      </c>
      <c r="L149" s="450"/>
      <c r="M149" s="449" t="s">
        <v>496</v>
      </c>
      <c r="N149" s="450"/>
      <c r="O149" s="451" t="s">
        <v>496</v>
      </c>
      <c r="P149" s="451"/>
      <c r="Q149" s="451"/>
      <c r="R149" s="451"/>
      <c r="S149" s="447"/>
    </row>
    <row r="150" spans="1:19" s="400" customFormat="1" ht="55.5" customHeight="1" x14ac:dyDescent="0.15">
      <c r="A150" s="491">
        <v>92</v>
      </c>
      <c r="B150" s="495" t="s">
        <v>6568</v>
      </c>
      <c r="C150" s="485" t="s">
        <v>6569</v>
      </c>
      <c r="D150" s="485" t="s">
        <v>6459</v>
      </c>
      <c r="E150" s="485" t="s">
        <v>6459</v>
      </c>
      <c r="F150" s="476" t="s">
        <v>2534</v>
      </c>
      <c r="G150" s="460" t="s">
        <v>2657</v>
      </c>
      <c r="H150" s="460" t="s">
        <v>6570</v>
      </c>
      <c r="I150" s="487" t="s">
        <v>6459</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6571</v>
      </c>
      <c r="C151" s="485" t="s">
        <v>6572</v>
      </c>
      <c r="D151" s="485" t="s">
        <v>6573</v>
      </c>
      <c r="E151" s="485" t="s">
        <v>6459</v>
      </c>
      <c r="F151" s="476" t="s">
        <v>2534</v>
      </c>
      <c r="G151" s="481" t="s">
        <v>2847</v>
      </c>
      <c r="H151" s="486">
        <v>43231</v>
      </c>
      <c r="I151" s="487" t="s">
        <v>6459</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6574</v>
      </c>
      <c r="C152" s="485" t="s">
        <v>6575</v>
      </c>
      <c r="D152" s="485" t="s">
        <v>6576</v>
      </c>
      <c r="E152" s="485" t="s">
        <v>6459</v>
      </c>
      <c r="F152" s="476" t="s">
        <v>2534</v>
      </c>
      <c r="G152" s="481" t="s">
        <v>2847</v>
      </c>
      <c r="H152" s="486">
        <v>43231</v>
      </c>
      <c r="I152" s="487" t="s">
        <v>6459</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6577</v>
      </c>
      <c r="C153" s="485" t="s">
        <v>6578</v>
      </c>
      <c r="D153" s="485" t="s">
        <v>6800</v>
      </c>
      <c r="E153" s="485" t="s">
        <v>6579</v>
      </c>
      <c r="F153" s="476">
        <v>32324.58</v>
      </c>
      <c r="G153" s="481" t="s">
        <v>2657</v>
      </c>
      <c r="H153" s="486">
        <v>43257</v>
      </c>
      <c r="I153" s="487" t="s">
        <v>6580</v>
      </c>
      <c r="J153" s="461" t="s">
        <v>6581</v>
      </c>
      <c r="K153" s="449" t="s">
        <v>496</v>
      </c>
      <c r="L153" s="450"/>
      <c r="M153" s="449" t="s">
        <v>496</v>
      </c>
      <c r="N153" s="450"/>
      <c r="O153" s="451" t="s">
        <v>496</v>
      </c>
      <c r="P153" s="451"/>
      <c r="Q153" s="451"/>
      <c r="R153" s="451"/>
      <c r="S153" s="447"/>
    </row>
    <row r="154" spans="1:19" s="400" customFormat="1" ht="60" customHeight="1" x14ac:dyDescent="0.15">
      <c r="A154" s="1191">
        <v>96</v>
      </c>
      <c r="B154" s="1192" t="s">
        <v>6582</v>
      </c>
      <c r="C154" s="1193" t="s">
        <v>6583</v>
      </c>
      <c r="D154" s="485" t="s">
        <v>6584</v>
      </c>
      <c r="E154" s="1193" t="s">
        <v>6585</v>
      </c>
      <c r="F154" s="476">
        <v>4990</v>
      </c>
      <c r="G154" s="481" t="s">
        <v>2657</v>
      </c>
      <c r="H154" s="1194">
        <v>43252</v>
      </c>
      <c r="I154" s="487" t="s">
        <v>6406</v>
      </c>
      <c r="J154" s="324" t="s">
        <v>6586</v>
      </c>
      <c r="K154" s="449" t="s">
        <v>496</v>
      </c>
      <c r="L154" s="450"/>
      <c r="M154" s="449" t="s">
        <v>496</v>
      </c>
      <c r="N154" s="450"/>
      <c r="O154" s="451"/>
      <c r="P154" s="451"/>
      <c r="Q154" s="451" t="s">
        <v>496</v>
      </c>
      <c r="R154" s="451"/>
      <c r="S154" s="447"/>
    </row>
    <row r="155" spans="1:19" s="400" customFormat="1" ht="49.5" customHeight="1" x14ac:dyDescent="0.15">
      <c r="A155" s="1191"/>
      <c r="B155" s="1192"/>
      <c r="C155" s="1193"/>
      <c r="D155" s="485" t="s">
        <v>6411</v>
      </c>
      <c r="E155" s="1193"/>
      <c r="F155" s="476">
        <v>900</v>
      </c>
      <c r="G155" s="481" t="s">
        <v>2657</v>
      </c>
      <c r="H155" s="1194"/>
      <c r="I155" s="487" t="s">
        <v>6406</v>
      </c>
      <c r="J155" s="324" t="s">
        <v>6587</v>
      </c>
      <c r="K155" s="449" t="s">
        <v>496</v>
      </c>
      <c r="L155" s="450"/>
      <c r="M155" s="449" t="s">
        <v>496</v>
      </c>
      <c r="N155" s="450"/>
      <c r="O155" s="451" t="s">
        <v>496</v>
      </c>
      <c r="P155" s="451"/>
      <c r="Q155" s="451"/>
      <c r="R155" s="451"/>
      <c r="S155" s="447"/>
    </row>
    <row r="156" spans="1:19" s="400" customFormat="1" ht="33" customHeight="1" x14ac:dyDescent="0.15">
      <c r="A156" s="491">
        <v>97</v>
      </c>
      <c r="B156" s="495" t="s">
        <v>6588</v>
      </c>
      <c r="C156" s="485" t="s">
        <v>6560</v>
      </c>
      <c r="D156" s="485" t="s">
        <v>3110</v>
      </c>
      <c r="E156" s="485" t="s">
        <v>6589</v>
      </c>
      <c r="F156" s="476">
        <v>1547</v>
      </c>
      <c r="G156" s="481" t="s">
        <v>2847</v>
      </c>
      <c r="H156" s="486">
        <v>43251</v>
      </c>
      <c r="I156" s="487" t="s">
        <v>6590</v>
      </c>
      <c r="J156" s="324" t="s">
        <v>6591</v>
      </c>
      <c r="K156" s="449" t="s">
        <v>496</v>
      </c>
      <c r="L156" s="450"/>
      <c r="M156" s="449" t="s">
        <v>496</v>
      </c>
      <c r="N156" s="450"/>
      <c r="O156" s="451" t="s">
        <v>496</v>
      </c>
      <c r="P156" s="451"/>
      <c r="Q156" s="451"/>
      <c r="R156" s="451"/>
      <c r="S156" s="447"/>
    </row>
    <row r="157" spans="1:19" s="400" customFormat="1" ht="51.75" customHeight="1" x14ac:dyDescent="0.15">
      <c r="A157" s="491">
        <v>98</v>
      </c>
      <c r="B157" s="495" t="s">
        <v>6592</v>
      </c>
      <c r="C157" s="485" t="s">
        <v>6329</v>
      </c>
      <c r="D157" s="485" t="s">
        <v>2744</v>
      </c>
      <c r="E157" s="485" t="s">
        <v>6387</v>
      </c>
      <c r="F157" s="476">
        <v>2300</v>
      </c>
      <c r="G157" s="481" t="s">
        <v>2847</v>
      </c>
      <c r="H157" s="486">
        <v>43238</v>
      </c>
      <c r="I157" s="487" t="s">
        <v>6331</v>
      </c>
      <c r="J157" s="324" t="s">
        <v>6593</v>
      </c>
      <c r="K157" s="449" t="s">
        <v>496</v>
      </c>
      <c r="L157" s="450"/>
      <c r="M157" s="449" t="s">
        <v>496</v>
      </c>
      <c r="N157" s="450"/>
      <c r="O157" s="451" t="s">
        <v>496</v>
      </c>
      <c r="P157" s="451"/>
      <c r="Q157" s="451"/>
      <c r="R157" s="451"/>
      <c r="S157" s="447"/>
    </row>
    <row r="158" spans="1:19" s="400" customFormat="1" ht="33" customHeight="1" x14ac:dyDescent="0.15">
      <c r="A158" s="491">
        <v>99</v>
      </c>
      <c r="B158" s="495" t="s">
        <v>6594</v>
      </c>
      <c r="C158" s="485" t="s">
        <v>6595</v>
      </c>
      <c r="D158" s="485" t="s">
        <v>6459</v>
      </c>
      <c r="E158" s="485" t="s">
        <v>6459</v>
      </c>
      <c r="F158" s="476" t="s">
        <v>2534</v>
      </c>
      <c r="G158" s="481" t="s">
        <v>2847</v>
      </c>
      <c r="H158" s="486">
        <v>43250</v>
      </c>
      <c r="I158" s="487" t="s">
        <v>6459</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6596</v>
      </c>
      <c r="C159" s="485" t="s">
        <v>6329</v>
      </c>
      <c r="D159" s="485" t="s">
        <v>6540</v>
      </c>
      <c r="E159" s="485" t="s">
        <v>6459</v>
      </c>
      <c r="F159" s="476" t="s">
        <v>2534</v>
      </c>
      <c r="G159" s="481" t="s">
        <v>2847</v>
      </c>
      <c r="H159" s="486">
        <v>43236</v>
      </c>
      <c r="I159" s="487" t="s">
        <v>6459</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6597</v>
      </c>
      <c r="C160" s="485" t="s">
        <v>6598</v>
      </c>
      <c r="D160" s="485" t="s">
        <v>2922</v>
      </c>
      <c r="E160" s="485" t="s">
        <v>6599</v>
      </c>
      <c r="F160" s="476">
        <v>3099.52</v>
      </c>
      <c r="G160" s="481" t="s">
        <v>2657</v>
      </c>
      <c r="H160" s="486">
        <v>43263</v>
      </c>
      <c r="I160" s="487" t="s">
        <v>6600</v>
      </c>
      <c r="J160" s="461" t="s">
        <v>6601</v>
      </c>
      <c r="K160" s="451" t="s">
        <v>496</v>
      </c>
      <c r="L160" s="509"/>
      <c r="M160" s="451" t="s">
        <v>496</v>
      </c>
      <c r="N160" s="509"/>
      <c r="O160" s="451" t="s">
        <v>496</v>
      </c>
      <c r="P160" s="451"/>
      <c r="Q160" s="451"/>
      <c r="R160" s="451"/>
      <c r="S160" s="482"/>
    </row>
    <row r="161" spans="1:19" s="400" customFormat="1" ht="54" customHeight="1" x14ac:dyDescent="0.15">
      <c r="A161" s="491">
        <v>102</v>
      </c>
      <c r="B161" s="495" t="s">
        <v>6602</v>
      </c>
      <c r="C161" s="485" t="s">
        <v>6329</v>
      </c>
      <c r="D161" s="485" t="s">
        <v>2744</v>
      </c>
      <c r="E161" s="485" t="s">
        <v>6387</v>
      </c>
      <c r="F161" s="476">
        <v>9525</v>
      </c>
      <c r="G161" s="481" t="s">
        <v>2657</v>
      </c>
      <c r="H161" s="486">
        <v>43252</v>
      </c>
      <c r="I161" s="487" t="s">
        <v>6331</v>
      </c>
      <c r="J161" s="324" t="s">
        <v>6603</v>
      </c>
      <c r="K161" s="449" t="s">
        <v>496</v>
      </c>
      <c r="L161" s="450"/>
      <c r="M161" s="449" t="s">
        <v>496</v>
      </c>
      <c r="N161" s="450"/>
      <c r="O161" s="451" t="s">
        <v>496</v>
      </c>
      <c r="P161" s="451"/>
      <c r="Q161" s="451"/>
      <c r="R161" s="451"/>
      <c r="S161" s="447"/>
    </row>
    <row r="162" spans="1:19" s="400" customFormat="1" ht="47.25" customHeight="1" x14ac:dyDescent="0.15">
      <c r="A162" s="491">
        <v>103</v>
      </c>
      <c r="B162" s="495" t="s">
        <v>6604</v>
      </c>
      <c r="C162" s="485" t="s">
        <v>6605</v>
      </c>
      <c r="D162" s="485" t="s">
        <v>6606</v>
      </c>
      <c r="E162" s="485" t="s">
        <v>6459</v>
      </c>
      <c r="F162" s="476" t="s">
        <v>2534</v>
      </c>
      <c r="G162" s="481" t="s">
        <v>2657</v>
      </c>
      <c r="H162" s="486">
        <v>43255</v>
      </c>
      <c r="I162" s="487" t="s">
        <v>6459</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6607</v>
      </c>
      <c r="C163" s="485" t="s">
        <v>6482</v>
      </c>
      <c r="D163" s="485" t="s">
        <v>2764</v>
      </c>
      <c r="E163" s="485" t="s">
        <v>6608</v>
      </c>
      <c r="F163" s="476">
        <v>384.2</v>
      </c>
      <c r="G163" s="481" t="s">
        <v>2657</v>
      </c>
      <c r="H163" s="486">
        <v>43256</v>
      </c>
      <c r="I163" s="487" t="s">
        <v>6609</v>
      </c>
      <c r="J163" s="324" t="s">
        <v>6610</v>
      </c>
      <c r="K163" s="449" t="s">
        <v>496</v>
      </c>
      <c r="L163" s="450"/>
      <c r="M163" s="449" t="s">
        <v>496</v>
      </c>
      <c r="N163" s="450"/>
      <c r="O163" s="451" t="s">
        <v>496</v>
      </c>
      <c r="P163" s="451"/>
      <c r="Q163" s="451"/>
      <c r="R163" s="451"/>
      <c r="S163" s="447"/>
    </row>
    <row r="164" spans="1:19" s="400" customFormat="1" ht="33" customHeight="1" x14ac:dyDescent="0.15">
      <c r="A164" s="491">
        <v>105</v>
      </c>
      <c r="B164" s="495" t="s">
        <v>6611</v>
      </c>
      <c r="C164" s="485" t="s">
        <v>6612</v>
      </c>
      <c r="D164" s="485" t="s">
        <v>6613</v>
      </c>
      <c r="E164" s="485" t="s">
        <v>6459</v>
      </c>
      <c r="F164" s="476" t="s">
        <v>2534</v>
      </c>
      <c r="G164" s="481" t="s">
        <v>2657</v>
      </c>
      <c r="H164" s="486">
        <v>43273</v>
      </c>
      <c r="I164" s="487" t="s">
        <v>6459</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6699</v>
      </c>
      <c r="C165" s="485" t="s">
        <v>5579</v>
      </c>
      <c r="D165" s="485" t="s">
        <v>3465</v>
      </c>
      <c r="E165" s="485" t="s">
        <v>6700</v>
      </c>
      <c r="F165" s="476">
        <v>10500</v>
      </c>
      <c r="G165" s="481" t="s">
        <v>2612</v>
      </c>
      <c r="H165" s="486">
        <v>43273</v>
      </c>
      <c r="I165" s="487" t="s">
        <v>6600</v>
      </c>
      <c r="J165" s="461" t="s">
        <v>6701</v>
      </c>
      <c r="K165" s="449" t="s">
        <v>496</v>
      </c>
      <c r="L165" s="450"/>
      <c r="M165" s="449" t="s">
        <v>496</v>
      </c>
      <c r="N165" s="450"/>
      <c r="O165" s="451" t="s">
        <v>496</v>
      </c>
      <c r="P165" s="451"/>
      <c r="Q165" s="451"/>
      <c r="R165" s="451"/>
      <c r="S165" s="447"/>
    </row>
    <row r="166" spans="1:19" s="400" customFormat="1" ht="43.5" customHeight="1" x14ac:dyDescent="0.15">
      <c r="A166" s="491">
        <v>107</v>
      </c>
      <c r="B166" s="495" t="s">
        <v>6614</v>
      </c>
      <c r="C166" s="485" t="s">
        <v>6615</v>
      </c>
      <c r="D166" s="485" t="s">
        <v>3904</v>
      </c>
      <c r="E166" s="485" t="s">
        <v>6301</v>
      </c>
      <c r="F166" s="476">
        <v>3550</v>
      </c>
      <c r="G166" s="481" t="s">
        <v>2657</v>
      </c>
      <c r="H166" s="486">
        <v>43256</v>
      </c>
      <c r="I166" s="487" t="s">
        <v>6616</v>
      </c>
      <c r="J166" s="324" t="s">
        <v>6617</v>
      </c>
      <c r="K166" s="449" t="s">
        <v>496</v>
      </c>
      <c r="L166" s="450"/>
      <c r="M166" s="449" t="s">
        <v>496</v>
      </c>
      <c r="N166" s="450"/>
      <c r="O166" s="451" t="s">
        <v>496</v>
      </c>
      <c r="P166" s="451"/>
      <c r="Q166" s="451"/>
      <c r="R166" s="451"/>
      <c r="S166" s="447"/>
    </row>
    <row r="167" spans="1:19" s="400" customFormat="1" ht="33" customHeight="1" x14ac:dyDescent="0.15">
      <c r="A167" s="491">
        <v>108</v>
      </c>
      <c r="B167" s="495" t="s">
        <v>6618</v>
      </c>
      <c r="C167" s="485" t="s">
        <v>6619</v>
      </c>
      <c r="D167" s="485" t="s">
        <v>6411</v>
      </c>
      <c r="E167" s="485" t="s">
        <v>6620</v>
      </c>
      <c r="F167" s="476">
        <v>538</v>
      </c>
      <c r="G167" s="481" t="s">
        <v>2657</v>
      </c>
      <c r="H167" s="486">
        <v>43266</v>
      </c>
      <c r="I167" s="487" t="s">
        <v>6621</v>
      </c>
      <c r="J167" s="461" t="s">
        <v>6622</v>
      </c>
      <c r="K167" s="449" t="s">
        <v>496</v>
      </c>
      <c r="L167" s="450"/>
      <c r="M167" s="449" t="s">
        <v>496</v>
      </c>
      <c r="N167" s="450"/>
      <c r="O167" s="451" t="s">
        <v>496</v>
      </c>
      <c r="P167" s="451"/>
      <c r="Q167" s="451"/>
      <c r="R167" s="451"/>
      <c r="S167" s="447"/>
    </row>
    <row r="168" spans="1:19" s="400" customFormat="1" ht="69.75" customHeight="1" x14ac:dyDescent="0.15">
      <c r="A168" s="491">
        <v>109</v>
      </c>
      <c r="B168" s="495" t="s">
        <v>6623</v>
      </c>
      <c r="C168" s="485" t="s">
        <v>6624</v>
      </c>
      <c r="D168" s="485" t="s">
        <v>6625</v>
      </c>
      <c r="E168" s="485" t="s">
        <v>4783</v>
      </c>
      <c r="F168" s="476">
        <v>800</v>
      </c>
      <c r="G168" s="481" t="s">
        <v>2657</v>
      </c>
      <c r="H168" s="486">
        <v>43257</v>
      </c>
      <c r="I168" s="487" t="s">
        <v>6626</v>
      </c>
      <c r="J168" s="324" t="s">
        <v>6627</v>
      </c>
      <c r="K168" s="449" t="s">
        <v>496</v>
      </c>
      <c r="L168" s="450"/>
      <c r="M168" s="449" t="s">
        <v>496</v>
      </c>
      <c r="N168" s="450"/>
      <c r="O168" s="451" t="s">
        <v>496</v>
      </c>
      <c r="P168" s="451"/>
      <c r="Q168" s="451"/>
      <c r="R168" s="451"/>
      <c r="S168" s="447"/>
    </row>
    <row r="169" spans="1:19" s="400" customFormat="1" ht="53.25" customHeight="1" x14ac:dyDescent="0.15">
      <c r="A169" s="491">
        <v>110</v>
      </c>
      <c r="B169" s="495" t="s">
        <v>6628</v>
      </c>
      <c r="C169" s="485" t="s">
        <v>6629</v>
      </c>
      <c r="D169" s="485" t="s">
        <v>2551</v>
      </c>
      <c r="E169" s="485" t="s">
        <v>6630</v>
      </c>
      <c r="F169" s="476">
        <v>271.2</v>
      </c>
      <c r="G169" s="481" t="s">
        <v>2847</v>
      </c>
      <c r="H169" s="486">
        <v>43243</v>
      </c>
      <c r="I169" s="487" t="s">
        <v>6631</v>
      </c>
      <c r="J169" s="324" t="s">
        <v>6632</v>
      </c>
      <c r="K169" s="449" t="s">
        <v>496</v>
      </c>
      <c r="L169" s="450"/>
      <c r="M169" s="449" t="s">
        <v>496</v>
      </c>
      <c r="N169" s="450"/>
      <c r="O169" s="451" t="s">
        <v>496</v>
      </c>
      <c r="P169" s="451"/>
      <c r="Q169" s="451"/>
      <c r="R169" s="451"/>
      <c r="S169" s="447"/>
    </row>
    <row r="170" spans="1:19" s="400" customFormat="1" ht="33" customHeight="1" x14ac:dyDescent="0.15">
      <c r="A170" s="491">
        <v>111</v>
      </c>
      <c r="B170" s="495" t="s">
        <v>6633</v>
      </c>
      <c r="C170" s="485" t="s">
        <v>6458</v>
      </c>
      <c r="D170" s="485" t="s">
        <v>6634</v>
      </c>
      <c r="E170" s="485" t="s">
        <v>6635</v>
      </c>
      <c r="F170" s="476">
        <v>1150</v>
      </c>
      <c r="G170" s="481" t="s">
        <v>2657</v>
      </c>
      <c r="H170" s="486">
        <v>43264</v>
      </c>
      <c r="I170" s="485" t="s">
        <v>6636</v>
      </c>
      <c r="J170" s="461" t="s">
        <v>6637</v>
      </c>
      <c r="K170" s="449" t="s">
        <v>496</v>
      </c>
      <c r="L170" s="450"/>
      <c r="M170" s="449" t="s">
        <v>496</v>
      </c>
      <c r="N170" s="449"/>
      <c r="O170" s="451" t="s">
        <v>496</v>
      </c>
      <c r="P170" s="451"/>
      <c r="Q170" s="451"/>
      <c r="R170" s="451"/>
      <c r="S170" s="447"/>
    </row>
    <row r="171" spans="1:19" s="400" customFormat="1" ht="33" customHeight="1" x14ac:dyDescent="0.15">
      <c r="A171" s="491">
        <v>112</v>
      </c>
      <c r="B171" s="495" t="s">
        <v>6638</v>
      </c>
      <c r="C171" s="485" t="s">
        <v>5697</v>
      </c>
      <c r="D171" s="485" t="s">
        <v>6639</v>
      </c>
      <c r="E171" s="485" t="s">
        <v>4850</v>
      </c>
      <c r="F171" s="476">
        <v>1400</v>
      </c>
      <c r="G171" s="481" t="s">
        <v>2657</v>
      </c>
      <c r="H171" s="486">
        <v>43257</v>
      </c>
      <c r="I171" s="485" t="s">
        <v>6636</v>
      </c>
      <c r="J171" s="461" t="s">
        <v>6640</v>
      </c>
      <c r="K171" s="449" t="s">
        <v>496</v>
      </c>
      <c r="L171" s="450"/>
      <c r="M171" s="449" t="s">
        <v>496</v>
      </c>
      <c r="N171" s="450"/>
      <c r="O171" s="451" t="s">
        <v>496</v>
      </c>
      <c r="P171" s="451"/>
      <c r="Q171" s="451"/>
      <c r="R171" s="451"/>
      <c r="S171" s="447"/>
    </row>
    <row r="172" spans="1:19" s="400" customFormat="1" ht="33" customHeight="1" x14ac:dyDescent="0.15">
      <c r="A172" s="491">
        <v>113</v>
      </c>
      <c r="B172" s="495" t="s">
        <v>6641</v>
      </c>
      <c r="C172" s="485" t="s">
        <v>6539</v>
      </c>
      <c r="D172" s="485" t="s">
        <v>5959</v>
      </c>
      <c r="E172" s="485" t="s">
        <v>6642</v>
      </c>
      <c r="F172" s="476">
        <v>1275</v>
      </c>
      <c r="G172" s="481" t="s">
        <v>2657</v>
      </c>
      <c r="H172" s="486">
        <v>43280</v>
      </c>
      <c r="I172" s="487" t="s">
        <v>6643</v>
      </c>
      <c r="J172" s="461" t="s">
        <v>6644</v>
      </c>
      <c r="K172" s="449" t="s">
        <v>496</v>
      </c>
      <c r="L172" s="450"/>
      <c r="M172" s="449" t="s">
        <v>496</v>
      </c>
      <c r="N172" s="450"/>
      <c r="O172" s="451" t="s">
        <v>496</v>
      </c>
      <c r="P172" s="451"/>
      <c r="Q172" s="451"/>
      <c r="R172" s="451"/>
      <c r="S172" s="447"/>
    </row>
    <row r="173" spans="1:19" s="147" customFormat="1" ht="29.25" x14ac:dyDescent="0.2">
      <c r="A173" s="491">
        <v>114</v>
      </c>
      <c r="B173" s="495" t="s">
        <v>6645</v>
      </c>
      <c r="C173" s="485" t="s">
        <v>6572</v>
      </c>
      <c r="D173" s="485" t="s">
        <v>2867</v>
      </c>
      <c r="E173" s="485" t="s">
        <v>6646</v>
      </c>
      <c r="F173" s="476">
        <v>650</v>
      </c>
      <c r="G173" s="481" t="s">
        <v>2657</v>
      </c>
      <c r="H173" s="486">
        <v>43269</v>
      </c>
      <c r="I173" s="487" t="s">
        <v>6647</v>
      </c>
      <c r="J173" s="461" t="s">
        <v>6648</v>
      </c>
      <c r="K173" s="441" t="s">
        <v>496</v>
      </c>
      <c r="L173" s="464"/>
      <c r="M173" s="441" t="s">
        <v>496</v>
      </c>
      <c r="N173" s="464"/>
      <c r="O173" s="465" t="s">
        <v>496</v>
      </c>
      <c r="P173" s="465"/>
      <c r="Q173" s="465"/>
      <c r="R173" s="465"/>
      <c r="S173" s="466"/>
    </row>
    <row r="174" spans="1:19" s="281" customFormat="1" ht="35.25" customHeight="1" x14ac:dyDescent="0.2">
      <c r="A174" s="491">
        <v>115</v>
      </c>
      <c r="B174" s="495" t="s">
        <v>6649</v>
      </c>
      <c r="C174" s="485" t="s">
        <v>6650</v>
      </c>
      <c r="D174" s="485" t="s">
        <v>2744</v>
      </c>
      <c r="E174" s="485" t="s">
        <v>6651</v>
      </c>
      <c r="F174" s="476">
        <v>1430</v>
      </c>
      <c r="G174" s="481" t="s">
        <v>2657</v>
      </c>
      <c r="H174" s="486">
        <v>43263</v>
      </c>
      <c r="I174" s="487" t="s">
        <v>6652</v>
      </c>
      <c r="J174" s="461" t="s">
        <v>6653</v>
      </c>
      <c r="K174" s="441" t="s">
        <v>496</v>
      </c>
      <c r="L174" s="464"/>
      <c r="M174" s="441" t="s">
        <v>496</v>
      </c>
      <c r="N174" s="464"/>
      <c r="O174" s="465"/>
      <c r="P174" s="465"/>
      <c r="Q174" s="465" t="s">
        <v>496</v>
      </c>
      <c r="R174" s="465"/>
      <c r="S174" s="466"/>
    </row>
    <row r="175" spans="1:19" s="283" customFormat="1" ht="45.75" customHeight="1" x14ac:dyDescent="0.15">
      <c r="A175" s="491">
        <v>116</v>
      </c>
      <c r="B175" s="495" t="s">
        <v>6654</v>
      </c>
      <c r="C175" s="485" t="s">
        <v>6655</v>
      </c>
      <c r="D175" s="485" t="s">
        <v>3465</v>
      </c>
      <c r="E175" s="485" t="s">
        <v>6656</v>
      </c>
      <c r="F175" s="476">
        <v>2400</v>
      </c>
      <c r="G175" s="481" t="s">
        <v>2657</v>
      </c>
      <c r="H175" s="486">
        <v>43263</v>
      </c>
      <c r="I175" s="487" t="s">
        <v>6657</v>
      </c>
      <c r="J175" s="461" t="s">
        <v>6658</v>
      </c>
      <c r="K175" s="441" t="s">
        <v>496</v>
      </c>
      <c r="L175" s="464"/>
      <c r="M175" s="441" t="s">
        <v>496</v>
      </c>
      <c r="N175" s="464"/>
      <c r="O175" s="465" t="s">
        <v>496</v>
      </c>
      <c r="P175" s="465"/>
      <c r="Q175" s="465"/>
      <c r="R175" s="465"/>
      <c r="S175" s="373"/>
    </row>
    <row r="176" spans="1:19" s="283" customFormat="1" ht="63.75" customHeight="1" x14ac:dyDescent="0.15">
      <c r="A176" s="491">
        <v>117</v>
      </c>
      <c r="B176" s="495" t="s">
        <v>6659</v>
      </c>
      <c r="C176" s="485" t="s">
        <v>6605</v>
      </c>
      <c r="D176" s="485" t="s">
        <v>6660</v>
      </c>
      <c r="E176" s="485" t="s">
        <v>6661</v>
      </c>
      <c r="F176" s="476">
        <v>3280.28</v>
      </c>
      <c r="G176" s="481" t="s">
        <v>2657</v>
      </c>
      <c r="H176" s="486">
        <v>43263</v>
      </c>
      <c r="I176" s="487" t="s">
        <v>6662</v>
      </c>
      <c r="J176" s="461" t="s">
        <v>6663</v>
      </c>
      <c r="K176" s="441" t="s">
        <v>496</v>
      </c>
      <c r="L176" s="464"/>
      <c r="M176" s="441" t="s">
        <v>496</v>
      </c>
      <c r="N176" s="464"/>
      <c r="O176" s="465" t="s">
        <v>496</v>
      </c>
      <c r="P176" s="465"/>
      <c r="Q176" s="465"/>
      <c r="R176" s="465"/>
      <c r="S176" s="466"/>
    </row>
    <row r="177" spans="1:19" s="291" customFormat="1" ht="51" customHeight="1" x14ac:dyDescent="0.2">
      <c r="A177" s="491">
        <v>118</v>
      </c>
      <c r="B177" s="495" t="s">
        <v>6664</v>
      </c>
      <c r="C177" s="485" t="s">
        <v>6665</v>
      </c>
      <c r="D177" s="485" t="s">
        <v>6306</v>
      </c>
      <c r="E177" s="485" t="s">
        <v>6666</v>
      </c>
      <c r="F177" s="476">
        <v>106.25</v>
      </c>
      <c r="G177" s="481" t="s">
        <v>2657</v>
      </c>
      <c r="H177" s="486">
        <v>43266</v>
      </c>
      <c r="I177" s="487" t="s">
        <v>5377</v>
      </c>
      <c r="J177" s="461" t="s">
        <v>6667</v>
      </c>
      <c r="K177" s="441" t="s">
        <v>496</v>
      </c>
      <c r="L177" s="464"/>
      <c r="M177" s="441" t="s">
        <v>496</v>
      </c>
      <c r="N177" s="464"/>
      <c r="O177" s="465" t="s">
        <v>496</v>
      </c>
      <c r="P177" s="465"/>
      <c r="Q177" s="465"/>
      <c r="R177" s="465"/>
      <c r="S177" s="466"/>
    </row>
    <row r="178" spans="1:19" s="291" customFormat="1" ht="57.75" customHeight="1" x14ac:dyDescent="0.2">
      <c r="A178" s="491">
        <v>119</v>
      </c>
      <c r="B178" s="495" t="s">
        <v>6668</v>
      </c>
      <c r="C178" s="485" t="s">
        <v>6669</v>
      </c>
      <c r="D178" s="485" t="s">
        <v>4583</v>
      </c>
      <c r="E178" s="485" t="s">
        <v>6670</v>
      </c>
      <c r="F178" s="476">
        <v>625</v>
      </c>
      <c r="G178" s="481" t="s">
        <v>2657</v>
      </c>
      <c r="H178" s="486">
        <v>43277</v>
      </c>
      <c r="I178" s="487" t="s">
        <v>6504</v>
      </c>
      <c r="J178" s="461" t="s">
        <v>6671</v>
      </c>
      <c r="K178" s="441" t="s">
        <v>496</v>
      </c>
      <c r="L178" s="464"/>
      <c r="M178" s="441" t="s">
        <v>496</v>
      </c>
      <c r="N178" s="464"/>
      <c r="O178" s="465" t="s">
        <v>496</v>
      </c>
      <c r="P178" s="465"/>
      <c r="Q178" s="465"/>
      <c r="R178" s="465"/>
      <c r="S178" s="466"/>
    </row>
    <row r="179" spans="1:19" s="291" customFormat="1" ht="57.75" customHeight="1" x14ac:dyDescent="0.2">
      <c r="A179" s="491">
        <v>120</v>
      </c>
      <c r="B179" s="495" t="s">
        <v>6672</v>
      </c>
      <c r="C179" s="485" t="s">
        <v>6673</v>
      </c>
      <c r="D179" s="485" t="s">
        <v>6674</v>
      </c>
      <c r="E179" s="485" t="s">
        <v>6674</v>
      </c>
      <c r="F179" s="476" t="s">
        <v>2534</v>
      </c>
      <c r="G179" s="481" t="s">
        <v>2657</v>
      </c>
      <c r="H179" s="486">
        <v>43273</v>
      </c>
      <c r="I179" s="487" t="s">
        <v>6459</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6703</v>
      </c>
      <c r="C180" s="485" t="s">
        <v>6704</v>
      </c>
      <c r="D180" s="485" t="s">
        <v>3117</v>
      </c>
      <c r="E180" s="485" t="s">
        <v>6705</v>
      </c>
      <c r="F180" s="476">
        <v>1123.98</v>
      </c>
      <c r="G180" s="481" t="s">
        <v>2612</v>
      </c>
      <c r="H180" s="486">
        <v>43308</v>
      </c>
      <c r="I180" s="487" t="s">
        <v>6706</v>
      </c>
      <c r="J180" s="461" t="s">
        <v>6707</v>
      </c>
      <c r="K180" s="449" t="s">
        <v>496</v>
      </c>
      <c r="L180" s="450"/>
      <c r="M180" s="449" t="s">
        <v>496</v>
      </c>
      <c r="N180" s="450"/>
      <c r="O180" s="451" t="s">
        <v>496</v>
      </c>
      <c r="P180" s="451"/>
      <c r="Q180" s="451"/>
      <c r="R180" s="451"/>
      <c r="S180" s="447"/>
    </row>
    <row r="181" spans="1:19" s="291" customFormat="1" ht="29.25" x14ac:dyDescent="0.2">
      <c r="A181" s="491">
        <v>122</v>
      </c>
      <c r="B181" s="495" t="s">
        <v>6708</v>
      </c>
      <c r="C181" s="485" t="s">
        <v>6709</v>
      </c>
      <c r="D181" s="485" t="s">
        <v>5893</v>
      </c>
      <c r="E181" s="485" t="s">
        <v>6710</v>
      </c>
      <c r="F181" s="476">
        <v>2940</v>
      </c>
      <c r="G181" s="481" t="s">
        <v>2612</v>
      </c>
      <c r="H181" s="486">
        <v>43305</v>
      </c>
      <c r="I181" s="487" t="s">
        <v>6801</v>
      </c>
      <c r="J181" s="461" t="s">
        <v>6711</v>
      </c>
      <c r="K181" s="449" t="s">
        <v>496</v>
      </c>
      <c r="L181" s="450"/>
      <c r="M181" s="449" t="s">
        <v>496</v>
      </c>
      <c r="N181" s="450"/>
      <c r="O181" s="451" t="s">
        <v>496</v>
      </c>
      <c r="P181" s="451"/>
      <c r="Q181" s="451"/>
      <c r="R181" s="451"/>
      <c r="S181" s="447"/>
    </row>
    <row r="182" spans="1:19" s="291" customFormat="1" ht="29.25" x14ac:dyDescent="0.2">
      <c r="A182" s="491">
        <v>123</v>
      </c>
      <c r="B182" s="495" t="s">
        <v>6712</v>
      </c>
      <c r="C182" s="485" t="s">
        <v>6713</v>
      </c>
      <c r="D182" s="485" t="s">
        <v>6702</v>
      </c>
      <c r="E182" s="485" t="s">
        <v>6714</v>
      </c>
      <c r="F182" s="476" t="s">
        <v>2534</v>
      </c>
      <c r="G182" s="481" t="s">
        <v>2944</v>
      </c>
      <c r="H182" s="486">
        <v>43320</v>
      </c>
      <c r="I182" s="487" t="s">
        <v>6459</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6715</v>
      </c>
      <c r="C183" s="485" t="s">
        <v>6716</v>
      </c>
      <c r="D183" s="485" t="s">
        <v>2805</v>
      </c>
      <c r="E183" s="485" t="s">
        <v>5673</v>
      </c>
      <c r="F183" s="476">
        <v>2147.5</v>
      </c>
      <c r="G183" s="481" t="s">
        <v>2612</v>
      </c>
      <c r="H183" s="486">
        <v>43305</v>
      </c>
      <c r="I183" s="487" t="s">
        <v>6717</v>
      </c>
      <c r="J183" s="461" t="s">
        <v>6718</v>
      </c>
      <c r="K183" s="449" t="s">
        <v>496</v>
      </c>
      <c r="L183" s="450"/>
      <c r="M183" s="449" t="s">
        <v>496</v>
      </c>
      <c r="N183" s="450"/>
      <c r="O183" s="451" t="s">
        <v>496</v>
      </c>
      <c r="P183" s="451"/>
      <c r="Q183" s="451"/>
      <c r="R183" s="451"/>
      <c r="S183" s="447"/>
    </row>
    <row r="184" spans="1:19" s="291" customFormat="1" ht="19.5" x14ac:dyDescent="0.2">
      <c r="A184" s="1191">
        <v>125</v>
      </c>
      <c r="B184" s="1192" t="s">
        <v>6719</v>
      </c>
      <c r="C184" s="1193" t="s">
        <v>6569</v>
      </c>
      <c r="D184" s="485" t="s">
        <v>474</v>
      </c>
      <c r="E184" s="1193" t="s">
        <v>6720</v>
      </c>
      <c r="F184" s="476">
        <v>9215</v>
      </c>
      <c r="G184" s="481" t="s">
        <v>2944</v>
      </c>
      <c r="H184" s="486">
        <v>43329</v>
      </c>
      <c r="I184" s="487" t="s">
        <v>6721</v>
      </c>
      <c r="J184" s="461" t="s">
        <v>6722</v>
      </c>
      <c r="K184" s="449" t="s">
        <v>496</v>
      </c>
      <c r="L184" s="450"/>
      <c r="M184" s="449" t="s">
        <v>496</v>
      </c>
      <c r="N184" s="450"/>
      <c r="O184" s="451" t="s">
        <v>496</v>
      </c>
      <c r="P184" s="451"/>
      <c r="Q184" s="451"/>
      <c r="R184" s="451"/>
      <c r="S184" s="447"/>
    </row>
    <row r="185" spans="1:19" s="291" customFormat="1" ht="61.5" customHeight="1" x14ac:dyDescent="0.2">
      <c r="A185" s="1191"/>
      <c r="B185" s="1192"/>
      <c r="C185" s="1193"/>
      <c r="D185" s="485" t="s">
        <v>6723</v>
      </c>
      <c r="E185" s="1193"/>
      <c r="F185" s="476">
        <v>12262.49</v>
      </c>
      <c r="G185" s="481" t="s">
        <v>2944</v>
      </c>
      <c r="H185" s="486">
        <v>43332</v>
      </c>
      <c r="I185" s="487" t="s">
        <v>6724</v>
      </c>
      <c r="J185" s="461" t="s">
        <v>6725</v>
      </c>
      <c r="K185" s="449"/>
      <c r="L185" s="449" t="s">
        <v>496</v>
      </c>
      <c r="M185" s="449" t="s">
        <v>496</v>
      </c>
      <c r="N185" s="450"/>
      <c r="O185" s="451"/>
      <c r="P185" s="451"/>
      <c r="Q185" s="451"/>
      <c r="R185" s="451" t="s">
        <v>496</v>
      </c>
      <c r="S185" s="482" t="s">
        <v>6984</v>
      </c>
    </row>
    <row r="186" spans="1:19" s="291" customFormat="1" ht="29.25" x14ac:dyDescent="0.2">
      <c r="A186" s="491">
        <v>126</v>
      </c>
      <c r="B186" s="495" t="s">
        <v>6726</v>
      </c>
      <c r="C186" s="485" t="s">
        <v>6612</v>
      </c>
      <c r="D186" s="485" t="s">
        <v>6702</v>
      </c>
      <c r="E186" s="485" t="s">
        <v>6727</v>
      </c>
      <c r="F186" s="476" t="s">
        <v>2534</v>
      </c>
      <c r="G186" s="481" t="s">
        <v>2612</v>
      </c>
      <c r="H186" s="486">
        <v>43298</v>
      </c>
      <c r="I186" s="487" t="s">
        <v>6459</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6728</v>
      </c>
      <c r="C187" s="485" t="s">
        <v>6673</v>
      </c>
      <c r="D187" s="485" t="s">
        <v>6319</v>
      </c>
      <c r="E187" s="485" t="s">
        <v>6729</v>
      </c>
      <c r="F187" s="476">
        <v>4176.8999999999996</v>
      </c>
      <c r="G187" s="481" t="s">
        <v>2612</v>
      </c>
      <c r="H187" s="486" t="s">
        <v>6730</v>
      </c>
      <c r="I187" s="487" t="s">
        <v>6731</v>
      </c>
      <c r="J187" s="461" t="s">
        <v>6732</v>
      </c>
      <c r="K187" s="449" t="s">
        <v>496</v>
      </c>
      <c r="L187" s="450"/>
      <c r="M187" s="449" t="s">
        <v>496</v>
      </c>
      <c r="N187" s="450"/>
      <c r="O187" s="451" t="s">
        <v>496</v>
      </c>
      <c r="P187" s="451"/>
      <c r="Q187" s="451"/>
      <c r="R187" s="451"/>
      <c r="S187" s="447"/>
    </row>
    <row r="188" spans="1:19" s="291" customFormat="1" ht="29.25" x14ac:dyDescent="0.2">
      <c r="A188" s="491">
        <v>128</v>
      </c>
      <c r="B188" s="495" t="s">
        <v>6733</v>
      </c>
      <c r="C188" s="485" t="s">
        <v>6802</v>
      </c>
      <c r="D188" s="485" t="s">
        <v>2976</v>
      </c>
      <c r="E188" s="485" t="s">
        <v>6803</v>
      </c>
      <c r="F188" s="476">
        <v>20125</v>
      </c>
      <c r="G188" s="481" t="s">
        <v>2625</v>
      </c>
      <c r="H188" s="486">
        <v>43346</v>
      </c>
      <c r="I188" s="487" t="s">
        <v>6801</v>
      </c>
      <c r="J188" s="461" t="s">
        <v>6734</v>
      </c>
      <c r="K188" s="451" t="s">
        <v>496</v>
      </c>
      <c r="L188" s="509"/>
      <c r="M188" s="451" t="s">
        <v>496</v>
      </c>
      <c r="N188" s="509"/>
      <c r="O188" s="451"/>
      <c r="P188" s="451"/>
      <c r="Q188" s="451" t="s">
        <v>496</v>
      </c>
      <c r="R188" s="451"/>
      <c r="S188" s="482"/>
    </row>
    <row r="189" spans="1:19" s="291" customFormat="1" ht="29.25" x14ac:dyDescent="0.2">
      <c r="A189" s="491">
        <v>129</v>
      </c>
      <c r="B189" s="495" t="s">
        <v>6735</v>
      </c>
      <c r="C189" s="485" t="s">
        <v>6804</v>
      </c>
      <c r="D189" s="485" t="s">
        <v>5333</v>
      </c>
      <c r="E189" s="485" t="s">
        <v>6805</v>
      </c>
      <c r="F189" s="476">
        <v>900</v>
      </c>
      <c r="G189" s="481" t="s">
        <v>2944</v>
      </c>
      <c r="H189" s="486">
        <v>43329</v>
      </c>
      <c r="I189" s="487" t="s">
        <v>6801</v>
      </c>
      <c r="J189" s="461" t="s">
        <v>6736</v>
      </c>
      <c r="K189" s="449" t="s">
        <v>496</v>
      </c>
      <c r="L189" s="450"/>
      <c r="M189" s="449" t="s">
        <v>496</v>
      </c>
      <c r="N189" s="450"/>
      <c r="O189" s="451" t="s">
        <v>496</v>
      </c>
      <c r="P189" s="451"/>
      <c r="Q189" s="451"/>
      <c r="R189" s="451"/>
      <c r="S189" s="447"/>
    </row>
    <row r="190" spans="1:19" s="291" customFormat="1" ht="29.25" x14ac:dyDescent="0.2">
      <c r="A190" s="491">
        <v>130</v>
      </c>
      <c r="B190" s="495" t="s">
        <v>6737</v>
      </c>
      <c r="C190" s="485" t="s">
        <v>6713</v>
      </c>
      <c r="D190" s="485" t="s">
        <v>6738</v>
      </c>
      <c r="E190" s="485" t="s">
        <v>6739</v>
      </c>
      <c r="F190" s="476" t="s">
        <v>2534</v>
      </c>
      <c r="G190" s="481" t="s">
        <v>2625</v>
      </c>
      <c r="H190" s="486">
        <v>43363</v>
      </c>
      <c r="I190" s="487" t="s">
        <v>6738</v>
      </c>
      <c r="J190" s="461" t="s">
        <v>2534</v>
      </c>
      <c r="K190" s="461" t="s">
        <v>2534</v>
      </c>
      <c r="L190" s="448" t="s">
        <v>2534</v>
      </c>
      <c r="M190" s="461" t="s">
        <v>2534</v>
      </c>
      <c r="N190" s="448" t="s">
        <v>2534</v>
      </c>
      <c r="O190" s="461" t="s">
        <v>2534</v>
      </c>
      <c r="P190" s="448" t="s">
        <v>2534</v>
      </c>
      <c r="Q190" s="461" t="s">
        <v>2534</v>
      </c>
      <c r="R190" s="448" t="s">
        <v>2534</v>
      </c>
      <c r="S190" s="482" t="s">
        <v>6821</v>
      </c>
    </row>
    <row r="191" spans="1:19" s="291" customFormat="1" ht="29.25" x14ac:dyDescent="0.2">
      <c r="A191" s="491">
        <v>131</v>
      </c>
      <c r="B191" s="495" t="s">
        <v>6740</v>
      </c>
      <c r="C191" s="485" t="s">
        <v>6482</v>
      </c>
      <c r="D191" s="485" t="s">
        <v>2854</v>
      </c>
      <c r="E191" s="485" t="s">
        <v>6483</v>
      </c>
      <c r="F191" s="476">
        <v>916.85</v>
      </c>
      <c r="G191" s="481" t="s">
        <v>2944</v>
      </c>
      <c r="H191" s="486">
        <v>43334</v>
      </c>
      <c r="I191" s="487" t="s">
        <v>6046</v>
      </c>
      <c r="J191" s="461" t="s">
        <v>6741</v>
      </c>
      <c r="K191" s="449" t="s">
        <v>496</v>
      </c>
      <c r="L191" s="450"/>
      <c r="M191" s="449" t="s">
        <v>496</v>
      </c>
      <c r="N191" s="450"/>
      <c r="O191" s="451" t="s">
        <v>496</v>
      </c>
      <c r="P191" s="451"/>
      <c r="Q191" s="451"/>
      <c r="R191" s="451"/>
      <c r="S191" s="447"/>
    </row>
    <row r="192" spans="1:19" s="291" customFormat="1" ht="39" x14ac:dyDescent="0.2">
      <c r="A192" s="491">
        <v>132</v>
      </c>
      <c r="B192" s="495" t="s">
        <v>6742</v>
      </c>
      <c r="C192" s="485" t="s">
        <v>6743</v>
      </c>
      <c r="D192" s="485" t="s">
        <v>6702</v>
      </c>
      <c r="E192" s="485" t="s">
        <v>6674</v>
      </c>
      <c r="F192" s="476" t="s">
        <v>2534</v>
      </c>
      <c r="G192" s="481" t="s">
        <v>2944</v>
      </c>
      <c r="H192" s="486">
        <v>43340</v>
      </c>
      <c r="I192" s="487" t="s">
        <v>6459</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6744</v>
      </c>
      <c r="C193" s="485" t="s">
        <v>5945</v>
      </c>
      <c r="D193" s="485" t="s">
        <v>1179</v>
      </c>
      <c r="E193" s="485" t="s">
        <v>5946</v>
      </c>
      <c r="F193" s="476">
        <v>964.5</v>
      </c>
      <c r="G193" s="481" t="s">
        <v>2625</v>
      </c>
      <c r="H193" s="486">
        <v>43361</v>
      </c>
      <c r="I193" s="487" t="s">
        <v>6745</v>
      </c>
      <c r="J193" s="461" t="s">
        <v>6746</v>
      </c>
      <c r="K193" s="449" t="s">
        <v>496</v>
      </c>
      <c r="L193" s="450"/>
      <c r="M193" s="449" t="s">
        <v>496</v>
      </c>
      <c r="N193" s="450"/>
      <c r="O193" s="451" t="s">
        <v>496</v>
      </c>
      <c r="P193" s="451"/>
      <c r="Q193" s="451"/>
      <c r="R193" s="451"/>
      <c r="S193" s="447"/>
    </row>
    <row r="194" spans="1:19" s="291" customFormat="1" ht="68.25" x14ac:dyDescent="0.2">
      <c r="A194" s="491">
        <v>134</v>
      </c>
      <c r="B194" s="495" t="s">
        <v>6747</v>
      </c>
      <c r="C194" s="485" t="s">
        <v>6806</v>
      </c>
      <c r="D194" s="485" t="s">
        <v>6807</v>
      </c>
      <c r="E194" s="485" t="s">
        <v>6674</v>
      </c>
      <c r="F194" s="476" t="s">
        <v>2534</v>
      </c>
      <c r="G194" s="481" t="s">
        <v>2944</v>
      </c>
      <c r="H194" s="486">
        <v>43341</v>
      </c>
      <c r="I194" s="487" t="s">
        <v>6459</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6748</v>
      </c>
      <c r="C195" s="485" t="s">
        <v>6808</v>
      </c>
      <c r="D195" s="485" t="s">
        <v>5019</v>
      </c>
      <c r="E195" s="485" t="s">
        <v>5016</v>
      </c>
      <c r="F195" s="476">
        <v>256</v>
      </c>
      <c r="G195" s="481" t="s">
        <v>2625</v>
      </c>
      <c r="H195" s="486">
        <v>43355</v>
      </c>
      <c r="I195" s="487" t="s">
        <v>6046</v>
      </c>
      <c r="J195" s="461" t="s">
        <v>6749</v>
      </c>
      <c r="K195" s="449" t="s">
        <v>496</v>
      </c>
      <c r="L195" s="450"/>
      <c r="M195" s="449" t="s">
        <v>496</v>
      </c>
      <c r="N195" s="450"/>
      <c r="O195" s="451"/>
      <c r="P195" s="451"/>
      <c r="Q195" s="451" t="s">
        <v>496</v>
      </c>
      <c r="R195" s="451"/>
      <c r="S195" s="447"/>
    </row>
    <row r="196" spans="1:19" s="291" customFormat="1" ht="21" customHeight="1" x14ac:dyDescent="0.2">
      <c r="A196" s="1191">
        <v>136</v>
      </c>
      <c r="B196" s="1192" t="s">
        <v>6750</v>
      </c>
      <c r="C196" s="1193" t="s">
        <v>6751</v>
      </c>
      <c r="D196" s="485" t="s">
        <v>6752</v>
      </c>
      <c r="E196" s="1193" t="s">
        <v>6753</v>
      </c>
      <c r="F196" s="476">
        <v>1290</v>
      </c>
      <c r="G196" s="481" t="s">
        <v>2625</v>
      </c>
      <c r="H196" s="1194">
        <v>43369</v>
      </c>
      <c r="I196" s="487" t="s">
        <v>6754</v>
      </c>
      <c r="J196" s="461" t="s">
        <v>6755</v>
      </c>
      <c r="K196" s="449" t="s">
        <v>496</v>
      </c>
      <c r="L196" s="450"/>
      <c r="M196" s="449" t="s">
        <v>496</v>
      </c>
      <c r="N196" s="450"/>
      <c r="O196" s="451" t="s">
        <v>496</v>
      </c>
      <c r="P196" s="451"/>
      <c r="Q196" s="451"/>
      <c r="R196" s="451"/>
      <c r="S196" s="447"/>
    </row>
    <row r="197" spans="1:19" s="291" customFormat="1" ht="26.25" customHeight="1" x14ac:dyDescent="0.2">
      <c r="A197" s="1191"/>
      <c r="B197" s="1192"/>
      <c r="C197" s="1193"/>
      <c r="D197" s="485" t="s">
        <v>6486</v>
      </c>
      <c r="E197" s="1193"/>
      <c r="F197" s="476">
        <v>750</v>
      </c>
      <c r="G197" s="481" t="s">
        <v>2625</v>
      </c>
      <c r="H197" s="1194"/>
      <c r="I197" s="487" t="s">
        <v>5377</v>
      </c>
      <c r="J197" s="461" t="s">
        <v>6756</v>
      </c>
      <c r="K197" s="449" t="s">
        <v>496</v>
      </c>
      <c r="L197" s="450"/>
      <c r="M197" s="449" t="s">
        <v>496</v>
      </c>
      <c r="N197" s="450"/>
      <c r="O197" s="451" t="s">
        <v>496</v>
      </c>
      <c r="P197" s="451"/>
      <c r="Q197" s="451"/>
      <c r="R197" s="451"/>
      <c r="S197" s="447"/>
    </row>
    <row r="198" spans="1:19" s="291" customFormat="1" ht="19.5" customHeight="1" x14ac:dyDescent="0.2">
      <c r="A198" s="1191">
        <v>137</v>
      </c>
      <c r="B198" s="1192" t="s">
        <v>6757</v>
      </c>
      <c r="C198" s="1193" t="s">
        <v>6809</v>
      </c>
      <c r="D198" s="485" t="s">
        <v>6752</v>
      </c>
      <c r="E198" s="1193" t="s">
        <v>6810</v>
      </c>
      <c r="F198" s="476">
        <v>630.54</v>
      </c>
      <c r="G198" s="481" t="s">
        <v>2625</v>
      </c>
      <c r="H198" s="1194">
        <v>43368</v>
      </c>
      <c r="I198" s="487" t="s">
        <v>6758</v>
      </c>
      <c r="J198" s="461" t="s">
        <v>6759</v>
      </c>
      <c r="K198" s="449" t="s">
        <v>496</v>
      </c>
      <c r="L198" s="450"/>
      <c r="M198" s="449" t="s">
        <v>496</v>
      </c>
      <c r="N198" s="450"/>
      <c r="O198" s="451" t="s">
        <v>496</v>
      </c>
      <c r="P198" s="451"/>
      <c r="Q198" s="451"/>
      <c r="R198" s="451"/>
      <c r="S198" s="447"/>
    </row>
    <row r="199" spans="1:19" s="291" customFormat="1" ht="24.75" customHeight="1" x14ac:dyDescent="0.2">
      <c r="A199" s="1191"/>
      <c r="B199" s="1192"/>
      <c r="C199" s="1193"/>
      <c r="D199" s="485" t="s">
        <v>3681</v>
      </c>
      <c r="E199" s="1193"/>
      <c r="F199" s="476">
        <v>275</v>
      </c>
      <c r="G199" s="481" t="s">
        <v>2625</v>
      </c>
      <c r="H199" s="1194"/>
      <c r="I199" s="487" t="s">
        <v>6760</v>
      </c>
      <c r="J199" s="461" t="s">
        <v>6761</v>
      </c>
      <c r="K199" s="449" t="s">
        <v>496</v>
      </c>
      <c r="L199" s="450"/>
      <c r="M199" s="449" t="s">
        <v>496</v>
      </c>
      <c r="N199" s="450"/>
      <c r="O199" s="451" t="s">
        <v>496</v>
      </c>
      <c r="P199" s="451"/>
      <c r="Q199" s="451"/>
      <c r="R199" s="451"/>
      <c r="S199" s="447"/>
    </row>
    <row r="200" spans="1:19" s="291" customFormat="1" ht="24.75" customHeight="1" x14ac:dyDescent="0.2">
      <c r="A200" s="491">
        <v>138</v>
      </c>
      <c r="B200" s="495" t="s">
        <v>6762</v>
      </c>
      <c r="C200" s="485" t="s">
        <v>6763</v>
      </c>
      <c r="D200" s="485" t="s">
        <v>6520</v>
      </c>
      <c r="E200" s="485" t="s">
        <v>6811</v>
      </c>
      <c r="F200" s="476">
        <v>350</v>
      </c>
      <c r="G200" s="481" t="s">
        <v>2625</v>
      </c>
      <c r="H200" s="486">
        <v>43346</v>
      </c>
      <c r="I200" s="487" t="s">
        <v>6764</v>
      </c>
      <c r="J200" s="461" t="s">
        <v>6765</v>
      </c>
      <c r="K200" s="449" t="s">
        <v>496</v>
      </c>
      <c r="L200" s="450"/>
      <c r="M200" s="449" t="s">
        <v>496</v>
      </c>
      <c r="N200" s="450"/>
      <c r="O200" s="451" t="s">
        <v>496</v>
      </c>
      <c r="P200" s="451"/>
      <c r="Q200" s="451"/>
      <c r="R200" s="451"/>
      <c r="S200" s="447"/>
    </row>
    <row r="201" spans="1:19" s="291" customFormat="1" ht="29.25" x14ac:dyDescent="0.2">
      <c r="A201" s="491">
        <v>139</v>
      </c>
      <c r="B201" s="495" t="s">
        <v>6766</v>
      </c>
      <c r="C201" s="485" t="s">
        <v>6812</v>
      </c>
      <c r="D201" s="485" t="s">
        <v>6767</v>
      </c>
      <c r="E201" s="485" t="s">
        <v>6674</v>
      </c>
      <c r="F201" s="476" t="s">
        <v>2534</v>
      </c>
      <c r="G201" s="481" t="s">
        <v>2625</v>
      </c>
      <c r="H201" s="486">
        <v>43349</v>
      </c>
      <c r="I201" s="487" t="s">
        <v>6459</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6768</v>
      </c>
      <c r="C202" s="485" t="s">
        <v>6329</v>
      </c>
      <c r="D202" s="485" t="s">
        <v>6813</v>
      </c>
      <c r="E202" s="485" t="s">
        <v>6387</v>
      </c>
      <c r="F202" s="476">
        <v>1200</v>
      </c>
      <c r="G202" s="481" t="s">
        <v>2625</v>
      </c>
      <c r="H202" s="486">
        <v>43355</v>
      </c>
      <c r="I202" s="487" t="s">
        <v>6769</v>
      </c>
      <c r="J202" s="461" t="s">
        <v>6770</v>
      </c>
      <c r="K202" s="451"/>
      <c r="L202" s="509"/>
      <c r="M202" s="451"/>
      <c r="N202" s="509"/>
      <c r="O202" s="451"/>
      <c r="P202" s="451"/>
      <c r="Q202" s="451"/>
      <c r="R202" s="451"/>
      <c r="S202" s="482" t="s">
        <v>8675</v>
      </c>
    </row>
    <row r="203" spans="1:19" s="291" customFormat="1" ht="23.25" customHeight="1" x14ac:dyDescent="0.2">
      <c r="A203" s="491">
        <v>141</v>
      </c>
      <c r="B203" s="495" t="s">
        <v>6771</v>
      </c>
      <c r="C203" s="485" t="s">
        <v>6814</v>
      </c>
      <c r="D203" s="485" t="s">
        <v>6702</v>
      </c>
      <c r="E203" s="485" t="s">
        <v>6815</v>
      </c>
      <c r="F203" s="476" t="s">
        <v>2534</v>
      </c>
      <c r="G203" s="481" t="s">
        <v>2625</v>
      </c>
      <c r="H203" s="486">
        <v>43353</v>
      </c>
      <c r="I203" s="487" t="s">
        <v>6459</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6772</v>
      </c>
      <c r="C204" s="485" t="s">
        <v>6806</v>
      </c>
      <c r="D204" s="485" t="s">
        <v>6773</v>
      </c>
      <c r="E204" s="485" t="s">
        <v>6816</v>
      </c>
      <c r="F204" s="476">
        <v>875</v>
      </c>
      <c r="G204" s="481" t="s">
        <v>2625</v>
      </c>
      <c r="H204" s="486">
        <v>43355</v>
      </c>
      <c r="I204" s="487" t="s">
        <v>6774</v>
      </c>
      <c r="J204" s="461" t="s">
        <v>6775</v>
      </c>
      <c r="K204" s="449" t="s">
        <v>496</v>
      </c>
      <c r="L204" s="450"/>
      <c r="M204" s="449" t="s">
        <v>496</v>
      </c>
      <c r="N204" s="450"/>
      <c r="O204" s="451"/>
      <c r="P204" s="451"/>
      <c r="Q204" s="451" t="s">
        <v>496</v>
      </c>
      <c r="R204" s="451"/>
      <c r="S204" s="447"/>
    </row>
    <row r="205" spans="1:19" s="490" customFormat="1" ht="23.25" customHeight="1" x14ac:dyDescent="0.2">
      <c r="A205" s="1191">
        <v>143</v>
      </c>
      <c r="B205" s="1212" t="s">
        <v>6981</v>
      </c>
      <c r="C205" s="1193" t="s">
        <v>6854</v>
      </c>
      <c r="D205" s="485" t="s">
        <v>3901</v>
      </c>
      <c r="E205" s="1193" t="s">
        <v>6853</v>
      </c>
      <c r="F205" s="481">
        <v>1008</v>
      </c>
      <c r="G205" s="481" t="s">
        <v>3128</v>
      </c>
      <c r="H205" s="1194">
        <v>43384</v>
      </c>
      <c r="I205" s="487" t="s">
        <v>6731</v>
      </c>
      <c r="J205" s="324" t="s">
        <v>6980</v>
      </c>
      <c r="K205" s="449" t="s">
        <v>496</v>
      </c>
      <c r="L205" s="450"/>
      <c r="M205" s="449" t="s">
        <v>496</v>
      </c>
      <c r="N205" s="450"/>
      <c r="O205" s="451" t="s">
        <v>496</v>
      </c>
      <c r="P205" s="451"/>
      <c r="Q205" s="451"/>
      <c r="R205" s="451"/>
      <c r="S205" s="447"/>
    </row>
    <row r="206" spans="1:19" s="490" customFormat="1" ht="23.25" customHeight="1" x14ac:dyDescent="0.2">
      <c r="A206" s="1191"/>
      <c r="B206" s="1212"/>
      <c r="C206" s="1193"/>
      <c r="D206" s="485" t="s">
        <v>6979</v>
      </c>
      <c r="E206" s="1193"/>
      <c r="F206" s="481">
        <v>69</v>
      </c>
      <c r="G206" s="481" t="s">
        <v>3128</v>
      </c>
      <c r="H206" s="1194"/>
      <c r="I206" s="487" t="s">
        <v>6731</v>
      </c>
      <c r="J206" s="324" t="s">
        <v>6978</v>
      </c>
      <c r="K206" s="449" t="s">
        <v>496</v>
      </c>
      <c r="L206" s="450"/>
      <c r="M206" s="449" t="s">
        <v>496</v>
      </c>
      <c r="N206" s="450"/>
      <c r="O206" s="451"/>
      <c r="P206" s="451"/>
      <c r="Q206" s="451" t="s">
        <v>496</v>
      </c>
      <c r="R206" s="451"/>
      <c r="S206" s="447"/>
    </row>
    <row r="207" spans="1:19" s="490" customFormat="1" ht="23.25" customHeight="1" x14ac:dyDescent="0.2">
      <c r="A207" s="491">
        <v>144</v>
      </c>
      <c r="B207" s="496" t="s">
        <v>6776</v>
      </c>
      <c r="C207" s="485" t="s">
        <v>6817</v>
      </c>
      <c r="D207" s="485" t="s">
        <v>474</v>
      </c>
      <c r="E207" s="485" t="s">
        <v>6777</v>
      </c>
      <c r="F207" s="481">
        <v>1820</v>
      </c>
      <c r="G207" s="481" t="s">
        <v>2625</v>
      </c>
      <c r="H207" s="486">
        <v>43364</v>
      </c>
      <c r="I207" s="487" t="s">
        <v>6778</v>
      </c>
      <c r="J207" s="324" t="s">
        <v>6779</v>
      </c>
      <c r="K207" s="451" t="s">
        <v>496</v>
      </c>
      <c r="L207" s="509"/>
      <c r="M207" s="451" t="s">
        <v>496</v>
      </c>
      <c r="N207" s="509"/>
      <c r="O207" s="451" t="s">
        <v>496</v>
      </c>
      <c r="P207" s="451"/>
      <c r="Q207" s="451"/>
      <c r="R207" s="451"/>
      <c r="S207" s="482"/>
    </row>
    <row r="208" spans="1:19" s="490" customFormat="1" ht="23.25" customHeight="1" x14ac:dyDescent="0.2">
      <c r="A208" s="1191">
        <v>145</v>
      </c>
      <c r="B208" s="1212" t="s">
        <v>6977</v>
      </c>
      <c r="C208" s="1193" t="s">
        <v>6829</v>
      </c>
      <c r="D208" s="485" t="s">
        <v>6486</v>
      </c>
      <c r="E208" s="1193" t="s">
        <v>6976</v>
      </c>
      <c r="F208" s="481">
        <v>660</v>
      </c>
      <c r="G208" s="481" t="s">
        <v>3128</v>
      </c>
      <c r="H208" s="1194">
        <v>43403</v>
      </c>
      <c r="I208" s="487" t="s">
        <v>6466</v>
      </c>
      <c r="J208" s="324" t="s">
        <v>6975</v>
      </c>
      <c r="K208" s="449" t="s">
        <v>496</v>
      </c>
      <c r="L208" s="450"/>
      <c r="M208" s="449" t="s">
        <v>496</v>
      </c>
      <c r="N208" s="450"/>
      <c r="O208" s="451" t="s">
        <v>496</v>
      </c>
      <c r="P208" s="451"/>
      <c r="Q208" s="451"/>
      <c r="R208" s="451"/>
      <c r="S208" s="447"/>
    </row>
    <row r="209" spans="1:19" s="490" customFormat="1" ht="23.25" customHeight="1" x14ac:dyDescent="0.2">
      <c r="A209" s="1191"/>
      <c r="B209" s="1212"/>
      <c r="C209" s="1193"/>
      <c r="D209" s="485" t="s">
        <v>6974</v>
      </c>
      <c r="E209" s="1193"/>
      <c r="F209" s="481">
        <v>700</v>
      </c>
      <c r="G209" s="481" t="s">
        <v>3128</v>
      </c>
      <c r="H209" s="1194"/>
      <c r="I209" s="487" t="s">
        <v>6973</v>
      </c>
      <c r="J209" s="324" t="s">
        <v>6972</v>
      </c>
      <c r="K209" s="449" t="s">
        <v>496</v>
      </c>
      <c r="L209" s="450"/>
      <c r="M209" s="449" t="s">
        <v>496</v>
      </c>
      <c r="N209" s="450"/>
      <c r="O209" s="451" t="s">
        <v>496</v>
      </c>
      <c r="P209" s="451"/>
      <c r="Q209" s="451"/>
      <c r="R209" s="451"/>
      <c r="S209" s="447"/>
    </row>
    <row r="210" spans="1:19" s="490" customFormat="1" ht="23.25" customHeight="1" x14ac:dyDescent="0.2">
      <c r="A210" s="1191"/>
      <c r="B210" s="1212"/>
      <c r="C210" s="1193"/>
      <c r="D210" s="485" t="s">
        <v>6971</v>
      </c>
      <c r="E210" s="1193"/>
      <c r="F210" s="481">
        <v>2799.4</v>
      </c>
      <c r="G210" s="481" t="s">
        <v>3128</v>
      </c>
      <c r="H210" s="1194"/>
      <c r="I210" s="487" t="s">
        <v>5362</v>
      </c>
      <c r="J210" s="324" t="s">
        <v>6970</v>
      </c>
      <c r="K210" s="449" t="s">
        <v>496</v>
      </c>
      <c r="L210" s="450"/>
      <c r="M210" s="449" t="s">
        <v>496</v>
      </c>
      <c r="N210" s="450"/>
      <c r="O210" s="451" t="s">
        <v>496</v>
      </c>
      <c r="P210" s="451"/>
      <c r="Q210" s="451"/>
      <c r="R210" s="451"/>
      <c r="S210" s="447"/>
    </row>
    <row r="211" spans="1:19" s="490" customFormat="1" ht="31.5" customHeight="1" x14ac:dyDescent="0.2">
      <c r="A211" s="1191"/>
      <c r="B211" s="1212"/>
      <c r="C211" s="1193"/>
      <c r="D211" s="485" t="s">
        <v>6969</v>
      </c>
      <c r="E211" s="1193"/>
      <c r="F211" s="481">
        <v>9076.5</v>
      </c>
      <c r="G211" s="481" t="s">
        <v>3128</v>
      </c>
      <c r="H211" s="1194"/>
      <c r="I211" s="487" t="s">
        <v>6968</v>
      </c>
      <c r="J211" s="324" t="s">
        <v>6967</v>
      </c>
      <c r="K211" s="449"/>
      <c r="L211" s="449" t="s">
        <v>496</v>
      </c>
      <c r="M211" s="449" t="s">
        <v>496</v>
      </c>
      <c r="N211" s="450"/>
      <c r="O211" s="451" t="s">
        <v>496</v>
      </c>
      <c r="P211" s="451"/>
      <c r="Q211" s="451"/>
      <c r="R211" s="451"/>
      <c r="S211" s="482" t="s">
        <v>7651</v>
      </c>
    </row>
    <row r="212" spans="1:19" s="490" customFormat="1" ht="23.25" customHeight="1" x14ac:dyDescent="0.2">
      <c r="A212" s="1191">
        <v>146</v>
      </c>
      <c r="B212" s="1212" t="s">
        <v>6780</v>
      </c>
      <c r="C212" s="1193" t="s">
        <v>6781</v>
      </c>
      <c r="D212" s="485" t="s">
        <v>6520</v>
      </c>
      <c r="E212" s="1193" t="s">
        <v>6782</v>
      </c>
      <c r="F212" s="481">
        <v>300</v>
      </c>
      <c r="G212" s="481" t="s">
        <v>2625</v>
      </c>
      <c r="H212" s="1194">
        <v>43369</v>
      </c>
      <c r="I212" s="487" t="s">
        <v>6046</v>
      </c>
      <c r="J212" s="324" t="s">
        <v>6783</v>
      </c>
      <c r="K212" s="449" t="s">
        <v>496</v>
      </c>
      <c r="L212" s="450"/>
      <c r="M212" s="449" t="s">
        <v>496</v>
      </c>
      <c r="N212" s="450"/>
      <c r="O212" s="451" t="s">
        <v>496</v>
      </c>
      <c r="P212" s="451"/>
      <c r="Q212" s="451"/>
      <c r="R212" s="451"/>
      <c r="S212" s="447"/>
    </row>
    <row r="213" spans="1:19" s="490" customFormat="1" ht="23.25" customHeight="1" x14ac:dyDescent="0.2">
      <c r="A213" s="1191"/>
      <c r="B213" s="1212"/>
      <c r="C213" s="1193"/>
      <c r="D213" s="485" t="s">
        <v>1529</v>
      </c>
      <c r="E213" s="1193"/>
      <c r="F213" s="481">
        <v>490</v>
      </c>
      <c r="G213" s="481" t="s">
        <v>2625</v>
      </c>
      <c r="H213" s="1194"/>
      <c r="I213" s="487" t="s">
        <v>6046</v>
      </c>
      <c r="J213" s="324" t="s">
        <v>6784</v>
      </c>
      <c r="K213" s="449" t="s">
        <v>496</v>
      </c>
      <c r="L213" s="450"/>
      <c r="M213" s="449" t="s">
        <v>496</v>
      </c>
      <c r="N213" s="450"/>
      <c r="O213" s="451" t="s">
        <v>496</v>
      </c>
      <c r="P213" s="451"/>
      <c r="Q213" s="451"/>
      <c r="R213" s="451"/>
      <c r="S213" s="447"/>
    </row>
    <row r="214" spans="1:19" s="490" customFormat="1" ht="23.25" customHeight="1" x14ac:dyDescent="0.2">
      <c r="A214" s="491">
        <v>147</v>
      </c>
      <c r="B214" s="496" t="s">
        <v>6785</v>
      </c>
      <c r="C214" s="485" t="s">
        <v>6818</v>
      </c>
      <c r="D214" s="485" t="s">
        <v>5893</v>
      </c>
      <c r="E214" s="485" t="s">
        <v>6819</v>
      </c>
      <c r="F214" s="481">
        <v>1426.8</v>
      </c>
      <c r="G214" s="481" t="s">
        <v>2625</v>
      </c>
      <c r="H214" s="486">
        <v>43357</v>
      </c>
      <c r="I214" s="487" t="s">
        <v>6786</v>
      </c>
      <c r="J214" s="324" t="s">
        <v>6787</v>
      </c>
      <c r="K214" s="449" t="s">
        <v>496</v>
      </c>
      <c r="L214" s="450"/>
      <c r="M214" s="449" t="s">
        <v>496</v>
      </c>
      <c r="N214" s="450"/>
      <c r="O214" s="451" t="s">
        <v>496</v>
      </c>
      <c r="P214" s="451"/>
      <c r="Q214" s="451"/>
      <c r="R214" s="451"/>
      <c r="S214" s="447"/>
    </row>
    <row r="215" spans="1:19" s="490" customFormat="1" ht="23.25" customHeight="1" x14ac:dyDescent="0.2">
      <c r="A215" s="491">
        <v>148</v>
      </c>
      <c r="B215" s="496" t="s">
        <v>6966</v>
      </c>
      <c r="C215" s="485" t="s">
        <v>6595</v>
      </c>
      <c r="D215" s="485" t="s">
        <v>6965</v>
      </c>
      <c r="E215" s="485" t="s">
        <v>6964</v>
      </c>
      <c r="F215" s="481">
        <v>5062.68</v>
      </c>
      <c r="G215" s="481" t="s">
        <v>3128</v>
      </c>
      <c r="H215" s="486">
        <v>43374</v>
      </c>
      <c r="I215" s="487" t="s">
        <v>6963</v>
      </c>
      <c r="J215" s="324" t="s">
        <v>6962</v>
      </c>
      <c r="K215" s="449" t="s">
        <v>496</v>
      </c>
      <c r="L215" s="450"/>
      <c r="M215" s="449" t="s">
        <v>496</v>
      </c>
      <c r="N215" s="450"/>
      <c r="O215" s="451"/>
      <c r="P215" s="451"/>
      <c r="Q215" s="451" t="s">
        <v>496</v>
      </c>
      <c r="R215" s="451"/>
      <c r="S215" s="447"/>
    </row>
    <row r="216" spans="1:19" s="490" customFormat="1" ht="23.25" customHeight="1" x14ac:dyDescent="0.2">
      <c r="A216" s="491">
        <v>149</v>
      </c>
      <c r="B216" s="496" t="s">
        <v>6788</v>
      </c>
      <c r="C216" s="485" t="s">
        <v>5531</v>
      </c>
      <c r="D216" s="485" t="s">
        <v>2709</v>
      </c>
      <c r="E216" s="485" t="s">
        <v>5306</v>
      </c>
      <c r="F216" s="481">
        <v>2438.13</v>
      </c>
      <c r="G216" s="481" t="s">
        <v>2625</v>
      </c>
      <c r="H216" s="486">
        <v>43364</v>
      </c>
      <c r="I216" s="487" t="s">
        <v>6745</v>
      </c>
      <c r="J216" s="324" t="s">
        <v>6789</v>
      </c>
      <c r="K216" s="449" t="s">
        <v>496</v>
      </c>
      <c r="L216" s="450"/>
      <c r="M216" s="449" t="s">
        <v>496</v>
      </c>
      <c r="N216" s="450"/>
      <c r="O216" s="451" t="s">
        <v>496</v>
      </c>
      <c r="P216" s="451"/>
      <c r="Q216" s="451"/>
      <c r="R216" s="451"/>
      <c r="S216" s="447"/>
    </row>
    <row r="217" spans="1:19" s="490" customFormat="1" ht="23.25" customHeight="1" x14ac:dyDescent="0.2">
      <c r="A217" s="1191">
        <v>150</v>
      </c>
      <c r="B217" s="1212" t="s">
        <v>6961</v>
      </c>
      <c r="C217" s="1193" t="s">
        <v>5546</v>
      </c>
      <c r="D217" s="485" t="s">
        <v>2706</v>
      </c>
      <c r="E217" s="1193" t="s">
        <v>6960</v>
      </c>
      <c r="F217" s="481">
        <v>354.13</v>
      </c>
      <c r="G217" s="481" t="s">
        <v>3128</v>
      </c>
      <c r="H217" s="1194">
        <v>43382</v>
      </c>
      <c r="I217" s="487" t="s">
        <v>5362</v>
      </c>
      <c r="J217" s="324" t="s">
        <v>6959</v>
      </c>
      <c r="K217" s="449" t="s">
        <v>496</v>
      </c>
      <c r="L217" s="450"/>
      <c r="M217" s="449" t="s">
        <v>496</v>
      </c>
      <c r="N217" s="450"/>
      <c r="O217" s="451" t="s">
        <v>496</v>
      </c>
      <c r="P217" s="451"/>
      <c r="Q217" s="451"/>
      <c r="R217" s="451"/>
      <c r="S217" s="447"/>
    </row>
    <row r="218" spans="1:19" s="490" customFormat="1" ht="23.25" customHeight="1" x14ac:dyDescent="0.2">
      <c r="A218" s="1191"/>
      <c r="B218" s="1212"/>
      <c r="C218" s="1193"/>
      <c r="D218" s="485" t="s">
        <v>2709</v>
      </c>
      <c r="E218" s="1193"/>
      <c r="F218" s="481">
        <v>168.24</v>
      </c>
      <c r="G218" s="481" t="s">
        <v>3128</v>
      </c>
      <c r="H218" s="1194"/>
      <c r="I218" s="487" t="s">
        <v>5362</v>
      </c>
      <c r="J218" s="324" t="s">
        <v>6958</v>
      </c>
      <c r="K218" s="449" t="s">
        <v>496</v>
      </c>
      <c r="L218" s="450"/>
      <c r="M218" s="449" t="s">
        <v>496</v>
      </c>
      <c r="N218" s="450"/>
      <c r="O218" s="451" t="s">
        <v>496</v>
      </c>
      <c r="P218" s="451"/>
      <c r="Q218" s="451"/>
      <c r="R218" s="451"/>
      <c r="S218" s="447"/>
    </row>
    <row r="219" spans="1:19" s="490" customFormat="1" ht="23.25" customHeight="1" x14ac:dyDescent="0.2">
      <c r="A219" s="1191">
        <v>151</v>
      </c>
      <c r="B219" s="1212" t="s">
        <v>6957</v>
      </c>
      <c r="C219" s="1193" t="s">
        <v>5532</v>
      </c>
      <c r="D219" s="485" t="s">
        <v>2706</v>
      </c>
      <c r="E219" s="1193" t="s">
        <v>6956</v>
      </c>
      <c r="F219" s="481">
        <v>2448</v>
      </c>
      <c r="G219" s="481" t="s">
        <v>3128</v>
      </c>
      <c r="H219" s="1194">
        <v>43378</v>
      </c>
      <c r="I219" s="487" t="s">
        <v>5362</v>
      </c>
      <c r="J219" s="324" t="s">
        <v>6955</v>
      </c>
      <c r="K219" s="449" t="s">
        <v>496</v>
      </c>
      <c r="L219" s="450"/>
      <c r="M219" s="449" t="s">
        <v>496</v>
      </c>
      <c r="N219" s="450"/>
      <c r="O219" s="451" t="s">
        <v>496</v>
      </c>
      <c r="P219" s="451"/>
      <c r="Q219" s="451"/>
      <c r="R219" s="451"/>
      <c r="S219" s="447"/>
    </row>
    <row r="220" spans="1:19" s="490" customFormat="1" ht="23.25" customHeight="1" x14ac:dyDescent="0.2">
      <c r="A220" s="1191"/>
      <c r="B220" s="1212"/>
      <c r="C220" s="1193"/>
      <c r="D220" s="485" t="s">
        <v>2709</v>
      </c>
      <c r="E220" s="1193"/>
      <c r="F220" s="481">
        <v>1486.7</v>
      </c>
      <c r="G220" s="481" t="s">
        <v>3128</v>
      </c>
      <c r="H220" s="1194"/>
      <c r="I220" s="487" t="s">
        <v>5362</v>
      </c>
      <c r="J220" s="324" t="s">
        <v>6954</v>
      </c>
      <c r="K220" s="449" t="s">
        <v>496</v>
      </c>
      <c r="L220" s="450"/>
      <c r="M220" s="449" t="s">
        <v>496</v>
      </c>
      <c r="N220" s="450"/>
      <c r="O220" s="451" t="s">
        <v>496</v>
      </c>
      <c r="P220" s="451"/>
      <c r="Q220" s="451"/>
      <c r="R220" s="451"/>
      <c r="S220" s="447"/>
    </row>
    <row r="221" spans="1:19" s="490" customFormat="1" ht="23.25" customHeight="1" x14ac:dyDescent="0.2">
      <c r="A221" s="491">
        <v>152</v>
      </c>
      <c r="B221" s="496" t="s">
        <v>6790</v>
      </c>
      <c r="C221" s="485" t="s">
        <v>6305</v>
      </c>
      <c r="D221" s="485" t="s">
        <v>2695</v>
      </c>
      <c r="E221" s="485" t="s">
        <v>6791</v>
      </c>
      <c r="F221" s="481">
        <v>447.92</v>
      </c>
      <c r="G221" s="481" t="s">
        <v>2625</v>
      </c>
      <c r="H221" s="486">
        <v>43369</v>
      </c>
      <c r="I221" s="487" t="s">
        <v>6769</v>
      </c>
      <c r="J221" s="324" t="s">
        <v>6792</v>
      </c>
      <c r="K221" s="449" t="s">
        <v>496</v>
      </c>
      <c r="L221" s="450"/>
      <c r="M221" s="449" t="s">
        <v>496</v>
      </c>
      <c r="N221" s="450"/>
      <c r="O221" s="451" t="s">
        <v>496</v>
      </c>
      <c r="P221" s="451"/>
      <c r="Q221" s="451"/>
      <c r="R221" s="451"/>
      <c r="S221" s="447"/>
    </row>
    <row r="222" spans="1:19" s="490" customFormat="1" ht="28.5" customHeight="1" x14ac:dyDescent="0.2">
      <c r="A222" s="491">
        <v>153</v>
      </c>
      <c r="B222" s="496" t="s">
        <v>6793</v>
      </c>
      <c r="C222" s="485" t="s">
        <v>6329</v>
      </c>
      <c r="D222" s="485" t="s">
        <v>2744</v>
      </c>
      <c r="E222" s="485" t="s">
        <v>6387</v>
      </c>
      <c r="F222" s="481">
        <v>2335</v>
      </c>
      <c r="G222" s="481" t="s">
        <v>2625</v>
      </c>
      <c r="H222" s="486">
        <v>43364</v>
      </c>
      <c r="I222" s="487" t="s">
        <v>6794</v>
      </c>
      <c r="J222" s="324" t="s">
        <v>6795</v>
      </c>
      <c r="K222" s="817" t="s">
        <v>6059</v>
      </c>
      <c r="L222" s="817" t="s">
        <v>6059</v>
      </c>
      <c r="M222" s="817" t="s">
        <v>6059</v>
      </c>
      <c r="N222" s="817" t="s">
        <v>6059</v>
      </c>
      <c r="O222" s="817" t="s">
        <v>6059</v>
      </c>
      <c r="P222" s="817" t="s">
        <v>6059</v>
      </c>
      <c r="Q222" s="817" t="s">
        <v>6059</v>
      </c>
      <c r="R222" s="817" t="s">
        <v>6059</v>
      </c>
      <c r="S222" s="482" t="s">
        <v>8676</v>
      </c>
    </row>
    <row r="223" spans="1:19" s="490" customFormat="1" ht="29.25" x14ac:dyDescent="0.2">
      <c r="A223" s="491">
        <v>154</v>
      </c>
      <c r="B223" s="496" t="s">
        <v>6796</v>
      </c>
      <c r="C223" s="485" t="s">
        <v>6808</v>
      </c>
      <c r="D223" s="485" t="s">
        <v>6674</v>
      </c>
      <c r="E223" s="503" t="s">
        <v>6674</v>
      </c>
      <c r="F223" s="481" t="s">
        <v>2534</v>
      </c>
      <c r="G223" s="481" t="s">
        <v>2625</v>
      </c>
      <c r="H223" s="486">
        <v>43369</v>
      </c>
      <c r="I223" s="487" t="s">
        <v>6459</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6953</v>
      </c>
      <c r="C224" s="485" t="s">
        <v>6952</v>
      </c>
      <c r="D224" s="485" t="s">
        <v>6660</v>
      </c>
      <c r="E224" s="485" t="s">
        <v>6951</v>
      </c>
      <c r="F224" s="481">
        <v>3369.16</v>
      </c>
      <c r="G224" s="481" t="s">
        <v>3128</v>
      </c>
      <c r="H224" s="486">
        <v>43384</v>
      </c>
      <c r="I224" s="487" t="s">
        <v>6950</v>
      </c>
      <c r="J224" s="324" t="s">
        <v>6949</v>
      </c>
      <c r="K224" s="449" t="s">
        <v>496</v>
      </c>
      <c r="L224" s="450"/>
      <c r="M224" s="449" t="s">
        <v>496</v>
      </c>
      <c r="N224" s="450"/>
      <c r="O224" s="451" t="s">
        <v>496</v>
      </c>
      <c r="P224" s="451"/>
      <c r="Q224" s="451"/>
      <c r="R224" s="451"/>
      <c r="S224" s="447"/>
    </row>
    <row r="225" spans="1:19" s="490" customFormat="1" ht="58.5" customHeight="1" x14ac:dyDescent="0.2">
      <c r="A225" s="491">
        <v>156</v>
      </c>
      <c r="B225" s="496" t="s">
        <v>6948</v>
      </c>
      <c r="C225" s="485" t="s">
        <v>6743</v>
      </c>
      <c r="D225" s="485" t="s">
        <v>6081</v>
      </c>
      <c r="E225" s="485" t="s">
        <v>6947</v>
      </c>
      <c r="F225" s="481">
        <v>1593.12</v>
      </c>
      <c r="G225" s="481" t="s">
        <v>3128</v>
      </c>
      <c r="H225" s="486">
        <v>43404</v>
      </c>
      <c r="I225" s="487" t="s">
        <v>6046</v>
      </c>
      <c r="J225" s="324" t="s">
        <v>6946</v>
      </c>
      <c r="K225" s="449" t="s">
        <v>496</v>
      </c>
      <c r="L225" s="450"/>
      <c r="M225" s="449" t="s">
        <v>496</v>
      </c>
      <c r="N225" s="450"/>
      <c r="O225" s="451" t="s">
        <v>496</v>
      </c>
      <c r="P225" s="451"/>
      <c r="Q225" s="451"/>
      <c r="R225" s="451"/>
      <c r="S225" s="447"/>
    </row>
    <row r="226" spans="1:19" s="490" customFormat="1" ht="23.25" customHeight="1" x14ac:dyDescent="0.2">
      <c r="A226" s="491">
        <v>157</v>
      </c>
      <c r="B226" s="496" t="s">
        <v>6945</v>
      </c>
      <c r="C226" s="485" t="s">
        <v>6944</v>
      </c>
      <c r="D226" s="485" t="s">
        <v>2659</v>
      </c>
      <c r="E226" s="485" t="s">
        <v>6943</v>
      </c>
      <c r="F226" s="481">
        <v>9300</v>
      </c>
      <c r="G226" s="481" t="s">
        <v>3128</v>
      </c>
      <c r="H226" s="486">
        <v>43395</v>
      </c>
      <c r="I226" s="487" t="s">
        <v>6706</v>
      </c>
      <c r="J226" s="324" t="s">
        <v>6942</v>
      </c>
      <c r="K226" s="449" t="s">
        <v>496</v>
      </c>
      <c r="L226" s="450"/>
      <c r="M226" s="449" t="s">
        <v>496</v>
      </c>
      <c r="N226" s="450"/>
      <c r="O226" s="451" t="s">
        <v>496</v>
      </c>
      <c r="P226" s="451"/>
      <c r="Q226" s="451"/>
      <c r="R226" s="451"/>
      <c r="S226" s="447"/>
    </row>
    <row r="227" spans="1:19" s="490" customFormat="1" ht="39" customHeight="1" x14ac:dyDescent="0.2">
      <c r="A227" s="491">
        <v>158</v>
      </c>
      <c r="B227" s="496" t="s">
        <v>6941</v>
      </c>
      <c r="C227" s="485" t="s">
        <v>6615</v>
      </c>
      <c r="D227" s="485" t="s">
        <v>3298</v>
      </c>
      <c r="E227" s="485" t="s">
        <v>6301</v>
      </c>
      <c r="F227" s="481">
        <v>7579</v>
      </c>
      <c r="G227" s="481" t="s">
        <v>3128</v>
      </c>
      <c r="H227" s="486">
        <v>43391</v>
      </c>
      <c r="I227" s="487" t="s">
        <v>6940</v>
      </c>
      <c r="J227" s="324" t="s">
        <v>6939</v>
      </c>
      <c r="K227" s="449" t="s">
        <v>496</v>
      </c>
      <c r="L227" s="450"/>
      <c r="M227" s="449" t="s">
        <v>496</v>
      </c>
      <c r="N227" s="450"/>
      <c r="O227" s="451" t="s">
        <v>496</v>
      </c>
      <c r="P227" s="451"/>
      <c r="Q227" s="451"/>
      <c r="R227" s="451"/>
      <c r="S227" s="447"/>
    </row>
    <row r="228" spans="1:19" s="490" customFormat="1" ht="40.5" customHeight="1" x14ac:dyDescent="0.2">
      <c r="A228" s="491">
        <v>159</v>
      </c>
      <c r="B228" s="496" t="s">
        <v>6938</v>
      </c>
      <c r="C228" s="485" t="s">
        <v>6937</v>
      </c>
      <c r="D228" s="485" t="s">
        <v>6411</v>
      </c>
      <c r="E228" s="485" t="s">
        <v>6936</v>
      </c>
      <c r="F228" s="481">
        <v>693</v>
      </c>
      <c r="G228" s="481" t="s">
        <v>3128</v>
      </c>
      <c r="H228" s="486">
        <v>43382</v>
      </c>
      <c r="I228" s="487" t="s">
        <v>6935</v>
      </c>
      <c r="J228" s="324" t="s">
        <v>6934</v>
      </c>
      <c r="K228" s="449" t="s">
        <v>496</v>
      </c>
      <c r="L228" s="450"/>
      <c r="M228" s="449" t="s">
        <v>496</v>
      </c>
      <c r="N228" s="450"/>
      <c r="O228" s="451" t="s">
        <v>496</v>
      </c>
      <c r="P228" s="451"/>
      <c r="Q228" s="451"/>
      <c r="R228" s="451"/>
      <c r="S228" s="447"/>
    </row>
    <row r="229" spans="1:19" s="490" customFormat="1" ht="29.25" x14ac:dyDescent="0.2">
      <c r="A229" s="491">
        <v>160</v>
      </c>
      <c r="B229" s="496" t="s">
        <v>6933</v>
      </c>
      <c r="C229" s="485" t="s">
        <v>6932</v>
      </c>
      <c r="D229" s="485" t="s">
        <v>3807</v>
      </c>
      <c r="E229" s="485" t="s">
        <v>5725</v>
      </c>
      <c r="F229" s="481">
        <v>16000</v>
      </c>
      <c r="G229" s="481" t="s">
        <v>3009</v>
      </c>
      <c r="H229" s="486">
        <v>43412</v>
      </c>
      <c r="I229" s="487" t="s">
        <v>6931</v>
      </c>
      <c r="J229" s="324" t="s">
        <v>6930</v>
      </c>
      <c r="K229" s="449" t="s">
        <v>496</v>
      </c>
      <c r="L229" s="450"/>
      <c r="M229" s="449" t="s">
        <v>496</v>
      </c>
      <c r="N229" s="450"/>
      <c r="O229" s="451" t="s">
        <v>496</v>
      </c>
      <c r="P229" s="451"/>
      <c r="Q229" s="451"/>
      <c r="R229" s="451"/>
      <c r="S229" s="447"/>
    </row>
    <row r="230" spans="1:19" s="490" customFormat="1" ht="63.75" customHeight="1" x14ac:dyDescent="0.2">
      <c r="A230" s="1191">
        <v>161</v>
      </c>
      <c r="B230" s="1212" t="s">
        <v>6929</v>
      </c>
      <c r="C230" s="1193" t="s">
        <v>6928</v>
      </c>
      <c r="D230" s="485" t="s">
        <v>5610</v>
      </c>
      <c r="E230" s="1193" t="s">
        <v>6927</v>
      </c>
      <c r="F230" s="481">
        <v>1500</v>
      </c>
      <c r="G230" s="481" t="s">
        <v>3128</v>
      </c>
      <c r="H230" s="486">
        <v>43382</v>
      </c>
      <c r="I230" s="487" t="s">
        <v>6925</v>
      </c>
      <c r="J230" s="324" t="s">
        <v>6926</v>
      </c>
      <c r="K230" s="449" t="s">
        <v>496</v>
      </c>
      <c r="L230" s="450"/>
      <c r="M230" s="449" t="s">
        <v>496</v>
      </c>
      <c r="N230" s="450"/>
      <c r="O230" s="451"/>
      <c r="P230" s="451"/>
      <c r="Q230" s="451" t="s">
        <v>496</v>
      </c>
      <c r="R230" s="451"/>
      <c r="S230" s="482"/>
    </row>
    <row r="231" spans="1:19" s="490" customFormat="1" ht="28.5" customHeight="1" x14ac:dyDescent="0.2">
      <c r="A231" s="1191"/>
      <c r="B231" s="1212"/>
      <c r="C231" s="1193"/>
      <c r="D231" s="485" t="s">
        <v>5281</v>
      </c>
      <c r="E231" s="1193"/>
      <c r="F231" s="481">
        <v>1000</v>
      </c>
      <c r="G231" s="481" t="s">
        <v>3128</v>
      </c>
      <c r="H231" s="486">
        <v>43382</v>
      </c>
      <c r="I231" s="487" t="s">
        <v>6925</v>
      </c>
      <c r="J231" s="324" t="s">
        <v>6924</v>
      </c>
      <c r="K231" s="451" t="s">
        <v>496</v>
      </c>
      <c r="L231" s="509"/>
      <c r="M231" s="451" t="s">
        <v>496</v>
      </c>
      <c r="N231" s="509"/>
      <c r="O231" s="451" t="s">
        <v>496</v>
      </c>
      <c r="P231" s="451"/>
      <c r="Q231" s="451"/>
      <c r="R231" s="451"/>
      <c r="S231" s="482"/>
    </row>
    <row r="232" spans="1:19" s="490" customFormat="1" ht="39" x14ac:dyDescent="0.2">
      <c r="A232" s="491">
        <v>162</v>
      </c>
      <c r="B232" s="496" t="s">
        <v>6923</v>
      </c>
      <c r="C232" s="485" t="s">
        <v>6922</v>
      </c>
      <c r="D232" s="485" t="s">
        <v>6921</v>
      </c>
      <c r="E232" s="485" t="s">
        <v>6920</v>
      </c>
      <c r="F232" s="481">
        <v>2008</v>
      </c>
      <c r="G232" s="481" t="s">
        <v>3128</v>
      </c>
      <c r="H232" s="486">
        <v>43402</v>
      </c>
      <c r="I232" s="487" t="s">
        <v>6919</v>
      </c>
      <c r="J232" s="324" t="s">
        <v>6918</v>
      </c>
      <c r="K232" s="449" t="s">
        <v>496</v>
      </c>
      <c r="L232" s="450"/>
      <c r="M232" s="449" t="s">
        <v>496</v>
      </c>
      <c r="N232" s="450"/>
      <c r="O232" s="451" t="s">
        <v>496</v>
      </c>
      <c r="P232" s="451"/>
      <c r="Q232" s="451"/>
      <c r="R232" s="451"/>
      <c r="S232" s="447"/>
    </row>
    <row r="233" spans="1:19" s="490" customFormat="1" ht="29.25" x14ac:dyDescent="0.2">
      <c r="A233" s="491">
        <v>163</v>
      </c>
      <c r="B233" s="496" t="s">
        <v>6917</v>
      </c>
      <c r="C233" s="485" t="s">
        <v>6808</v>
      </c>
      <c r="D233" s="485" t="s">
        <v>6916</v>
      </c>
      <c r="E233" s="485" t="s">
        <v>6915</v>
      </c>
      <c r="F233" s="481">
        <v>1508</v>
      </c>
      <c r="G233" s="481" t="s">
        <v>3128</v>
      </c>
      <c r="H233" s="486">
        <v>43388</v>
      </c>
      <c r="I233" s="487" t="s">
        <v>6914</v>
      </c>
      <c r="J233" s="324" t="s">
        <v>6913</v>
      </c>
      <c r="K233" s="449" t="s">
        <v>496</v>
      </c>
      <c r="L233" s="450"/>
      <c r="M233" s="449" t="s">
        <v>496</v>
      </c>
      <c r="N233" s="450"/>
      <c r="O233" s="451"/>
      <c r="P233" s="451"/>
      <c r="Q233" s="451" t="s">
        <v>496</v>
      </c>
      <c r="R233" s="451"/>
      <c r="S233" s="482" t="s">
        <v>7386</v>
      </c>
    </row>
    <row r="234" spans="1:19" s="490" customFormat="1" ht="33" customHeight="1" x14ac:dyDescent="0.2">
      <c r="A234" s="491">
        <v>164</v>
      </c>
      <c r="B234" s="496" t="s">
        <v>6912</v>
      </c>
      <c r="C234" s="485" t="s">
        <v>5945</v>
      </c>
      <c r="D234" s="485" t="s">
        <v>6411</v>
      </c>
      <c r="E234" s="485" t="s">
        <v>5946</v>
      </c>
      <c r="F234" s="481">
        <v>454</v>
      </c>
      <c r="G234" s="481" t="s">
        <v>3128</v>
      </c>
      <c r="H234" s="486">
        <v>43389</v>
      </c>
      <c r="I234" s="487" t="s">
        <v>6911</v>
      </c>
      <c r="J234" s="324" t="s">
        <v>6910</v>
      </c>
      <c r="K234" s="449" t="s">
        <v>496</v>
      </c>
      <c r="L234" s="450"/>
      <c r="M234" s="449" t="s">
        <v>496</v>
      </c>
      <c r="N234" s="450"/>
      <c r="O234" s="451" t="s">
        <v>496</v>
      </c>
      <c r="P234" s="451"/>
      <c r="Q234" s="451"/>
      <c r="R234" s="451"/>
      <c r="S234" s="447"/>
    </row>
    <row r="235" spans="1:19" s="490" customFormat="1" ht="33" customHeight="1" x14ac:dyDescent="0.2">
      <c r="A235" s="491">
        <v>165</v>
      </c>
      <c r="B235" s="496" t="s">
        <v>6909</v>
      </c>
      <c r="C235" s="485" t="s">
        <v>6908</v>
      </c>
      <c r="D235" s="485" t="s">
        <v>6907</v>
      </c>
      <c r="E235" s="485" t="s">
        <v>6906</v>
      </c>
      <c r="F235" s="481">
        <v>522.84</v>
      </c>
      <c r="G235" s="481" t="s">
        <v>3128</v>
      </c>
      <c r="H235" s="486">
        <v>43389</v>
      </c>
      <c r="I235" s="487" t="s">
        <v>6046</v>
      </c>
      <c r="J235" s="324" t="s">
        <v>6905</v>
      </c>
      <c r="K235" s="449" t="s">
        <v>496</v>
      </c>
      <c r="L235" s="450"/>
      <c r="M235" s="449" t="s">
        <v>496</v>
      </c>
      <c r="N235" s="450"/>
      <c r="O235" s="451"/>
      <c r="P235" s="451"/>
      <c r="Q235" s="451" t="s">
        <v>496</v>
      </c>
      <c r="R235" s="451"/>
      <c r="S235" s="482" t="s">
        <v>7386</v>
      </c>
    </row>
    <row r="236" spans="1:19" s="490" customFormat="1" ht="25.5" customHeight="1" x14ac:dyDescent="0.2">
      <c r="A236" s="1191">
        <v>166</v>
      </c>
      <c r="B236" s="1212" t="s">
        <v>6904</v>
      </c>
      <c r="C236" s="1193" t="s">
        <v>5810</v>
      </c>
      <c r="D236" s="485" t="s">
        <v>2764</v>
      </c>
      <c r="E236" s="1193" t="s">
        <v>6903</v>
      </c>
      <c r="F236" s="481">
        <v>2486</v>
      </c>
      <c r="G236" s="481" t="s">
        <v>3128</v>
      </c>
      <c r="H236" s="1194">
        <v>43402</v>
      </c>
      <c r="I236" s="1194" t="s">
        <v>6902</v>
      </c>
      <c r="J236" s="324" t="s">
        <v>6901</v>
      </c>
      <c r="K236" s="449" t="s">
        <v>496</v>
      </c>
      <c r="L236" s="450"/>
      <c r="M236" s="449" t="s">
        <v>496</v>
      </c>
      <c r="N236" s="450"/>
      <c r="O236" s="451" t="s">
        <v>496</v>
      </c>
      <c r="P236" s="451"/>
      <c r="Q236" s="451"/>
      <c r="R236" s="451"/>
      <c r="S236" s="447"/>
    </row>
    <row r="237" spans="1:19" s="490" customFormat="1" ht="29.25" x14ac:dyDescent="0.2">
      <c r="A237" s="1191"/>
      <c r="B237" s="1212"/>
      <c r="C237" s="1193"/>
      <c r="D237" s="485" t="s">
        <v>6411</v>
      </c>
      <c r="E237" s="1193"/>
      <c r="F237" s="481">
        <v>999</v>
      </c>
      <c r="G237" s="481" t="s">
        <v>3128</v>
      </c>
      <c r="H237" s="1194"/>
      <c r="I237" s="1194"/>
      <c r="J237" s="324" t="s">
        <v>6900</v>
      </c>
      <c r="K237" s="449" t="s">
        <v>496</v>
      </c>
      <c r="L237" s="450"/>
      <c r="M237" s="449" t="s">
        <v>496</v>
      </c>
      <c r="N237" s="450"/>
      <c r="O237" s="451" t="s">
        <v>496</v>
      </c>
      <c r="P237" s="451"/>
      <c r="Q237" s="451"/>
      <c r="R237" s="451"/>
      <c r="S237" s="447"/>
    </row>
    <row r="238" spans="1:19" s="490" customFormat="1" ht="39" x14ac:dyDescent="0.2">
      <c r="A238" s="491">
        <v>167</v>
      </c>
      <c r="B238" s="496" t="s">
        <v>6899</v>
      </c>
      <c r="C238" s="485" t="s">
        <v>6898</v>
      </c>
      <c r="D238" s="485" t="s">
        <v>6897</v>
      </c>
      <c r="E238" s="485" t="s">
        <v>6896</v>
      </c>
      <c r="F238" s="481">
        <v>1480</v>
      </c>
      <c r="G238" s="481" t="s">
        <v>3009</v>
      </c>
      <c r="H238" s="486">
        <v>43423</v>
      </c>
      <c r="I238" s="487" t="s">
        <v>6198</v>
      </c>
      <c r="J238" s="324" t="s">
        <v>6895</v>
      </c>
      <c r="K238" s="449" t="s">
        <v>496</v>
      </c>
      <c r="L238" s="450"/>
      <c r="M238" s="449" t="s">
        <v>496</v>
      </c>
      <c r="N238" s="450"/>
      <c r="O238" s="451" t="s">
        <v>496</v>
      </c>
      <c r="P238" s="451"/>
      <c r="Q238" s="451"/>
      <c r="R238" s="451"/>
      <c r="S238" s="447"/>
    </row>
    <row r="239" spans="1:19" s="490" customFormat="1" ht="25.5" customHeight="1" x14ac:dyDescent="0.2">
      <c r="A239" s="1191">
        <v>168</v>
      </c>
      <c r="B239" s="1212" t="s">
        <v>6894</v>
      </c>
      <c r="C239" s="1193" t="s">
        <v>6893</v>
      </c>
      <c r="D239" s="485" t="s">
        <v>2695</v>
      </c>
      <c r="E239" s="1193" t="s">
        <v>6892</v>
      </c>
      <c r="F239" s="481">
        <v>280.04000000000002</v>
      </c>
      <c r="G239" s="481" t="s">
        <v>3009</v>
      </c>
      <c r="H239" s="486">
        <v>43416</v>
      </c>
      <c r="I239" s="1193" t="s">
        <v>6848</v>
      </c>
      <c r="J239" s="324" t="s">
        <v>6891</v>
      </c>
      <c r="K239" s="449" t="s">
        <v>496</v>
      </c>
      <c r="L239" s="450"/>
      <c r="M239" s="449" t="s">
        <v>496</v>
      </c>
      <c r="N239" s="450"/>
      <c r="O239" s="451" t="s">
        <v>496</v>
      </c>
      <c r="P239" s="451"/>
      <c r="Q239" s="451"/>
      <c r="R239" s="451"/>
      <c r="S239" s="447"/>
    </row>
    <row r="240" spans="1:19" s="490" customFormat="1" ht="17.25" customHeight="1" x14ac:dyDescent="0.2">
      <c r="A240" s="1191"/>
      <c r="B240" s="1212"/>
      <c r="C240" s="1193"/>
      <c r="D240" s="485" t="s">
        <v>3826</v>
      </c>
      <c r="E240" s="1193"/>
      <c r="F240" s="481">
        <v>121.3</v>
      </c>
      <c r="G240" s="481" t="s">
        <v>3009</v>
      </c>
      <c r="H240" s="486">
        <v>43416</v>
      </c>
      <c r="I240" s="1193"/>
      <c r="J240" s="324" t="s">
        <v>6890</v>
      </c>
      <c r="K240" s="449" t="s">
        <v>496</v>
      </c>
      <c r="L240" s="450"/>
      <c r="M240" s="449" t="s">
        <v>496</v>
      </c>
      <c r="N240" s="450"/>
      <c r="O240" s="451" t="s">
        <v>496</v>
      </c>
      <c r="P240" s="451"/>
      <c r="Q240" s="451"/>
      <c r="R240" s="451"/>
      <c r="S240" s="447"/>
    </row>
    <row r="241" spans="1:19" s="490" customFormat="1" ht="21.75" customHeight="1" x14ac:dyDescent="0.2">
      <c r="A241" s="1191"/>
      <c r="B241" s="1212"/>
      <c r="C241" s="1193"/>
      <c r="D241" s="485" t="s">
        <v>6660</v>
      </c>
      <c r="E241" s="1193"/>
      <c r="F241" s="481">
        <v>60.45</v>
      </c>
      <c r="G241" s="481" t="s">
        <v>3009</v>
      </c>
      <c r="H241" s="486">
        <v>43416</v>
      </c>
      <c r="I241" s="1193"/>
      <c r="J241" s="324" t="s">
        <v>6889</v>
      </c>
      <c r="K241" s="449" t="s">
        <v>496</v>
      </c>
      <c r="L241" s="450"/>
      <c r="M241" s="449" t="s">
        <v>496</v>
      </c>
      <c r="N241" s="450"/>
      <c r="O241" s="451" t="s">
        <v>496</v>
      </c>
      <c r="P241" s="451"/>
      <c r="Q241" s="451"/>
      <c r="R241" s="451"/>
      <c r="S241" s="447"/>
    </row>
    <row r="242" spans="1:19" s="490" customFormat="1" ht="29.25" x14ac:dyDescent="0.2">
      <c r="A242" s="491">
        <v>169</v>
      </c>
      <c r="B242" s="496" t="s">
        <v>6888</v>
      </c>
      <c r="C242" s="485" t="s">
        <v>6887</v>
      </c>
      <c r="D242" s="485" t="s">
        <v>4240</v>
      </c>
      <c r="E242" s="485" t="s">
        <v>6886</v>
      </c>
      <c r="F242" s="481">
        <v>974.5</v>
      </c>
      <c r="G242" s="481" t="s">
        <v>3128</v>
      </c>
      <c r="H242" s="486">
        <v>43396</v>
      </c>
      <c r="I242" s="487" t="s">
        <v>5377</v>
      </c>
      <c r="J242" s="324" t="s">
        <v>6885</v>
      </c>
      <c r="K242" s="449" t="s">
        <v>496</v>
      </c>
      <c r="L242" s="450"/>
      <c r="M242" s="449" t="s">
        <v>496</v>
      </c>
      <c r="N242" s="450"/>
      <c r="O242" s="451" t="s">
        <v>496</v>
      </c>
      <c r="P242" s="451"/>
      <c r="Q242" s="451"/>
      <c r="R242" s="451"/>
      <c r="S242" s="447"/>
    </row>
    <row r="243" spans="1:19" s="490" customFormat="1" ht="38.25" customHeight="1" x14ac:dyDescent="0.2">
      <c r="A243" s="1191">
        <v>170</v>
      </c>
      <c r="B243" s="1212" t="s">
        <v>6884</v>
      </c>
      <c r="C243" s="1193" t="s">
        <v>6812</v>
      </c>
      <c r="D243" s="485" t="s">
        <v>6411</v>
      </c>
      <c r="E243" s="1193" t="s">
        <v>6883</v>
      </c>
      <c r="F243" s="481">
        <v>799</v>
      </c>
      <c r="G243" s="481" t="s">
        <v>3128</v>
      </c>
      <c r="H243" s="1194">
        <v>43404</v>
      </c>
      <c r="I243" s="487" t="s">
        <v>6882</v>
      </c>
      <c r="J243" s="324" t="s">
        <v>6881</v>
      </c>
      <c r="K243" s="449" t="s">
        <v>496</v>
      </c>
      <c r="L243" s="450"/>
      <c r="M243" s="449" t="s">
        <v>496</v>
      </c>
      <c r="N243" s="450"/>
      <c r="O243" s="451" t="s">
        <v>496</v>
      </c>
      <c r="P243" s="451"/>
      <c r="Q243" s="451"/>
      <c r="R243" s="451"/>
      <c r="S243" s="447"/>
    </row>
    <row r="244" spans="1:19" s="490" customFormat="1" ht="19.5" x14ac:dyDescent="0.2">
      <c r="A244" s="1191"/>
      <c r="B244" s="1212"/>
      <c r="C244" s="1193"/>
      <c r="D244" s="485" t="s">
        <v>3110</v>
      </c>
      <c r="E244" s="1193"/>
      <c r="F244" s="481">
        <v>250</v>
      </c>
      <c r="G244" s="481" t="s">
        <v>3128</v>
      </c>
      <c r="H244" s="1194"/>
      <c r="I244" s="487" t="s">
        <v>6880</v>
      </c>
      <c r="J244" s="324" t="s">
        <v>6879</v>
      </c>
      <c r="K244" s="449" t="s">
        <v>496</v>
      </c>
      <c r="L244" s="450"/>
      <c r="M244" s="449" t="s">
        <v>496</v>
      </c>
      <c r="N244" s="450"/>
      <c r="O244" s="451" t="s">
        <v>496</v>
      </c>
      <c r="P244" s="451"/>
      <c r="Q244" s="451"/>
      <c r="R244" s="451"/>
      <c r="S244" s="447"/>
    </row>
    <row r="245" spans="1:19" s="490" customFormat="1" ht="29.25" x14ac:dyDescent="0.2">
      <c r="A245" s="491">
        <v>171</v>
      </c>
      <c r="B245" s="496" t="s">
        <v>6878</v>
      </c>
      <c r="C245" s="485" t="s">
        <v>6877</v>
      </c>
      <c r="D245" s="485" t="s">
        <v>5610</v>
      </c>
      <c r="E245" s="485" t="s">
        <v>6876</v>
      </c>
      <c r="F245" s="481">
        <v>4858.5</v>
      </c>
      <c r="G245" s="481" t="s">
        <v>3009</v>
      </c>
      <c r="H245" s="486">
        <v>43413</v>
      </c>
      <c r="I245" s="487" t="s">
        <v>6875</v>
      </c>
      <c r="J245" s="324" t="s">
        <v>6874</v>
      </c>
      <c r="K245" s="449" t="s">
        <v>496</v>
      </c>
      <c r="L245" s="450"/>
      <c r="M245" s="449" t="s">
        <v>496</v>
      </c>
      <c r="N245" s="450"/>
      <c r="O245" s="451" t="s">
        <v>496</v>
      </c>
      <c r="P245" s="451"/>
      <c r="Q245" s="451"/>
      <c r="R245" s="451"/>
      <c r="S245" s="482"/>
    </row>
    <row r="246" spans="1:19" s="490" customFormat="1" ht="29.25" x14ac:dyDescent="0.2">
      <c r="A246" s="491">
        <v>172</v>
      </c>
      <c r="B246" s="496" t="s">
        <v>6873</v>
      </c>
      <c r="C246" s="485" t="s">
        <v>6872</v>
      </c>
      <c r="D246" s="485" t="s">
        <v>6411</v>
      </c>
      <c r="E246" s="485" t="s">
        <v>6871</v>
      </c>
      <c r="F246" s="481">
        <v>350</v>
      </c>
      <c r="G246" s="481" t="s">
        <v>3128</v>
      </c>
      <c r="H246" s="486">
        <v>43404</v>
      </c>
      <c r="I246" s="487" t="s">
        <v>6731</v>
      </c>
      <c r="J246" s="324" t="s">
        <v>6870</v>
      </c>
      <c r="K246" s="449" t="s">
        <v>496</v>
      </c>
      <c r="L246" s="450"/>
      <c r="M246" s="449" t="s">
        <v>496</v>
      </c>
      <c r="N246" s="450"/>
      <c r="O246" s="451" t="s">
        <v>496</v>
      </c>
      <c r="P246" s="451"/>
      <c r="Q246" s="451"/>
      <c r="R246" s="451"/>
      <c r="S246" s="447"/>
    </row>
    <row r="247" spans="1:19" s="490" customFormat="1" ht="19.5" x14ac:dyDescent="0.2">
      <c r="A247" s="491">
        <v>173</v>
      </c>
      <c r="B247" s="496" t="s">
        <v>6869</v>
      </c>
      <c r="C247" s="485" t="s">
        <v>6840</v>
      </c>
      <c r="D247" s="485" t="s">
        <v>6868</v>
      </c>
      <c r="E247" s="485" t="s">
        <v>6868</v>
      </c>
      <c r="F247" s="481" t="s">
        <v>2534</v>
      </c>
      <c r="G247" s="481" t="s">
        <v>3009</v>
      </c>
      <c r="H247" s="486">
        <v>43410</v>
      </c>
      <c r="I247" s="487" t="s">
        <v>6868</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6867</v>
      </c>
      <c r="C248" s="485" t="s">
        <v>6866</v>
      </c>
      <c r="D248" s="485" t="s">
        <v>6702</v>
      </c>
      <c r="E248" s="485" t="s">
        <v>6865</v>
      </c>
      <c r="F248" s="481" t="s">
        <v>2534</v>
      </c>
      <c r="G248" s="481" t="s">
        <v>3009</v>
      </c>
      <c r="H248" s="486">
        <v>43433</v>
      </c>
      <c r="I248" s="487" t="s">
        <v>6702</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6864</v>
      </c>
      <c r="C249" s="485" t="s">
        <v>6863</v>
      </c>
      <c r="D249" s="485" t="s">
        <v>2659</v>
      </c>
      <c r="E249" s="485" t="s">
        <v>6862</v>
      </c>
      <c r="F249" s="481">
        <v>2850</v>
      </c>
      <c r="G249" s="481" t="s">
        <v>3009</v>
      </c>
      <c r="H249" s="486">
        <v>43420</v>
      </c>
      <c r="I249" s="487" t="s">
        <v>6861</v>
      </c>
      <c r="J249" s="324" t="s">
        <v>6860</v>
      </c>
      <c r="K249" s="449" t="s">
        <v>496</v>
      </c>
      <c r="L249" s="450"/>
      <c r="M249" s="449" t="s">
        <v>496</v>
      </c>
      <c r="N249" s="450"/>
      <c r="O249" s="451" t="s">
        <v>496</v>
      </c>
      <c r="P249" s="451"/>
      <c r="Q249" s="451"/>
      <c r="R249" s="451"/>
      <c r="S249" s="447"/>
    </row>
    <row r="250" spans="1:19" s="490" customFormat="1" ht="29.25" x14ac:dyDescent="0.2">
      <c r="A250" s="491">
        <v>176</v>
      </c>
      <c r="B250" s="496" t="s">
        <v>6859</v>
      </c>
      <c r="C250" s="485" t="s">
        <v>6814</v>
      </c>
      <c r="D250" s="485" t="s">
        <v>2744</v>
      </c>
      <c r="E250" s="485" t="s">
        <v>6858</v>
      </c>
      <c r="F250" s="481">
        <v>2347.87</v>
      </c>
      <c r="G250" s="481" t="s">
        <v>3128</v>
      </c>
      <c r="H250" s="486">
        <v>43404</v>
      </c>
      <c r="I250" s="487" t="s">
        <v>6857</v>
      </c>
      <c r="J250" s="324" t="s">
        <v>6856</v>
      </c>
      <c r="K250" s="449" t="s">
        <v>496</v>
      </c>
      <c r="L250" s="450"/>
      <c r="M250" s="449" t="s">
        <v>496</v>
      </c>
      <c r="N250" s="450"/>
      <c r="O250" s="451"/>
      <c r="P250" s="451"/>
      <c r="Q250" s="451" t="s">
        <v>496</v>
      </c>
      <c r="R250" s="451"/>
      <c r="S250" s="447"/>
    </row>
    <row r="251" spans="1:19" s="490" customFormat="1" ht="39" x14ac:dyDescent="0.2">
      <c r="A251" s="491">
        <v>177</v>
      </c>
      <c r="B251" s="496" t="s">
        <v>6855</v>
      </c>
      <c r="C251" s="485" t="s">
        <v>6854</v>
      </c>
      <c r="D251" s="485" t="s">
        <v>3681</v>
      </c>
      <c r="E251" s="485" t="s">
        <v>6853</v>
      </c>
      <c r="F251" s="481">
        <v>486.52</v>
      </c>
      <c r="G251" s="481" t="s">
        <v>3009</v>
      </c>
      <c r="H251" s="486">
        <v>43410</v>
      </c>
      <c r="I251" s="487" t="s">
        <v>6590</v>
      </c>
      <c r="J251" s="324" t="s">
        <v>6852</v>
      </c>
      <c r="K251" s="449" t="s">
        <v>496</v>
      </c>
      <c r="L251" s="450"/>
      <c r="M251" s="449" t="s">
        <v>496</v>
      </c>
      <c r="N251" s="450"/>
      <c r="O251" s="451" t="s">
        <v>496</v>
      </c>
      <c r="P251" s="451"/>
      <c r="Q251" s="451"/>
      <c r="R251" s="451"/>
      <c r="S251" s="447"/>
    </row>
    <row r="252" spans="1:19" s="490" customFormat="1" ht="29.25" x14ac:dyDescent="0.2">
      <c r="A252" s="491">
        <v>178</v>
      </c>
      <c r="B252" s="496" t="s">
        <v>6851</v>
      </c>
      <c r="C252" s="485" t="s">
        <v>6850</v>
      </c>
      <c r="D252" s="485" t="s">
        <v>5090</v>
      </c>
      <c r="E252" s="485" t="s">
        <v>6849</v>
      </c>
      <c r="F252" s="481">
        <v>850</v>
      </c>
      <c r="G252" s="481" t="s">
        <v>3009</v>
      </c>
      <c r="H252" s="486">
        <v>43416</v>
      </c>
      <c r="I252" s="487" t="s">
        <v>6848</v>
      </c>
      <c r="J252" s="324" t="s">
        <v>6847</v>
      </c>
      <c r="K252" s="449"/>
      <c r="L252" s="449" t="s">
        <v>496</v>
      </c>
      <c r="M252" s="449"/>
      <c r="N252" s="449" t="s">
        <v>496</v>
      </c>
      <c r="O252" s="451"/>
      <c r="P252" s="451"/>
      <c r="Q252" s="451"/>
      <c r="R252" s="451" t="s">
        <v>496</v>
      </c>
      <c r="S252" s="447"/>
    </row>
    <row r="253" spans="1:19" s="490" customFormat="1" ht="19.5" x14ac:dyDescent="0.2">
      <c r="A253" s="491">
        <v>179</v>
      </c>
      <c r="B253" s="496" t="s">
        <v>6846</v>
      </c>
      <c r="C253" s="485" t="s">
        <v>6845</v>
      </c>
      <c r="D253" s="485" t="s">
        <v>6844</v>
      </c>
      <c r="E253" s="485" t="s">
        <v>6843</v>
      </c>
      <c r="F253" s="481">
        <v>2072</v>
      </c>
      <c r="G253" s="481" t="s">
        <v>3009</v>
      </c>
      <c r="H253" s="486">
        <v>43416</v>
      </c>
      <c r="I253" s="487" t="s">
        <v>5377</v>
      </c>
      <c r="J253" s="324" t="s">
        <v>6842</v>
      </c>
      <c r="K253" s="449" t="s">
        <v>496</v>
      </c>
      <c r="L253" s="450"/>
      <c r="M253" s="449" t="s">
        <v>496</v>
      </c>
      <c r="N253" s="450"/>
      <c r="O253" s="451" t="s">
        <v>496</v>
      </c>
      <c r="P253" s="451"/>
      <c r="Q253" s="451"/>
      <c r="R253" s="451"/>
      <c r="S253" s="447"/>
    </row>
    <row r="254" spans="1:19" s="490" customFormat="1" ht="30.75" customHeight="1" x14ac:dyDescent="0.2">
      <c r="A254" s="1191">
        <v>180</v>
      </c>
      <c r="B254" s="1212" t="s">
        <v>6841</v>
      </c>
      <c r="C254" s="1193" t="s">
        <v>6840</v>
      </c>
      <c r="D254" s="485" t="s">
        <v>6839</v>
      </c>
      <c r="E254" s="1193" t="s">
        <v>6838</v>
      </c>
      <c r="F254" s="481">
        <v>593.11</v>
      </c>
      <c r="G254" s="481" t="s">
        <v>3009</v>
      </c>
      <c r="H254" s="1194">
        <v>43425</v>
      </c>
      <c r="I254" s="487" t="s">
        <v>6835</v>
      </c>
      <c r="J254" s="324" t="s">
        <v>6837</v>
      </c>
      <c r="K254" s="449" t="s">
        <v>496</v>
      </c>
      <c r="L254" s="449"/>
      <c r="M254" s="449" t="s">
        <v>496</v>
      </c>
      <c r="N254" s="449"/>
      <c r="O254" s="451" t="s">
        <v>496</v>
      </c>
      <c r="P254" s="451"/>
      <c r="Q254" s="451"/>
      <c r="R254" s="451"/>
      <c r="S254" s="447"/>
    </row>
    <row r="255" spans="1:19" s="490" customFormat="1" ht="33" customHeight="1" x14ac:dyDescent="0.2">
      <c r="A255" s="1191"/>
      <c r="B255" s="1212"/>
      <c r="C255" s="1193"/>
      <c r="D255" s="485" t="s">
        <v>6836</v>
      </c>
      <c r="E255" s="1193"/>
      <c r="F255" s="481">
        <v>2272.4</v>
      </c>
      <c r="G255" s="481" t="s">
        <v>3009</v>
      </c>
      <c r="H255" s="1194"/>
      <c r="I255" s="487" t="s">
        <v>6835</v>
      </c>
      <c r="J255" s="324" t="s">
        <v>6834</v>
      </c>
      <c r="K255" s="449" t="s">
        <v>496</v>
      </c>
      <c r="L255" s="450"/>
      <c r="M255" s="449" t="s">
        <v>496</v>
      </c>
      <c r="N255" s="450"/>
      <c r="O255" s="451" t="s">
        <v>496</v>
      </c>
      <c r="P255" s="451"/>
      <c r="Q255" s="451"/>
      <c r="R255" s="451"/>
      <c r="S255" s="447"/>
    </row>
    <row r="256" spans="1:19" s="490" customFormat="1" ht="35.25" customHeight="1" x14ac:dyDescent="0.2">
      <c r="A256" s="1191"/>
      <c r="B256" s="1212"/>
      <c r="C256" s="1193"/>
      <c r="D256" s="485" t="s">
        <v>6833</v>
      </c>
      <c r="E256" s="1193"/>
      <c r="F256" s="481">
        <v>6176.95</v>
      </c>
      <c r="G256" s="481" t="s">
        <v>3009</v>
      </c>
      <c r="H256" s="1194"/>
      <c r="I256" s="487" t="s">
        <v>6832</v>
      </c>
      <c r="J256" s="324" t="s">
        <v>6831</v>
      </c>
      <c r="K256" s="449" t="s">
        <v>496</v>
      </c>
      <c r="L256" s="450"/>
      <c r="M256" s="449" t="s">
        <v>496</v>
      </c>
      <c r="N256" s="450"/>
      <c r="O256" s="451" t="s">
        <v>496</v>
      </c>
      <c r="P256" s="451"/>
      <c r="Q256" s="451"/>
      <c r="R256" s="451"/>
      <c r="S256" s="447"/>
    </row>
    <row r="257" spans="1:19" s="490" customFormat="1" ht="38.25" customHeight="1" x14ac:dyDescent="0.2">
      <c r="A257" s="1191">
        <v>181</v>
      </c>
      <c r="B257" s="1212" t="s">
        <v>6830</v>
      </c>
      <c r="C257" s="1193" t="s">
        <v>6829</v>
      </c>
      <c r="D257" s="485" t="s">
        <v>6411</v>
      </c>
      <c r="E257" s="1193" t="s">
        <v>6828</v>
      </c>
      <c r="F257" s="481">
        <v>4150</v>
      </c>
      <c r="G257" s="481" t="s">
        <v>3009</v>
      </c>
      <c r="H257" s="1194">
        <v>43433</v>
      </c>
      <c r="I257" s="487" t="s">
        <v>6046</v>
      </c>
      <c r="J257" s="461" t="s">
        <v>6827</v>
      </c>
      <c r="K257" s="449" t="s">
        <v>496</v>
      </c>
      <c r="L257" s="450"/>
      <c r="M257" s="449" t="s">
        <v>496</v>
      </c>
      <c r="N257" s="450"/>
      <c r="O257" s="451" t="s">
        <v>496</v>
      </c>
      <c r="P257" s="451"/>
      <c r="Q257" s="451"/>
      <c r="R257" s="451"/>
      <c r="S257" s="447"/>
    </row>
    <row r="258" spans="1:19" s="490" customFormat="1" ht="19.5" x14ac:dyDescent="0.2">
      <c r="A258" s="1191"/>
      <c r="B258" s="1212"/>
      <c r="C258" s="1193"/>
      <c r="D258" s="485" t="s">
        <v>3904</v>
      </c>
      <c r="E258" s="1193"/>
      <c r="F258" s="481">
        <v>3850</v>
      </c>
      <c r="G258" s="481" t="s">
        <v>3009</v>
      </c>
      <c r="H258" s="1194"/>
      <c r="I258" s="487" t="s">
        <v>6046</v>
      </c>
      <c r="J258" s="461" t="s">
        <v>6826</v>
      </c>
      <c r="K258" s="449" t="s">
        <v>496</v>
      </c>
      <c r="L258" s="450"/>
      <c r="M258" s="449" t="s">
        <v>496</v>
      </c>
      <c r="N258" s="450"/>
      <c r="O258" s="451" t="s">
        <v>496</v>
      </c>
      <c r="P258" s="451"/>
      <c r="Q258" s="451"/>
      <c r="R258" s="451"/>
      <c r="S258" s="447"/>
    </row>
    <row r="259" spans="1:19" s="490" customFormat="1" ht="20.25" thickBot="1" x14ac:dyDescent="0.25">
      <c r="A259" s="497">
        <v>182</v>
      </c>
      <c r="B259" s="498" t="s">
        <v>6825</v>
      </c>
      <c r="C259" s="504" t="s">
        <v>6824</v>
      </c>
      <c r="D259" s="504" t="s">
        <v>1529</v>
      </c>
      <c r="E259" s="504" t="s">
        <v>6823</v>
      </c>
      <c r="F259" s="505">
        <v>240</v>
      </c>
      <c r="G259" s="505" t="s">
        <v>3009</v>
      </c>
      <c r="H259" s="506">
        <v>43424</v>
      </c>
      <c r="I259" s="507" t="s">
        <v>6046</v>
      </c>
      <c r="J259" s="502" t="s">
        <v>6822</v>
      </c>
      <c r="K259" s="499" t="s">
        <v>496</v>
      </c>
      <c r="L259" s="500"/>
      <c r="M259" s="499" t="s">
        <v>496</v>
      </c>
      <c r="N259" s="500"/>
      <c r="O259" s="501"/>
      <c r="P259" s="501"/>
      <c r="Q259" s="501" t="s">
        <v>496</v>
      </c>
      <c r="R259" s="501"/>
      <c r="S259" s="574" t="s">
        <v>7512</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183" t="s">
        <v>6112</v>
      </c>
      <c r="B261" s="1183"/>
      <c r="C261" s="1183"/>
      <c r="D261" s="1183"/>
      <c r="E261" s="1183"/>
      <c r="F261" s="1183"/>
      <c r="G261" s="1183"/>
      <c r="H261" s="1183"/>
      <c r="I261" s="1183"/>
      <c r="J261" s="1183"/>
      <c r="K261" s="1183"/>
      <c r="L261" s="1183"/>
      <c r="M261" s="1183"/>
      <c r="N261" s="1183"/>
      <c r="O261" s="1183"/>
      <c r="P261" s="1183"/>
      <c r="Q261" s="1183"/>
      <c r="R261" s="1183"/>
      <c r="S261" s="1183"/>
    </row>
    <row r="262" spans="1:19" s="147" customFormat="1" ht="12.75" customHeight="1" thickTop="1" x14ac:dyDescent="0.2">
      <c r="A262" s="1208" t="s">
        <v>3340</v>
      </c>
      <c r="B262" s="1206" t="s">
        <v>4857</v>
      </c>
      <c r="C262" s="1206" t="s">
        <v>5514</v>
      </c>
      <c r="D262" s="1206" t="s">
        <v>2520</v>
      </c>
      <c r="E262" s="1206" t="s">
        <v>2521</v>
      </c>
      <c r="F262" s="1220" t="s">
        <v>2522</v>
      </c>
      <c r="G262" s="1220" t="s">
        <v>2523</v>
      </c>
      <c r="H262" s="1206" t="s">
        <v>2524</v>
      </c>
      <c r="I262" s="1206" t="s">
        <v>2525</v>
      </c>
      <c r="J262" s="1218" t="s">
        <v>2526</v>
      </c>
      <c r="K262" s="1215" t="s">
        <v>1079</v>
      </c>
      <c r="L262" s="1217"/>
      <c r="M262" s="1215" t="s">
        <v>1080</v>
      </c>
      <c r="N262" s="1217"/>
      <c r="O262" s="1215" t="s">
        <v>1081</v>
      </c>
      <c r="P262" s="1216"/>
      <c r="Q262" s="1216"/>
      <c r="R262" s="1217"/>
      <c r="S262" s="1210" t="s">
        <v>1082</v>
      </c>
    </row>
    <row r="263" spans="1:19" s="147" customFormat="1" ht="12" customHeight="1" x14ac:dyDescent="0.2">
      <c r="A263" s="1209"/>
      <c r="B263" s="1207"/>
      <c r="C263" s="1207"/>
      <c r="D263" s="1207"/>
      <c r="E263" s="1207"/>
      <c r="F263" s="1221"/>
      <c r="G263" s="1221"/>
      <c r="H263" s="1207"/>
      <c r="I263" s="1207"/>
      <c r="J263" s="1219"/>
      <c r="K263" s="462" t="s">
        <v>1085</v>
      </c>
      <c r="L263" s="462" t="s">
        <v>2527</v>
      </c>
      <c r="M263" s="462" t="s">
        <v>1085</v>
      </c>
      <c r="N263" s="462" t="s">
        <v>1084</v>
      </c>
      <c r="O263" s="462" t="s">
        <v>492</v>
      </c>
      <c r="P263" s="462" t="s">
        <v>493</v>
      </c>
      <c r="Q263" s="462" t="s">
        <v>494</v>
      </c>
      <c r="R263" s="462" t="s">
        <v>495</v>
      </c>
      <c r="S263" s="1211"/>
    </row>
    <row r="264" spans="1:19" s="147" customFormat="1" ht="56.25" x14ac:dyDescent="0.2">
      <c r="A264" s="452">
        <v>1</v>
      </c>
      <c r="B264" s="424" t="s">
        <v>5764</v>
      </c>
      <c r="C264" s="445" t="s">
        <v>6389</v>
      </c>
      <c r="D264" s="425" t="s">
        <v>4359</v>
      </c>
      <c r="E264" s="445" t="s">
        <v>5766</v>
      </c>
      <c r="F264" s="463">
        <v>17020</v>
      </c>
      <c r="G264" s="479" t="s">
        <v>2531</v>
      </c>
      <c r="H264" s="469">
        <v>43111</v>
      </c>
      <c r="I264" s="334" t="s">
        <v>6390</v>
      </c>
      <c r="J264" s="471" t="s">
        <v>6390</v>
      </c>
      <c r="K264" s="441" t="s">
        <v>496</v>
      </c>
      <c r="L264" s="441"/>
      <c r="M264" s="441" t="s">
        <v>496</v>
      </c>
      <c r="N264" s="465"/>
      <c r="O264" s="465"/>
      <c r="P264" s="465"/>
      <c r="Q264" s="465" t="s">
        <v>496</v>
      </c>
      <c r="R264" s="465"/>
      <c r="S264" s="567" t="s">
        <v>7513</v>
      </c>
    </row>
    <row r="265" spans="1:19" s="147" customFormat="1" ht="33.75" x14ac:dyDescent="0.2">
      <c r="A265" s="452">
        <v>2</v>
      </c>
      <c r="B265" s="424" t="s">
        <v>6391</v>
      </c>
      <c r="C265" s="445" t="s">
        <v>6392</v>
      </c>
      <c r="D265" s="425" t="s">
        <v>4359</v>
      </c>
      <c r="E265" s="445" t="s">
        <v>5766</v>
      </c>
      <c r="F265" s="463">
        <v>92632.69</v>
      </c>
      <c r="G265" s="479" t="s">
        <v>2531</v>
      </c>
      <c r="H265" s="469">
        <v>43131</v>
      </c>
      <c r="I265" s="334" t="s">
        <v>6393</v>
      </c>
      <c r="J265" s="471" t="s">
        <v>6394</v>
      </c>
      <c r="K265" s="441" t="s">
        <v>496</v>
      </c>
      <c r="L265" s="441"/>
      <c r="M265" s="441" t="s">
        <v>496</v>
      </c>
      <c r="N265" s="465"/>
      <c r="O265" s="465"/>
      <c r="P265" s="465"/>
      <c r="Q265" s="465" t="s">
        <v>496</v>
      </c>
      <c r="R265" s="465"/>
      <c r="S265" s="567" t="s">
        <v>7513</v>
      </c>
    </row>
    <row r="266" spans="1:19" s="147" customFormat="1" ht="34.5" thickBot="1" x14ac:dyDescent="0.25">
      <c r="A266" s="453">
        <v>3</v>
      </c>
      <c r="B266" s="403" t="s">
        <v>6134</v>
      </c>
      <c r="C266" s="446" t="s">
        <v>6395</v>
      </c>
      <c r="D266" s="402" t="s">
        <v>2854</v>
      </c>
      <c r="E266" s="483" t="s">
        <v>6396</v>
      </c>
      <c r="F266" s="454">
        <v>176000</v>
      </c>
      <c r="G266" s="186" t="s">
        <v>2703</v>
      </c>
      <c r="H266" s="484">
        <v>43175</v>
      </c>
      <c r="I266" s="455" t="s">
        <v>6397</v>
      </c>
      <c r="J266" s="419" t="s">
        <v>6398</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213" t="s">
        <v>6675</v>
      </c>
      <c r="B268" s="1213"/>
      <c r="C268" s="1213"/>
      <c r="D268" s="1213"/>
      <c r="E268" s="1213"/>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mergeCells count="238">
    <mergeCell ref="C236:C237"/>
    <mergeCell ref="I236:I237"/>
    <mergeCell ref="C239:C241"/>
    <mergeCell ref="E219:E220"/>
    <mergeCell ref="H219:H220"/>
    <mergeCell ref="E230:E231"/>
    <mergeCell ref="E236:E237"/>
    <mergeCell ref="E239:E241"/>
    <mergeCell ref="I239:I241"/>
    <mergeCell ref="E205:E206"/>
    <mergeCell ref="H205:H206"/>
    <mergeCell ref="E208:E211"/>
    <mergeCell ref="H208:H211"/>
    <mergeCell ref="E212:E213"/>
    <mergeCell ref="H212:H213"/>
    <mergeCell ref="E217:E218"/>
    <mergeCell ref="H217:H218"/>
    <mergeCell ref="C230:C231"/>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A254:A256"/>
    <mergeCell ref="B254:B256"/>
    <mergeCell ref="A243:A244"/>
    <mergeCell ref="B243:B244"/>
    <mergeCell ref="C243:C244"/>
    <mergeCell ref="C254:C256"/>
    <mergeCell ref="C257:C258"/>
    <mergeCell ref="E243:E244"/>
    <mergeCell ref="E254:E256"/>
    <mergeCell ref="E257:E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A74:A75"/>
    <mergeCell ref="B74:B75"/>
    <mergeCell ref="C74:C75"/>
    <mergeCell ref="E74:E75"/>
    <mergeCell ref="A68:A72"/>
    <mergeCell ref="B68:B72"/>
    <mergeCell ref="C68:C72"/>
    <mergeCell ref="E68:E72"/>
    <mergeCell ref="A59:A60"/>
    <mergeCell ref="B59:B60"/>
    <mergeCell ref="C59:C60"/>
    <mergeCell ref="E59:E60"/>
    <mergeCell ref="A82:A84"/>
    <mergeCell ref="B82:B84"/>
    <mergeCell ref="C82:C84"/>
    <mergeCell ref="E82:E84"/>
    <mergeCell ref="A78:A80"/>
    <mergeCell ref="B78:B80"/>
    <mergeCell ref="C78:C80"/>
    <mergeCell ref="E78:E80"/>
    <mergeCell ref="H78:H80"/>
    <mergeCell ref="A94:A95"/>
    <mergeCell ref="B94:B95"/>
    <mergeCell ref="C94:C95"/>
    <mergeCell ref="E94:E95"/>
    <mergeCell ref="A86:A90"/>
    <mergeCell ref="B86:B90"/>
    <mergeCell ref="C86:C90"/>
    <mergeCell ref="E86:E90"/>
    <mergeCell ref="H86:H90"/>
    <mergeCell ref="A107:A109"/>
    <mergeCell ref="B107:B109"/>
    <mergeCell ref="C107:C109"/>
    <mergeCell ref="E107:E109"/>
    <mergeCell ref="H107:H109"/>
    <mergeCell ref="A102:A106"/>
    <mergeCell ref="B102:B106"/>
    <mergeCell ref="C102:C106"/>
    <mergeCell ref="E102:E106"/>
    <mergeCell ref="H102:H106"/>
    <mergeCell ref="A119:A122"/>
    <mergeCell ref="B119:B122"/>
    <mergeCell ref="C119:C122"/>
    <mergeCell ref="E119:E122"/>
    <mergeCell ref="H119:H122"/>
    <mergeCell ref="A114:A115"/>
    <mergeCell ref="B114:B115"/>
    <mergeCell ref="C114:C115"/>
    <mergeCell ref="E114:E115"/>
    <mergeCell ref="A129:A131"/>
    <mergeCell ref="B129:B131"/>
    <mergeCell ref="C129:C131"/>
    <mergeCell ref="E129:E131"/>
    <mergeCell ref="H129:H131"/>
    <mergeCell ref="A126:A128"/>
    <mergeCell ref="B126:B128"/>
    <mergeCell ref="C126:C128"/>
    <mergeCell ref="E126:E128"/>
    <mergeCell ref="H126:H128"/>
    <mergeCell ref="A154:A155"/>
    <mergeCell ref="B154:B155"/>
    <mergeCell ref="C154:C155"/>
    <mergeCell ref="E154:E155"/>
    <mergeCell ref="H154:H155"/>
    <mergeCell ref="A132:A134"/>
    <mergeCell ref="B132:B134"/>
    <mergeCell ref="C132:C134"/>
    <mergeCell ref="E132:E134"/>
    <mergeCell ref="H132:H134"/>
    <mergeCell ref="K25:K26"/>
    <mergeCell ref="M25:M26"/>
    <mergeCell ref="O25:O26"/>
    <mergeCell ref="L25:L26"/>
    <mergeCell ref="N25:N26"/>
    <mergeCell ref="P25:P26"/>
    <mergeCell ref="Q25:Q26"/>
    <mergeCell ref="R25:R26"/>
    <mergeCell ref="S25:S26"/>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694" priority="466" stopIfTrue="1" operator="lessThanOrEqual">
      <formula>0</formula>
    </cfRule>
  </conditionalFormatting>
  <conditionalFormatting sqref="A265:B266">
    <cfRule type="cellIs" dxfId="693" priority="458" stopIfTrue="1" operator="lessThanOrEqual">
      <formula>0</formula>
    </cfRule>
  </conditionalFormatting>
  <conditionalFormatting sqref="C265:C266">
    <cfRule type="cellIs" dxfId="692" priority="457" stopIfTrue="1" operator="lessThanOrEqual">
      <formula>0</formula>
    </cfRule>
  </conditionalFormatting>
  <conditionalFormatting sqref="E265:G265 E266">
    <cfRule type="cellIs" dxfId="691" priority="454" stopIfTrue="1" operator="lessThanOrEqual">
      <formula>0</formula>
    </cfRule>
  </conditionalFormatting>
  <conditionalFormatting sqref="H265">
    <cfRule type="cellIs" dxfId="690" priority="452" stopIfTrue="1" operator="lessThanOrEqual">
      <formula>0</formula>
    </cfRule>
  </conditionalFormatting>
  <conditionalFormatting sqref="I265">
    <cfRule type="cellIs" dxfId="689" priority="450" stopIfTrue="1" operator="lessThanOrEqual">
      <formula>0</formula>
    </cfRule>
  </conditionalFormatting>
  <conditionalFormatting sqref="D265">
    <cfRule type="cellIs" dxfId="688" priority="449" stopIfTrue="1" operator="lessThanOrEqual">
      <formula>0</formula>
    </cfRule>
  </conditionalFormatting>
  <conditionalFormatting sqref="J265">
    <cfRule type="cellIs" dxfId="687" priority="448" stopIfTrue="1" operator="lessThanOrEqual">
      <formula>0</formula>
    </cfRule>
  </conditionalFormatting>
  <conditionalFormatting sqref="E44">
    <cfRule type="cellIs" dxfId="686" priority="415" stopIfTrue="1" operator="lessThanOrEqual">
      <formula>0</formula>
    </cfRule>
  </conditionalFormatting>
  <conditionalFormatting sqref="E34">
    <cfRule type="cellIs" dxfId="685" priority="436" stopIfTrue="1" operator="lessThanOrEqual">
      <formula>0</formula>
    </cfRule>
  </conditionalFormatting>
  <conditionalFormatting sqref="D34:D37">
    <cfRule type="cellIs" dxfId="684" priority="435" stopIfTrue="1" operator="lessThanOrEqual">
      <formula>0</formula>
    </cfRule>
  </conditionalFormatting>
  <conditionalFormatting sqref="E29:E30">
    <cfRule type="cellIs" dxfId="683" priority="434" stopIfTrue="1" operator="lessThanOrEqual">
      <formula>0</formula>
    </cfRule>
  </conditionalFormatting>
  <conditionalFormatting sqref="E43">
    <cfRule type="cellIs" dxfId="682" priority="433" stopIfTrue="1" operator="lessThanOrEqual">
      <formula>0</formula>
    </cfRule>
  </conditionalFormatting>
  <conditionalFormatting sqref="C25:J25">
    <cfRule type="cellIs" dxfId="681" priority="430" stopIfTrue="1" operator="lessThanOrEqual">
      <formula>0</formula>
    </cfRule>
  </conditionalFormatting>
  <conditionalFormatting sqref="C28:J28">
    <cfRule type="cellIs" dxfId="680" priority="429" stopIfTrue="1" operator="lessThanOrEqual">
      <formula>0</formula>
    </cfRule>
  </conditionalFormatting>
  <conditionalFormatting sqref="C27:D27 F27:H27 J27">
    <cfRule type="cellIs" dxfId="679" priority="428" stopIfTrue="1" operator="lessThanOrEqual">
      <formula>0</formula>
    </cfRule>
  </conditionalFormatting>
  <conditionalFormatting sqref="E27">
    <cfRule type="cellIs" dxfId="678" priority="427" stopIfTrue="1" operator="lessThanOrEqual">
      <formula>0</formula>
    </cfRule>
  </conditionalFormatting>
  <conditionalFormatting sqref="I27">
    <cfRule type="cellIs" dxfId="677" priority="426" stopIfTrue="1" operator="lessThanOrEqual">
      <formula>0</formula>
    </cfRule>
  </conditionalFormatting>
  <conditionalFormatting sqref="A38:D38 D39:D40 F39:G40 F38:J38 I39:J40">
    <cfRule type="cellIs" dxfId="676" priority="423" stopIfTrue="1" operator="lessThanOrEqual">
      <formula>0</formula>
    </cfRule>
  </conditionalFormatting>
  <conditionalFormatting sqref="A54:J54">
    <cfRule type="cellIs" dxfId="675" priority="395" stopIfTrue="1" operator="lessThanOrEqual">
      <formula>0</formula>
    </cfRule>
  </conditionalFormatting>
  <conditionalFormatting sqref="E38">
    <cfRule type="cellIs" dxfId="674" priority="416" stopIfTrue="1" operator="lessThanOrEqual">
      <formula>0</formula>
    </cfRule>
  </conditionalFormatting>
  <conditionalFormatting sqref="E45">
    <cfRule type="cellIs" dxfId="673" priority="414" stopIfTrue="1" operator="lessThanOrEqual">
      <formula>0</formula>
    </cfRule>
  </conditionalFormatting>
  <conditionalFormatting sqref="E46:E47 E49">
    <cfRule type="cellIs" dxfId="672" priority="413" stopIfTrue="1" operator="lessThanOrEqual">
      <formula>0</formula>
    </cfRule>
  </conditionalFormatting>
  <conditionalFormatting sqref="B48:D48 F48:J48">
    <cfRule type="cellIs" dxfId="671" priority="411" stopIfTrue="1" operator="lessThanOrEqual">
      <formula>0</formula>
    </cfRule>
  </conditionalFormatting>
  <conditionalFormatting sqref="E48">
    <cfRule type="cellIs" dxfId="670" priority="405" stopIfTrue="1" operator="lessThanOrEqual">
      <formula>0</formula>
    </cfRule>
  </conditionalFormatting>
  <conditionalFormatting sqref="D52 F52:G52 I52:J52 A51:J51">
    <cfRule type="cellIs" dxfId="669" priority="402" stopIfTrue="1" operator="lessThanOrEqual">
      <formula>0</formula>
    </cfRule>
  </conditionalFormatting>
  <conditionalFormatting sqref="A59:J59 D60 F60:G60 J60">
    <cfRule type="cellIs" dxfId="668" priority="388" stopIfTrue="1" operator="lessThanOrEqual">
      <formula>0</formula>
    </cfRule>
  </conditionalFormatting>
  <conditionalFormatting sqref="F56:G56 A55:J55 D56 I56:J56">
    <cfRule type="cellIs" dxfId="667" priority="380" stopIfTrue="1" operator="lessThanOrEqual">
      <formula>0</formula>
    </cfRule>
  </conditionalFormatting>
  <conditionalFormatting sqref="D58 A57:D57 F57:J58">
    <cfRule type="cellIs" dxfId="666" priority="372" stopIfTrue="1" operator="lessThanOrEqual">
      <formula>0</formula>
    </cfRule>
  </conditionalFormatting>
  <conditionalFormatting sqref="E57">
    <cfRule type="cellIs" dxfId="665" priority="366" stopIfTrue="1" operator="lessThanOrEqual">
      <formula>0</formula>
    </cfRule>
  </conditionalFormatting>
  <conditionalFormatting sqref="I49">
    <cfRule type="cellIs" dxfId="664" priority="365" stopIfTrue="1" operator="lessThanOrEqual">
      <formula>0</formula>
    </cfRule>
  </conditionalFormatting>
  <conditionalFormatting sqref="I50">
    <cfRule type="cellIs" dxfId="663" priority="364" stopIfTrue="1" operator="lessThanOrEqual">
      <formula>0</formula>
    </cfRule>
  </conditionalFormatting>
  <conditionalFormatting sqref="D50">
    <cfRule type="cellIs" dxfId="662" priority="363" stopIfTrue="1" operator="lessThanOrEqual">
      <formula>0</formula>
    </cfRule>
  </conditionalFormatting>
  <conditionalFormatting sqref="A264:B264">
    <cfRule type="cellIs" dxfId="661" priority="362" stopIfTrue="1" operator="lessThanOrEqual">
      <formula>0</formula>
    </cfRule>
  </conditionalFormatting>
  <conditionalFormatting sqref="C264">
    <cfRule type="cellIs" dxfId="660" priority="361" stopIfTrue="1" operator="lessThanOrEqual">
      <formula>0</formula>
    </cfRule>
  </conditionalFormatting>
  <conditionalFormatting sqref="E264:G264">
    <cfRule type="cellIs" dxfId="659" priority="358" stopIfTrue="1" operator="lessThanOrEqual">
      <formula>0</formula>
    </cfRule>
  </conditionalFormatting>
  <conditionalFormatting sqref="H264">
    <cfRule type="cellIs" dxfId="658" priority="356" stopIfTrue="1" operator="lessThanOrEqual">
      <formula>0</formula>
    </cfRule>
  </conditionalFormatting>
  <conditionalFormatting sqref="I264">
    <cfRule type="cellIs" dxfId="657" priority="354" stopIfTrue="1" operator="lessThanOrEqual">
      <formula>0</formula>
    </cfRule>
  </conditionalFormatting>
  <conditionalFormatting sqref="D264">
    <cfRule type="cellIs" dxfId="656" priority="353" stopIfTrue="1" operator="lessThanOrEqual">
      <formula>0</formula>
    </cfRule>
  </conditionalFormatting>
  <conditionalFormatting sqref="J264">
    <cfRule type="cellIs" dxfId="655" priority="352" stopIfTrue="1" operator="lessThanOrEqual">
      <formula>0</formula>
    </cfRule>
  </conditionalFormatting>
  <conditionalFormatting sqref="E68">
    <cfRule type="cellIs" dxfId="654" priority="332" stopIfTrue="1" operator="lessThanOrEqual">
      <formula>0</formula>
    </cfRule>
  </conditionalFormatting>
  <conditionalFormatting sqref="D86:D90">
    <cfRule type="cellIs" dxfId="653" priority="331" stopIfTrue="1" operator="lessThanOrEqual">
      <formula>0</formula>
    </cfRule>
  </conditionalFormatting>
  <conditionalFormatting sqref="E107">
    <cfRule type="cellIs" dxfId="652" priority="329" stopIfTrue="1" operator="lessThanOrEqual">
      <formula>0</formula>
    </cfRule>
  </conditionalFormatting>
  <conditionalFormatting sqref="E132">
    <cfRule type="cellIs" dxfId="651" priority="327" stopIfTrue="1" operator="lessThanOrEqual">
      <formula>0</formula>
    </cfRule>
  </conditionalFormatting>
  <conditionalFormatting sqref="B146:I146">
    <cfRule type="cellIs" dxfId="650" priority="325" stopIfTrue="1" operator="lessThanOrEqual">
      <formula>0</formula>
    </cfRule>
  </conditionalFormatting>
  <conditionalFormatting sqref="B147:I147">
    <cfRule type="cellIs" dxfId="649" priority="318" stopIfTrue="1" operator="lessThanOrEqual">
      <formula>0</formula>
    </cfRule>
  </conditionalFormatting>
  <conditionalFormatting sqref="B170:J170">
    <cfRule type="cellIs" dxfId="648" priority="289" stopIfTrue="1" operator="lessThanOrEqual">
      <formula>0</formula>
    </cfRule>
  </conditionalFormatting>
  <conditionalFormatting sqref="B171:H171 J171">
    <cfRule type="cellIs" dxfId="647" priority="282" stopIfTrue="1" operator="lessThanOrEqual">
      <formula>0</formula>
    </cfRule>
  </conditionalFormatting>
  <conditionalFormatting sqref="C154">
    <cfRule type="cellIs" dxfId="646" priority="301" stopIfTrue="1" operator="lessThanOrEqual">
      <formula>0</formula>
    </cfRule>
  </conditionalFormatting>
  <conditionalFormatting sqref="B158:B160">
    <cfRule type="cellIs" dxfId="645" priority="295" stopIfTrue="1" operator="lessThanOrEqual">
      <formula>0</formula>
    </cfRule>
  </conditionalFormatting>
  <conditionalFormatting sqref="B156">
    <cfRule type="cellIs" dxfId="644" priority="300" stopIfTrue="1" operator="lessThanOrEqual">
      <formula>0</formula>
    </cfRule>
  </conditionalFormatting>
  <conditionalFormatting sqref="C156">
    <cfRule type="cellIs" dxfId="643" priority="299" stopIfTrue="1" operator="lessThanOrEqual">
      <formula>0</formula>
    </cfRule>
  </conditionalFormatting>
  <conditionalFormatting sqref="B157">
    <cfRule type="cellIs" dxfId="642" priority="297" stopIfTrue="1" operator="lessThanOrEqual">
      <formula>0</formula>
    </cfRule>
  </conditionalFormatting>
  <conditionalFormatting sqref="B172">
    <cfRule type="cellIs" dxfId="641" priority="294" stopIfTrue="1" operator="lessThanOrEqual">
      <formula>0</formula>
    </cfRule>
  </conditionalFormatting>
  <conditionalFormatting sqref="E129">
    <cfRule type="cellIs" dxfId="640" priority="291" stopIfTrue="1" operator="lessThanOrEqual">
      <formula>0</formula>
    </cfRule>
  </conditionalFormatting>
  <conditionalFormatting sqref="C172:J172">
    <cfRule type="cellIs" dxfId="639" priority="275" stopIfTrue="1" operator="lessThanOrEqual">
      <formula>0</formula>
    </cfRule>
  </conditionalFormatting>
  <conditionalFormatting sqref="C173:F173">
    <cfRule type="cellIs" dxfId="638" priority="267" stopIfTrue="1" operator="lessThanOrEqual">
      <formula>0</formula>
    </cfRule>
  </conditionalFormatting>
  <conditionalFormatting sqref="B173">
    <cfRule type="cellIs" dxfId="637" priority="254" stopIfTrue="1" operator="lessThanOrEqual">
      <formula>0</formula>
    </cfRule>
  </conditionalFormatting>
  <conditionalFormatting sqref="B174">
    <cfRule type="cellIs" dxfId="636" priority="253" stopIfTrue="1" operator="lessThanOrEqual">
      <formula>0</formula>
    </cfRule>
  </conditionalFormatting>
  <conditionalFormatting sqref="B175">
    <cfRule type="cellIs" dxfId="635" priority="251" stopIfTrue="1" operator="lessThanOrEqual">
      <formula>0</formula>
    </cfRule>
  </conditionalFormatting>
  <conditionalFormatting sqref="D176">
    <cfRule type="cellIs" dxfId="634" priority="243" stopIfTrue="1" operator="lessThanOrEqual">
      <formula>0</formula>
    </cfRule>
  </conditionalFormatting>
  <conditionalFormatting sqref="B176">
    <cfRule type="cellIs" dxfId="633" priority="241" stopIfTrue="1" operator="lessThanOrEqual">
      <formula>0</formula>
    </cfRule>
  </conditionalFormatting>
  <conditionalFormatting sqref="F176:I176">
    <cfRule type="cellIs" dxfId="632" priority="240" stopIfTrue="1" operator="lessThanOrEqual">
      <formula>0</formula>
    </cfRule>
  </conditionalFormatting>
  <conditionalFormatting sqref="B177">
    <cfRule type="cellIs" dxfId="631" priority="239" stopIfTrue="1" operator="lessThanOrEqual">
      <formula>0</formula>
    </cfRule>
  </conditionalFormatting>
  <conditionalFormatting sqref="B178:B179">
    <cfRule type="cellIs" dxfId="630" priority="238" stopIfTrue="1" operator="lessThanOrEqual">
      <formula>0</formula>
    </cfRule>
  </conditionalFormatting>
  <conditionalFormatting sqref="D266">
    <cfRule type="cellIs" dxfId="629" priority="237" stopIfTrue="1" operator="lessThanOrEqual">
      <formula>0</formula>
    </cfRule>
  </conditionalFormatting>
  <conditionalFormatting sqref="F266">
    <cfRule type="cellIs" dxfId="628" priority="236" stopIfTrue="1" operator="lessThanOrEqual">
      <formula>0</formula>
    </cfRule>
  </conditionalFormatting>
  <conditionalFormatting sqref="G266">
    <cfRule type="cellIs" dxfId="627" priority="232" stopIfTrue="1" operator="lessThanOrEqual">
      <formula>0</formula>
    </cfRule>
  </conditionalFormatting>
  <conditionalFormatting sqref="H266">
    <cfRule type="cellIs" dxfId="626" priority="230" stopIfTrue="1" operator="lessThanOrEqual">
      <formula>0</formula>
    </cfRule>
  </conditionalFormatting>
  <conditionalFormatting sqref="I266">
    <cfRule type="cellIs" dxfId="625" priority="228" stopIfTrue="1" operator="lessThanOrEqual">
      <formula>0</formula>
    </cfRule>
  </conditionalFormatting>
  <conditionalFormatting sqref="J266">
    <cfRule type="cellIs" dxfId="624" priority="227" stopIfTrue="1" operator="lessThanOrEqual">
      <formula>0</formula>
    </cfRule>
  </conditionalFormatting>
  <conditionalFormatting sqref="D150:F150">
    <cfRule type="cellIs" dxfId="623" priority="213" stopIfTrue="1" operator="lessThanOrEqual">
      <formula>0</formula>
    </cfRule>
  </conditionalFormatting>
  <conditionalFormatting sqref="I171">
    <cfRule type="cellIs" dxfId="622" priority="199" stopIfTrue="1" operator="lessThanOrEqual">
      <formula>0</formula>
    </cfRule>
  </conditionalFormatting>
  <conditionalFormatting sqref="G173">
    <cfRule type="cellIs" dxfId="621" priority="197" stopIfTrue="1" operator="lessThanOrEqual">
      <formula>0</formula>
    </cfRule>
  </conditionalFormatting>
  <conditionalFormatting sqref="J176">
    <cfRule type="cellIs" dxfId="620" priority="191" stopIfTrue="1" operator="lessThanOrEqual">
      <formula>0</formula>
    </cfRule>
  </conditionalFormatting>
  <conditionalFormatting sqref="J20">
    <cfRule type="cellIs" dxfId="619" priority="166" stopIfTrue="1" operator="lessThanOrEqual">
      <formula>0</formula>
    </cfRule>
  </conditionalFormatting>
  <conditionalFormatting sqref="A18:B18 D18 F18:H18 J18 A200:A202 C200:J200 C202:J202 C201:I201">
    <cfRule type="cellIs" dxfId="618" priority="167" stopIfTrue="1" operator="lessThanOrEqual">
      <formula>0</formula>
    </cfRule>
  </conditionalFormatting>
  <conditionalFormatting sqref="A21 F22:G22 F21:I21 I22 D21:D22">
    <cfRule type="cellIs" dxfId="617" priority="165" stopIfTrue="1" operator="lessThanOrEqual">
      <formula>0</formula>
    </cfRule>
  </conditionalFormatting>
  <conditionalFormatting sqref="E21">
    <cfRule type="cellIs" dxfId="616" priority="164" stopIfTrue="1" operator="lessThanOrEqual">
      <formula>0</formula>
    </cfRule>
  </conditionalFormatting>
  <conditionalFormatting sqref="J21:J22">
    <cfRule type="cellIs" dxfId="615" priority="163" stopIfTrue="1" operator="lessThanOrEqual">
      <formula>0</formula>
    </cfRule>
  </conditionalFormatting>
  <conditionalFormatting sqref="A20:I20">
    <cfRule type="cellIs" dxfId="614" priority="162" stopIfTrue="1" operator="lessThanOrEqual">
      <formula>0</formula>
    </cfRule>
  </conditionalFormatting>
  <conditionalFormatting sqref="B21:C22">
    <cfRule type="cellIs" dxfId="613" priority="161" stopIfTrue="1" operator="lessThanOrEqual">
      <formula>0</formula>
    </cfRule>
  </conditionalFormatting>
  <conditionalFormatting sqref="A22">
    <cfRule type="cellIs" dxfId="612" priority="160" stopIfTrue="1" operator="lessThanOrEqual">
      <formula>0</formula>
    </cfRule>
  </conditionalFormatting>
  <conditionalFormatting sqref="J24">
    <cfRule type="cellIs" dxfId="611" priority="159" stopIfTrue="1" operator="lessThanOrEqual">
      <formula>0</formula>
    </cfRule>
  </conditionalFormatting>
  <conditionalFormatting sqref="A24:H24">
    <cfRule type="cellIs" dxfId="610" priority="158" stopIfTrue="1" operator="lessThanOrEqual">
      <formula>0</formula>
    </cfRule>
  </conditionalFormatting>
  <conditionalFormatting sqref="I24">
    <cfRule type="cellIs" dxfId="609" priority="157" stopIfTrue="1" operator="lessThanOrEqual">
      <formula>0</formula>
    </cfRule>
  </conditionalFormatting>
  <conditionalFormatting sqref="B26">
    <cfRule type="cellIs" dxfId="608" priority="156" stopIfTrue="1" operator="lessThanOrEqual">
      <formula>0</formula>
    </cfRule>
  </conditionalFormatting>
  <conditionalFormatting sqref="E26:J26">
    <cfRule type="cellIs" dxfId="607" priority="155" stopIfTrue="1" operator="lessThanOrEqual">
      <formula>0</formula>
    </cfRule>
  </conditionalFormatting>
  <conditionalFormatting sqref="A26">
    <cfRule type="cellIs" dxfId="606" priority="154" stopIfTrue="1" operator="lessThanOrEqual">
      <formula>0</formula>
    </cfRule>
  </conditionalFormatting>
  <conditionalFormatting sqref="A32:B32 F33:G33 B33 D32:J32 I33:J33">
    <cfRule type="cellIs" dxfId="605" priority="153" stopIfTrue="1" operator="lessThanOrEqual">
      <formula>0</formula>
    </cfRule>
  </conditionalFormatting>
  <conditionalFormatting sqref="D33">
    <cfRule type="cellIs" dxfId="604" priority="147" stopIfTrue="1" operator="lessThanOrEqual">
      <formula>0</formula>
    </cfRule>
  </conditionalFormatting>
  <conditionalFormatting sqref="C32:C33">
    <cfRule type="cellIs" dxfId="603" priority="146" stopIfTrue="1" operator="lessThanOrEqual">
      <formula>0</formula>
    </cfRule>
  </conditionalFormatting>
  <conditionalFormatting sqref="D41:D42 F41:G42">
    <cfRule type="cellIs" dxfId="602" priority="145" stopIfTrue="1" operator="lessThanOrEqual">
      <formula>0</formula>
    </cfRule>
  </conditionalFormatting>
  <conditionalFormatting sqref="J41:J42">
    <cfRule type="cellIs" dxfId="601" priority="144" stopIfTrue="1" operator="lessThanOrEqual">
      <formula>0</formula>
    </cfRule>
  </conditionalFormatting>
  <conditionalFormatting sqref="I41:I42">
    <cfRule type="cellIs" dxfId="600" priority="143" stopIfTrue="1" operator="lessThanOrEqual">
      <formula>0</formula>
    </cfRule>
  </conditionalFormatting>
  <conditionalFormatting sqref="C41:C42">
    <cfRule type="cellIs" dxfId="599" priority="142" stopIfTrue="1" operator="lessThanOrEqual">
      <formula>0</formula>
    </cfRule>
  </conditionalFormatting>
  <conditionalFormatting sqref="J165">
    <cfRule type="cellIs" dxfId="598" priority="141" stopIfTrue="1" operator="lessThanOrEqual">
      <formula>0</formula>
    </cfRule>
  </conditionalFormatting>
  <conditionalFormatting sqref="B165">
    <cfRule type="cellIs" dxfId="597" priority="140" stopIfTrue="1" operator="lessThanOrEqual">
      <formula>0</formula>
    </cfRule>
  </conditionalFormatting>
  <conditionalFormatting sqref="D165 F165:G165 I165">
    <cfRule type="cellIs" dxfId="596"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595" priority="133" stopIfTrue="1" operator="lessThanOrEqual">
      <formula>0</formula>
    </cfRule>
  </conditionalFormatting>
  <conditionalFormatting sqref="B180:B184 B200:B202 B186:B196">
    <cfRule type="cellIs" dxfId="594" priority="127" stopIfTrue="1" operator="lessThanOrEqual">
      <formula>0</formula>
    </cfRule>
  </conditionalFormatting>
  <conditionalFormatting sqref="E196">
    <cfRule type="cellIs" dxfId="593" priority="124" stopIfTrue="1" operator="lessThanOrEqual">
      <formula>0</formula>
    </cfRule>
  </conditionalFormatting>
  <conditionalFormatting sqref="D198:D199 F199:G199 I199:J199">
    <cfRule type="cellIs" dxfId="592" priority="123" stopIfTrue="1" operator="lessThanOrEqual">
      <formula>0</formula>
    </cfRule>
  </conditionalFormatting>
  <conditionalFormatting sqref="E198">
    <cfRule type="cellIs" dxfId="591" priority="117" stopIfTrue="1" operator="lessThanOrEqual">
      <formula>0</formula>
    </cfRule>
  </conditionalFormatting>
  <conditionalFormatting sqref="C198">
    <cfRule type="cellIs" dxfId="590" priority="116" stopIfTrue="1" operator="lessThanOrEqual">
      <formula>0</formula>
    </cfRule>
  </conditionalFormatting>
  <conditionalFormatting sqref="B198">
    <cfRule type="cellIs" dxfId="589" priority="115" stopIfTrue="1" operator="lessThanOrEqual">
      <formula>0</formula>
    </cfRule>
  </conditionalFormatting>
  <conditionalFormatting sqref="C184">
    <cfRule type="cellIs" dxfId="588" priority="60" stopIfTrue="1" operator="lessThanOrEqual">
      <formula>0</formula>
    </cfRule>
  </conditionalFormatting>
  <conditionalFormatting sqref="J117">
    <cfRule type="cellIs" dxfId="587" priority="95" stopIfTrue="1" operator="equal">
      <formula>"REGULAR"</formula>
    </cfRule>
    <cfRule type="cellIs" dxfId="586" priority="96" stopIfTrue="1" operator="equal">
      <formula>"BUENO"</formula>
    </cfRule>
    <cfRule type="cellIs" dxfId="585" priority="97" stopIfTrue="1" operator="equal">
      <formula>"EXCELENTE"</formula>
    </cfRule>
    <cfRule type="cellIs" dxfId="584" priority="98" stopIfTrue="1" operator="lessThanOrEqual">
      <formula>0</formula>
    </cfRule>
    <cfRule type="cellIs" dxfId="583" priority="99" stopIfTrue="1" operator="equal">
      <formula>"MALO"</formula>
    </cfRule>
  </conditionalFormatting>
  <conditionalFormatting sqref="J150 J146:J147 J141 J118">
    <cfRule type="cellIs" dxfId="582" priority="90" stopIfTrue="1" operator="equal">
      <formula>"REGULAR"</formula>
    </cfRule>
    <cfRule type="cellIs" dxfId="581" priority="91" stopIfTrue="1" operator="equal">
      <formula>"BUENO"</formula>
    </cfRule>
    <cfRule type="cellIs" dxfId="580" priority="92" stopIfTrue="1" operator="equal">
      <formula>"EXCELENTE"</formula>
    </cfRule>
    <cfRule type="cellIs" dxfId="579" priority="93" stopIfTrue="1" operator="lessThanOrEqual">
      <formula>0</formula>
    </cfRule>
    <cfRule type="cellIs" dxfId="578" priority="94" stopIfTrue="1" operator="equal">
      <formula>"MALO"</formula>
    </cfRule>
  </conditionalFormatting>
  <conditionalFormatting sqref="J201 J194 J192 J190 J186 J182 J179 J164 J162 J158:J159">
    <cfRule type="cellIs" dxfId="577"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576"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575" priority="78" stopIfTrue="1" operator="equal">
      <formula>"REGULAR"</formula>
    </cfRule>
    <cfRule type="cellIs" dxfId="574" priority="79" stopIfTrue="1" operator="equal">
      <formula>"BUENO"</formula>
    </cfRule>
    <cfRule type="cellIs" dxfId="573" priority="80" stopIfTrue="1" operator="equal">
      <formula>"EXCELENTE"</formula>
    </cfRule>
    <cfRule type="cellIs" dxfId="572" priority="81" stopIfTrue="1" operator="lessThanOrEqual">
      <formula>0</formula>
    </cfRule>
    <cfRule type="cellIs" dxfId="571" priority="82" stopIfTrue="1" operator="equal">
      <formula>"MALO"</formula>
    </cfRule>
  </conditionalFormatting>
  <conditionalFormatting sqref="J151">
    <cfRule type="cellIs" dxfId="570" priority="55" stopIfTrue="1" operator="equal">
      <formula>"REGULAR"</formula>
    </cfRule>
    <cfRule type="cellIs" dxfId="569" priority="56" stopIfTrue="1" operator="equal">
      <formula>"BUENO"</formula>
    </cfRule>
    <cfRule type="cellIs" dxfId="568" priority="57" stopIfTrue="1" operator="equal">
      <formula>"EXCELENTE"</formula>
    </cfRule>
    <cfRule type="cellIs" dxfId="567" priority="58" stopIfTrue="1" operator="lessThanOrEqual">
      <formula>0</formula>
    </cfRule>
    <cfRule type="cellIs" dxfId="566" priority="59" stopIfTrue="1" operator="equal">
      <formula>"MALO"</formula>
    </cfRule>
  </conditionalFormatting>
  <conditionalFormatting sqref="J152">
    <cfRule type="cellIs" dxfId="565" priority="50" stopIfTrue="1" operator="equal">
      <formula>"REGULAR"</formula>
    </cfRule>
    <cfRule type="cellIs" dxfId="564" priority="51" stopIfTrue="1" operator="equal">
      <formula>"BUENO"</formula>
    </cfRule>
    <cfRule type="cellIs" dxfId="563" priority="52" stopIfTrue="1" operator="equal">
      <formula>"EXCELENTE"</formula>
    </cfRule>
    <cfRule type="cellIs" dxfId="562" priority="53" stopIfTrue="1" operator="lessThanOrEqual">
      <formula>0</formula>
    </cfRule>
    <cfRule type="cellIs" dxfId="561" priority="54" stopIfTrue="1" operator="equal">
      <formula>"MALO"</formula>
    </cfRule>
  </conditionalFormatting>
  <conditionalFormatting sqref="E254">
    <cfRule type="cellIs" dxfId="560" priority="2" stopIfTrue="1" operator="lessThanOrEqual">
      <formula>0</formula>
    </cfRule>
  </conditionalFormatting>
  <conditionalFormatting sqref="E257">
    <cfRule type="cellIs" dxfId="559" priority="1" stopIfTrue="1" operator="lessThanOrEqual">
      <formula>0</formula>
    </cfRule>
  </conditionalFormatting>
  <conditionalFormatting sqref="A203:A204 C203:J204">
    <cfRule type="cellIs" dxfId="558" priority="47" stopIfTrue="1" operator="lessThanOrEqual">
      <formula>0</formula>
    </cfRule>
  </conditionalFormatting>
  <conditionalFormatting sqref="B203:B204">
    <cfRule type="cellIs" dxfId="557"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556" priority="45" stopIfTrue="1" operator="lessThanOrEqual">
      <formula>0</formula>
    </cfRule>
  </conditionalFormatting>
  <conditionalFormatting sqref="B214 B207:B208 B216">
    <cfRule type="cellIs" dxfId="555" priority="44" stopIfTrue="1" operator="lessThanOrEqual">
      <formula>0</formula>
    </cfRule>
  </conditionalFormatting>
  <conditionalFormatting sqref="B221:B224 B226:B230">
    <cfRule type="cellIs" dxfId="554" priority="43" stopIfTrue="1" operator="lessThanOrEqual">
      <formula>0</formula>
    </cfRule>
  </conditionalFormatting>
  <conditionalFormatting sqref="B232:B236 B238">
    <cfRule type="cellIs" dxfId="553" priority="42" stopIfTrue="1" operator="lessThanOrEqual">
      <formula>0</formula>
    </cfRule>
  </conditionalFormatting>
  <conditionalFormatting sqref="A212">
    <cfRule type="cellIs" dxfId="552" priority="41" stopIfTrue="1" operator="lessThanOrEqual">
      <formula>0</formula>
    </cfRule>
  </conditionalFormatting>
  <conditionalFormatting sqref="D212:D213 F212:J212 F213:G213 I213:J213">
    <cfRule type="cellIs" dxfId="551" priority="40" stopIfTrue="1" operator="lessThanOrEqual">
      <formula>0</formula>
    </cfRule>
  </conditionalFormatting>
  <conditionalFormatting sqref="E212">
    <cfRule type="cellIs" dxfId="550" priority="39" stopIfTrue="1" operator="lessThanOrEqual">
      <formula>0</formula>
    </cfRule>
  </conditionalFormatting>
  <conditionalFormatting sqref="C212">
    <cfRule type="cellIs" dxfId="549" priority="38" stopIfTrue="1" operator="lessThanOrEqual">
      <formula>0</formula>
    </cfRule>
  </conditionalFormatting>
  <conditionalFormatting sqref="B212">
    <cfRule type="cellIs" dxfId="548" priority="37" stopIfTrue="1" operator="lessThanOrEqual">
      <formula>0</formula>
    </cfRule>
  </conditionalFormatting>
  <conditionalFormatting sqref="B239 B242">
    <cfRule type="cellIs" dxfId="547" priority="36" stopIfTrue="1" operator="lessThanOrEqual">
      <formula>0</formula>
    </cfRule>
  </conditionalFormatting>
  <conditionalFormatting sqref="B245:B248">
    <cfRule type="cellIs" dxfId="546" priority="35" stopIfTrue="1" operator="lessThanOrEqual">
      <formula>0</formula>
    </cfRule>
  </conditionalFormatting>
  <conditionalFormatting sqref="B249:B253">
    <cfRule type="cellIs" dxfId="545" priority="34" stopIfTrue="1" operator="lessThanOrEqual">
      <formula>0</formula>
    </cfRule>
  </conditionalFormatting>
  <conditionalFormatting sqref="E236">
    <cfRule type="cellIs" dxfId="544" priority="33" stopIfTrue="1" operator="lessThanOrEqual">
      <formula>0</formula>
    </cfRule>
  </conditionalFormatting>
  <conditionalFormatting sqref="A205">
    <cfRule type="cellIs" dxfId="543" priority="32" stopIfTrue="1" operator="lessThanOrEqual">
      <formula>0</formula>
    </cfRule>
  </conditionalFormatting>
  <conditionalFormatting sqref="D205:D206 F205:J205 F206:G206 I206:J206">
    <cfRule type="cellIs" dxfId="542" priority="31" stopIfTrue="1" operator="lessThanOrEqual">
      <formula>0</formula>
    </cfRule>
  </conditionalFormatting>
  <conditionalFormatting sqref="E205">
    <cfRule type="cellIs" dxfId="541" priority="30" stopIfTrue="1" operator="lessThanOrEqual">
      <formula>0</formula>
    </cfRule>
  </conditionalFormatting>
  <conditionalFormatting sqref="C205">
    <cfRule type="cellIs" dxfId="540" priority="29" stopIfTrue="1" operator="lessThanOrEqual">
      <formula>0</formula>
    </cfRule>
  </conditionalFormatting>
  <conditionalFormatting sqref="B205">
    <cfRule type="cellIs" dxfId="539" priority="28" stopIfTrue="1" operator="lessThanOrEqual">
      <formula>0</formula>
    </cfRule>
  </conditionalFormatting>
  <conditionalFormatting sqref="E208">
    <cfRule type="cellIs" dxfId="538" priority="27" stopIfTrue="1" operator="lessThanOrEqual">
      <formula>0</formula>
    </cfRule>
  </conditionalFormatting>
  <conditionalFormatting sqref="A217">
    <cfRule type="cellIs" dxfId="537" priority="26" stopIfTrue="1" operator="lessThanOrEqual">
      <formula>0</formula>
    </cfRule>
  </conditionalFormatting>
  <conditionalFormatting sqref="D217:D218 F217:J217 F218:G218 I218:J218">
    <cfRule type="cellIs" dxfId="536" priority="25" stopIfTrue="1" operator="lessThanOrEqual">
      <formula>0</formula>
    </cfRule>
  </conditionalFormatting>
  <conditionalFormatting sqref="E217">
    <cfRule type="cellIs" dxfId="535" priority="24" stopIfTrue="1" operator="lessThanOrEqual">
      <formula>0</formula>
    </cfRule>
  </conditionalFormatting>
  <conditionalFormatting sqref="C217">
    <cfRule type="cellIs" dxfId="534" priority="23" stopIfTrue="1" operator="lessThanOrEqual">
      <formula>0</formula>
    </cfRule>
  </conditionalFormatting>
  <conditionalFormatting sqref="B217">
    <cfRule type="cellIs" dxfId="533" priority="22" stopIfTrue="1" operator="lessThanOrEqual">
      <formula>0</formula>
    </cfRule>
  </conditionalFormatting>
  <conditionalFormatting sqref="A219">
    <cfRule type="cellIs" dxfId="532" priority="21" stopIfTrue="1" operator="lessThanOrEqual">
      <formula>0</formula>
    </cfRule>
  </conditionalFormatting>
  <conditionalFormatting sqref="C219">
    <cfRule type="cellIs" dxfId="531" priority="20" stopIfTrue="1" operator="lessThanOrEqual">
      <formula>0</formula>
    </cfRule>
  </conditionalFormatting>
  <conditionalFormatting sqref="B219">
    <cfRule type="cellIs" dxfId="530" priority="19" stopIfTrue="1" operator="lessThanOrEqual">
      <formula>0</formula>
    </cfRule>
  </conditionalFormatting>
  <conditionalFormatting sqref="D219:D220 F219:J219 F220:G220 I220:J220">
    <cfRule type="cellIs" dxfId="529" priority="18" stopIfTrue="1" operator="lessThanOrEqual">
      <formula>0</formula>
    </cfRule>
  </conditionalFormatting>
  <conditionalFormatting sqref="E219">
    <cfRule type="cellIs" dxfId="528" priority="17" stopIfTrue="1" operator="lessThanOrEqual">
      <formula>0</formula>
    </cfRule>
  </conditionalFormatting>
  <conditionalFormatting sqref="D215 F215:G215 I215:J215">
    <cfRule type="cellIs" dxfId="527" priority="16" stopIfTrue="1" operator="lessThanOrEqual">
      <formula>0</formula>
    </cfRule>
  </conditionalFormatting>
  <conditionalFormatting sqref="B215">
    <cfRule type="cellIs" dxfId="526" priority="15" stopIfTrue="1" operator="lessThanOrEqual">
      <formula>0</formula>
    </cfRule>
  </conditionalFormatting>
  <conditionalFormatting sqref="A225">
    <cfRule type="cellIs" dxfId="525" priority="14" stopIfTrue="1" operator="lessThanOrEqual">
      <formula>0</formula>
    </cfRule>
  </conditionalFormatting>
  <conditionalFormatting sqref="B225">
    <cfRule type="cellIs" dxfId="524" priority="13" stopIfTrue="1" operator="lessThanOrEqual">
      <formula>0</formula>
    </cfRule>
  </conditionalFormatting>
  <conditionalFormatting sqref="C225:D225 F225:J225">
    <cfRule type="cellIs" dxfId="523" priority="12" stopIfTrue="1" operator="lessThanOrEqual">
      <formula>0</formula>
    </cfRule>
  </conditionalFormatting>
  <conditionalFormatting sqref="E225">
    <cfRule type="cellIs" dxfId="522" priority="11" stopIfTrue="1" operator="lessThanOrEqual">
      <formula>0</formula>
    </cfRule>
  </conditionalFormatting>
  <conditionalFormatting sqref="E230">
    <cfRule type="cellIs" dxfId="521" priority="10" stopIfTrue="1" operator="lessThanOrEqual">
      <formula>0</formula>
    </cfRule>
  </conditionalFormatting>
  <conditionalFormatting sqref="E239">
    <cfRule type="cellIs" dxfId="520" priority="9" stopIfTrue="1" operator="lessThanOrEqual">
      <formula>0</formula>
    </cfRule>
  </conditionalFormatting>
  <conditionalFormatting sqref="I239">
    <cfRule type="cellIs" dxfId="519" priority="8" stopIfTrue="1" operator="lessThanOrEqual">
      <formula>0</formula>
    </cfRule>
  </conditionalFormatting>
  <conditionalFormatting sqref="D244 C243:D243 F243:H243 F244:G244 A243 J243:J244">
    <cfRule type="cellIs" dxfId="518" priority="7" stopIfTrue="1" operator="lessThanOrEqual">
      <formula>0</formula>
    </cfRule>
  </conditionalFormatting>
  <conditionalFormatting sqref="B243">
    <cfRule type="cellIs" dxfId="517" priority="6" stopIfTrue="1" operator="lessThanOrEqual">
      <formula>0</formula>
    </cfRule>
  </conditionalFormatting>
  <conditionalFormatting sqref="E243">
    <cfRule type="cellIs" dxfId="516" priority="5" stopIfTrue="1" operator="lessThanOrEqual">
      <formula>0</formula>
    </cfRule>
  </conditionalFormatting>
  <conditionalFormatting sqref="I243:I244">
    <cfRule type="cellIs" dxfId="515" priority="4" stopIfTrue="1" operator="lessThanOrEqual">
      <formula>0</formula>
    </cfRule>
  </conditionalFormatting>
  <conditionalFormatting sqref="A254:D254 D255:D256 F255:G256 F254:J254 I255:J256">
    <cfRule type="cellIs" dxfId="514"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3" zoomScale="73" zoomScaleNormal="73" zoomScaleSheetLayoutView="21" workbookViewId="0">
      <pane ySplit="2" topLeftCell="A217" activePane="bottomLeft" state="frozen"/>
      <selection activeCell="A13" sqref="A13"/>
      <selection pane="bottomLeft" activeCell="S222" sqref="S222"/>
    </sheetView>
  </sheetViews>
  <sheetFormatPr baseColWidth="10" defaultColWidth="11.7109375" defaultRowHeight="12" x14ac:dyDescent="0.2"/>
  <cols>
    <col min="1" max="1" width="5" style="542" customWidth="1"/>
    <col min="2" max="2" width="11.28515625" style="535" customWidth="1"/>
    <col min="3" max="3" width="34.7109375" style="548" customWidth="1"/>
    <col min="4" max="4" width="38.5703125" style="596" customWidth="1"/>
    <col min="5" max="5" width="33.28515625" style="548" customWidth="1"/>
    <col min="6" max="6" width="16.85546875" style="550" customWidth="1"/>
    <col min="7" max="7" width="16" style="551" customWidth="1"/>
    <col min="8" max="8" width="18.7109375" style="549" customWidth="1"/>
    <col min="9" max="9" width="27" style="549" customWidth="1"/>
    <col min="10" max="10" width="18" style="544" customWidth="1"/>
    <col min="11" max="12" width="8" style="519" customWidth="1"/>
    <col min="13" max="14" width="6.7109375" style="519" bestFit="1" customWidth="1"/>
    <col min="15" max="18" width="6.7109375" style="544" bestFit="1" customWidth="1"/>
    <col min="19" max="19" width="32.28515625" style="545" customWidth="1"/>
    <col min="20" max="30" width="11.7109375" style="519" customWidth="1"/>
    <col min="31" max="237" width="11.7109375" style="519"/>
    <col min="238" max="238" width="5" style="519" customWidth="1"/>
    <col min="239" max="239" width="11.28515625" style="519" customWidth="1"/>
    <col min="240" max="240" width="32.5703125" style="519" customWidth="1"/>
    <col min="241" max="241" width="38.5703125" style="519" customWidth="1"/>
    <col min="242" max="242" width="0" style="519" hidden="1" customWidth="1"/>
    <col min="243" max="243" width="16.85546875" style="519" customWidth="1"/>
    <col min="244" max="244" width="16" style="519" customWidth="1"/>
    <col min="245" max="245" width="18.7109375" style="519" customWidth="1"/>
    <col min="246" max="246" width="0" style="519" hidden="1" customWidth="1"/>
    <col min="247" max="247" width="18" style="519" customWidth="1"/>
    <col min="248" max="248" width="0" style="519" hidden="1" customWidth="1"/>
    <col min="249" max="249" width="18.85546875" style="519" customWidth="1"/>
    <col min="250" max="250" width="0" style="519" hidden="1" customWidth="1"/>
    <col min="251" max="251" width="14.140625" style="519" customWidth="1"/>
    <col min="252" max="252" width="16.7109375" style="519" customWidth="1"/>
    <col min="253" max="265" width="0" style="519" hidden="1" customWidth="1"/>
    <col min="266" max="266" width="20.5703125" style="519" customWidth="1"/>
    <col min="267" max="268" width="8" style="519" customWidth="1"/>
    <col min="269" max="274" width="6.7109375" style="519" bestFit="1" customWidth="1"/>
    <col min="275" max="275" width="21.5703125" style="519" customWidth="1"/>
    <col min="276" max="286" width="11.7109375" style="519" customWidth="1"/>
    <col min="287" max="493" width="11.7109375" style="519"/>
    <col min="494" max="494" width="5" style="519" customWidth="1"/>
    <col min="495" max="495" width="11.28515625" style="519" customWidth="1"/>
    <col min="496" max="496" width="32.5703125" style="519" customWidth="1"/>
    <col min="497" max="497" width="38.5703125" style="519" customWidth="1"/>
    <col min="498" max="498" width="0" style="519" hidden="1" customWidth="1"/>
    <col min="499" max="499" width="16.85546875" style="519" customWidth="1"/>
    <col min="500" max="500" width="16" style="519" customWidth="1"/>
    <col min="501" max="501" width="18.7109375" style="519" customWidth="1"/>
    <col min="502" max="502" width="0" style="519" hidden="1" customWidth="1"/>
    <col min="503" max="503" width="18" style="519" customWidth="1"/>
    <col min="504" max="504" width="0" style="519" hidden="1" customWidth="1"/>
    <col min="505" max="505" width="18.85546875" style="519" customWidth="1"/>
    <col min="506" max="506" width="0" style="519" hidden="1" customWidth="1"/>
    <col min="507" max="507" width="14.140625" style="519" customWidth="1"/>
    <col min="508" max="508" width="16.7109375" style="519" customWidth="1"/>
    <col min="509" max="521" width="0" style="519" hidden="1" customWidth="1"/>
    <col min="522" max="522" width="20.5703125" style="519" customWidth="1"/>
    <col min="523" max="524" width="8" style="519" customWidth="1"/>
    <col min="525" max="530" width="6.7109375" style="519" bestFit="1" customWidth="1"/>
    <col min="531" max="531" width="21.5703125" style="519" customWidth="1"/>
    <col min="532" max="542" width="11.7109375" style="519" customWidth="1"/>
    <col min="543" max="749" width="11.7109375" style="519"/>
    <col min="750" max="750" width="5" style="519" customWidth="1"/>
    <col min="751" max="751" width="11.28515625" style="519" customWidth="1"/>
    <col min="752" max="752" width="32.5703125" style="519" customWidth="1"/>
    <col min="753" max="753" width="38.5703125" style="519" customWidth="1"/>
    <col min="754" max="754" width="0" style="519" hidden="1" customWidth="1"/>
    <col min="755" max="755" width="16.85546875" style="519" customWidth="1"/>
    <col min="756" max="756" width="16" style="519" customWidth="1"/>
    <col min="757" max="757" width="18.7109375" style="519" customWidth="1"/>
    <col min="758" max="758" width="0" style="519" hidden="1" customWidth="1"/>
    <col min="759" max="759" width="18" style="519" customWidth="1"/>
    <col min="760" max="760" width="0" style="519" hidden="1" customWidth="1"/>
    <col min="761" max="761" width="18.85546875" style="519" customWidth="1"/>
    <col min="762" max="762" width="0" style="519" hidden="1" customWidth="1"/>
    <col min="763" max="763" width="14.140625" style="519" customWidth="1"/>
    <col min="764" max="764" width="16.7109375" style="519" customWidth="1"/>
    <col min="765" max="777" width="0" style="519" hidden="1" customWidth="1"/>
    <col min="778" max="778" width="20.5703125" style="519" customWidth="1"/>
    <col min="779" max="780" width="8" style="519" customWidth="1"/>
    <col min="781" max="786" width="6.7109375" style="519" bestFit="1" customWidth="1"/>
    <col min="787" max="787" width="21.5703125" style="519" customWidth="1"/>
    <col min="788" max="798" width="11.7109375" style="519" customWidth="1"/>
    <col min="799" max="1005" width="11.7109375" style="519"/>
    <col min="1006" max="1006" width="5" style="519" customWidth="1"/>
    <col min="1007" max="1007" width="11.28515625" style="519" customWidth="1"/>
    <col min="1008" max="1008" width="32.5703125" style="519" customWidth="1"/>
    <col min="1009" max="1009" width="38.5703125" style="519" customWidth="1"/>
    <col min="1010" max="1010" width="0" style="519" hidden="1" customWidth="1"/>
    <col min="1011" max="1011" width="16.85546875" style="519" customWidth="1"/>
    <col min="1012" max="1012" width="16" style="519" customWidth="1"/>
    <col min="1013" max="1013" width="18.7109375" style="519" customWidth="1"/>
    <col min="1014" max="1014" width="0" style="519" hidden="1" customWidth="1"/>
    <col min="1015" max="1015" width="18" style="519" customWidth="1"/>
    <col min="1016" max="1016" width="0" style="519" hidden="1" customWidth="1"/>
    <col min="1017" max="1017" width="18.85546875" style="519" customWidth="1"/>
    <col min="1018" max="1018" width="0" style="519" hidden="1" customWidth="1"/>
    <col min="1019" max="1019" width="14.140625" style="519" customWidth="1"/>
    <col min="1020" max="1020" width="16.7109375" style="519" customWidth="1"/>
    <col min="1021" max="1033" width="0" style="519" hidden="1" customWidth="1"/>
    <col min="1034" max="1034" width="20.5703125" style="519" customWidth="1"/>
    <col min="1035" max="1036" width="8" style="519" customWidth="1"/>
    <col min="1037" max="1042" width="6.7109375" style="519" bestFit="1" customWidth="1"/>
    <col min="1043" max="1043" width="21.5703125" style="519" customWidth="1"/>
    <col min="1044" max="1054" width="11.7109375" style="519" customWidth="1"/>
    <col min="1055" max="1261" width="11.7109375" style="519"/>
    <col min="1262" max="1262" width="5" style="519" customWidth="1"/>
    <col min="1263" max="1263" width="11.28515625" style="519" customWidth="1"/>
    <col min="1264" max="1264" width="32.5703125" style="519" customWidth="1"/>
    <col min="1265" max="1265" width="38.5703125" style="519" customWidth="1"/>
    <col min="1266" max="1266" width="0" style="519" hidden="1" customWidth="1"/>
    <col min="1267" max="1267" width="16.85546875" style="519" customWidth="1"/>
    <col min="1268" max="1268" width="16" style="519" customWidth="1"/>
    <col min="1269" max="1269" width="18.7109375" style="519" customWidth="1"/>
    <col min="1270" max="1270" width="0" style="519" hidden="1" customWidth="1"/>
    <col min="1271" max="1271" width="18" style="519" customWidth="1"/>
    <col min="1272" max="1272" width="0" style="519" hidden="1" customWidth="1"/>
    <col min="1273" max="1273" width="18.85546875" style="519" customWidth="1"/>
    <col min="1274" max="1274" width="0" style="519" hidden="1" customWidth="1"/>
    <col min="1275" max="1275" width="14.140625" style="519" customWidth="1"/>
    <col min="1276" max="1276" width="16.7109375" style="519" customWidth="1"/>
    <col min="1277" max="1289" width="0" style="519" hidden="1" customWidth="1"/>
    <col min="1290" max="1290" width="20.5703125" style="519" customWidth="1"/>
    <col min="1291" max="1292" width="8" style="519" customWidth="1"/>
    <col min="1293" max="1298" width="6.7109375" style="519" bestFit="1" customWidth="1"/>
    <col min="1299" max="1299" width="21.5703125" style="519" customWidth="1"/>
    <col min="1300" max="1310" width="11.7109375" style="519" customWidth="1"/>
    <col min="1311" max="1517" width="11.7109375" style="519"/>
    <col min="1518" max="1518" width="5" style="519" customWidth="1"/>
    <col min="1519" max="1519" width="11.28515625" style="519" customWidth="1"/>
    <col min="1520" max="1520" width="32.5703125" style="519" customWidth="1"/>
    <col min="1521" max="1521" width="38.5703125" style="519" customWidth="1"/>
    <col min="1522" max="1522" width="0" style="519" hidden="1" customWidth="1"/>
    <col min="1523" max="1523" width="16.85546875" style="519" customWidth="1"/>
    <col min="1524" max="1524" width="16" style="519" customWidth="1"/>
    <col min="1525" max="1525" width="18.7109375" style="519" customWidth="1"/>
    <col min="1526" max="1526" width="0" style="519" hidden="1" customWidth="1"/>
    <col min="1527" max="1527" width="18" style="519" customWidth="1"/>
    <col min="1528" max="1528" width="0" style="519" hidden="1" customWidth="1"/>
    <col min="1529" max="1529" width="18.85546875" style="519" customWidth="1"/>
    <col min="1530" max="1530" width="0" style="519" hidden="1" customWidth="1"/>
    <col min="1531" max="1531" width="14.140625" style="519" customWidth="1"/>
    <col min="1532" max="1532" width="16.7109375" style="519" customWidth="1"/>
    <col min="1533" max="1545" width="0" style="519" hidden="1" customWidth="1"/>
    <col min="1546" max="1546" width="20.5703125" style="519" customWidth="1"/>
    <col min="1547" max="1548" width="8" style="519" customWidth="1"/>
    <col min="1549" max="1554" width="6.7109375" style="519" bestFit="1" customWidth="1"/>
    <col min="1555" max="1555" width="21.5703125" style="519" customWidth="1"/>
    <col min="1556" max="1566" width="11.7109375" style="519" customWidth="1"/>
    <col min="1567" max="1773" width="11.7109375" style="519"/>
    <col min="1774" max="1774" width="5" style="519" customWidth="1"/>
    <col min="1775" max="1775" width="11.28515625" style="519" customWidth="1"/>
    <col min="1776" max="1776" width="32.5703125" style="519" customWidth="1"/>
    <col min="1777" max="1777" width="38.5703125" style="519" customWidth="1"/>
    <col min="1778" max="1778" width="0" style="519" hidden="1" customWidth="1"/>
    <col min="1779" max="1779" width="16.85546875" style="519" customWidth="1"/>
    <col min="1780" max="1780" width="16" style="519" customWidth="1"/>
    <col min="1781" max="1781" width="18.7109375" style="519" customWidth="1"/>
    <col min="1782" max="1782" width="0" style="519" hidden="1" customWidth="1"/>
    <col min="1783" max="1783" width="18" style="519" customWidth="1"/>
    <col min="1784" max="1784" width="0" style="519" hidden="1" customWidth="1"/>
    <col min="1785" max="1785" width="18.85546875" style="519" customWidth="1"/>
    <col min="1786" max="1786" width="0" style="519" hidden="1" customWidth="1"/>
    <col min="1787" max="1787" width="14.140625" style="519" customWidth="1"/>
    <col min="1788" max="1788" width="16.7109375" style="519" customWidth="1"/>
    <col min="1789" max="1801" width="0" style="519" hidden="1" customWidth="1"/>
    <col min="1802" max="1802" width="20.5703125" style="519" customWidth="1"/>
    <col min="1803" max="1804" width="8" style="519" customWidth="1"/>
    <col min="1805" max="1810" width="6.7109375" style="519" bestFit="1" customWidth="1"/>
    <col min="1811" max="1811" width="21.5703125" style="519" customWidth="1"/>
    <col min="1812" max="1822" width="11.7109375" style="519" customWidth="1"/>
    <col min="1823" max="2029" width="11.7109375" style="519"/>
    <col min="2030" max="2030" width="5" style="519" customWidth="1"/>
    <col min="2031" max="2031" width="11.28515625" style="519" customWidth="1"/>
    <col min="2032" max="2032" width="32.5703125" style="519" customWidth="1"/>
    <col min="2033" max="2033" width="38.5703125" style="519" customWidth="1"/>
    <col min="2034" max="2034" width="0" style="519" hidden="1" customWidth="1"/>
    <col min="2035" max="2035" width="16.85546875" style="519" customWidth="1"/>
    <col min="2036" max="2036" width="16" style="519" customWidth="1"/>
    <col min="2037" max="2037" width="18.7109375" style="519" customWidth="1"/>
    <col min="2038" max="2038" width="0" style="519" hidden="1" customWidth="1"/>
    <col min="2039" max="2039" width="18" style="519" customWidth="1"/>
    <col min="2040" max="2040" width="0" style="519" hidden="1" customWidth="1"/>
    <col min="2041" max="2041" width="18.85546875" style="519" customWidth="1"/>
    <col min="2042" max="2042" width="0" style="519" hidden="1" customWidth="1"/>
    <col min="2043" max="2043" width="14.140625" style="519" customWidth="1"/>
    <col min="2044" max="2044" width="16.7109375" style="519" customWidth="1"/>
    <col min="2045" max="2057" width="0" style="519" hidden="1" customWidth="1"/>
    <col min="2058" max="2058" width="20.5703125" style="519" customWidth="1"/>
    <col min="2059" max="2060" width="8" style="519" customWidth="1"/>
    <col min="2061" max="2066" width="6.7109375" style="519" bestFit="1" customWidth="1"/>
    <col min="2067" max="2067" width="21.5703125" style="519" customWidth="1"/>
    <col min="2068" max="2078" width="11.7109375" style="519" customWidth="1"/>
    <col min="2079" max="2285" width="11.7109375" style="519"/>
    <col min="2286" max="2286" width="5" style="519" customWidth="1"/>
    <col min="2287" max="2287" width="11.28515625" style="519" customWidth="1"/>
    <col min="2288" max="2288" width="32.5703125" style="519" customWidth="1"/>
    <col min="2289" max="2289" width="38.5703125" style="519" customWidth="1"/>
    <col min="2290" max="2290" width="0" style="519" hidden="1" customWidth="1"/>
    <col min="2291" max="2291" width="16.85546875" style="519" customWidth="1"/>
    <col min="2292" max="2292" width="16" style="519" customWidth="1"/>
    <col min="2293" max="2293" width="18.7109375" style="519" customWidth="1"/>
    <col min="2294" max="2294" width="0" style="519" hidden="1" customWidth="1"/>
    <col min="2295" max="2295" width="18" style="519" customWidth="1"/>
    <col min="2296" max="2296" width="0" style="519" hidden="1" customWidth="1"/>
    <col min="2297" max="2297" width="18.85546875" style="519" customWidth="1"/>
    <col min="2298" max="2298" width="0" style="519" hidden="1" customWidth="1"/>
    <col min="2299" max="2299" width="14.140625" style="519" customWidth="1"/>
    <col min="2300" max="2300" width="16.7109375" style="519" customWidth="1"/>
    <col min="2301" max="2313" width="0" style="519" hidden="1" customWidth="1"/>
    <col min="2314" max="2314" width="20.5703125" style="519" customWidth="1"/>
    <col min="2315" max="2316" width="8" style="519" customWidth="1"/>
    <col min="2317" max="2322" width="6.7109375" style="519" bestFit="1" customWidth="1"/>
    <col min="2323" max="2323" width="21.5703125" style="519" customWidth="1"/>
    <col min="2324" max="2334" width="11.7109375" style="519" customWidth="1"/>
    <col min="2335" max="2541" width="11.7109375" style="519"/>
    <col min="2542" max="2542" width="5" style="519" customWidth="1"/>
    <col min="2543" max="2543" width="11.28515625" style="519" customWidth="1"/>
    <col min="2544" max="2544" width="32.5703125" style="519" customWidth="1"/>
    <col min="2545" max="2545" width="38.5703125" style="519" customWidth="1"/>
    <col min="2546" max="2546" width="0" style="519" hidden="1" customWidth="1"/>
    <col min="2547" max="2547" width="16.85546875" style="519" customWidth="1"/>
    <col min="2548" max="2548" width="16" style="519" customWidth="1"/>
    <col min="2549" max="2549" width="18.7109375" style="519" customWidth="1"/>
    <col min="2550" max="2550" width="0" style="519" hidden="1" customWidth="1"/>
    <col min="2551" max="2551" width="18" style="519" customWidth="1"/>
    <col min="2552" max="2552" width="0" style="519" hidden="1" customWidth="1"/>
    <col min="2553" max="2553" width="18.85546875" style="519" customWidth="1"/>
    <col min="2554" max="2554" width="0" style="519" hidden="1" customWidth="1"/>
    <col min="2555" max="2555" width="14.140625" style="519" customWidth="1"/>
    <col min="2556" max="2556" width="16.7109375" style="519" customWidth="1"/>
    <col min="2557" max="2569" width="0" style="519" hidden="1" customWidth="1"/>
    <col min="2570" max="2570" width="20.5703125" style="519" customWidth="1"/>
    <col min="2571" max="2572" width="8" style="519" customWidth="1"/>
    <col min="2573" max="2578" width="6.7109375" style="519" bestFit="1" customWidth="1"/>
    <col min="2579" max="2579" width="21.5703125" style="519" customWidth="1"/>
    <col min="2580" max="2590" width="11.7109375" style="519" customWidth="1"/>
    <col min="2591" max="2797" width="11.7109375" style="519"/>
    <col min="2798" max="2798" width="5" style="519" customWidth="1"/>
    <col min="2799" max="2799" width="11.28515625" style="519" customWidth="1"/>
    <col min="2800" max="2800" width="32.5703125" style="519" customWidth="1"/>
    <col min="2801" max="2801" width="38.5703125" style="519" customWidth="1"/>
    <col min="2802" max="2802" width="0" style="519" hidden="1" customWidth="1"/>
    <col min="2803" max="2803" width="16.85546875" style="519" customWidth="1"/>
    <col min="2804" max="2804" width="16" style="519" customWidth="1"/>
    <col min="2805" max="2805" width="18.7109375" style="519" customWidth="1"/>
    <col min="2806" max="2806" width="0" style="519" hidden="1" customWidth="1"/>
    <col min="2807" max="2807" width="18" style="519" customWidth="1"/>
    <col min="2808" max="2808" width="0" style="519" hidden="1" customWidth="1"/>
    <col min="2809" max="2809" width="18.85546875" style="519" customWidth="1"/>
    <col min="2810" max="2810" width="0" style="519" hidden="1" customWidth="1"/>
    <col min="2811" max="2811" width="14.140625" style="519" customWidth="1"/>
    <col min="2812" max="2812" width="16.7109375" style="519" customWidth="1"/>
    <col min="2813" max="2825" width="0" style="519" hidden="1" customWidth="1"/>
    <col min="2826" max="2826" width="20.5703125" style="519" customWidth="1"/>
    <col min="2827" max="2828" width="8" style="519" customWidth="1"/>
    <col min="2829" max="2834" width="6.7109375" style="519" bestFit="1" customWidth="1"/>
    <col min="2835" max="2835" width="21.5703125" style="519" customWidth="1"/>
    <col min="2836" max="2846" width="11.7109375" style="519" customWidth="1"/>
    <col min="2847" max="3053" width="11.7109375" style="519"/>
    <col min="3054" max="3054" width="5" style="519" customWidth="1"/>
    <col min="3055" max="3055" width="11.28515625" style="519" customWidth="1"/>
    <col min="3056" max="3056" width="32.5703125" style="519" customWidth="1"/>
    <col min="3057" max="3057" width="38.5703125" style="519" customWidth="1"/>
    <col min="3058" max="3058" width="0" style="519" hidden="1" customWidth="1"/>
    <col min="3059" max="3059" width="16.85546875" style="519" customWidth="1"/>
    <col min="3060" max="3060" width="16" style="519" customWidth="1"/>
    <col min="3061" max="3061" width="18.7109375" style="519" customWidth="1"/>
    <col min="3062" max="3062" width="0" style="519" hidden="1" customWidth="1"/>
    <col min="3063" max="3063" width="18" style="519" customWidth="1"/>
    <col min="3064" max="3064" width="0" style="519" hidden="1" customWidth="1"/>
    <col min="3065" max="3065" width="18.85546875" style="519" customWidth="1"/>
    <col min="3066" max="3066" width="0" style="519" hidden="1" customWidth="1"/>
    <col min="3067" max="3067" width="14.140625" style="519" customWidth="1"/>
    <col min="3068" max="3068" width="16.7109375" style="519" customWidth="1"/>
    <col min="3069" max="3081" width="0" style="519" hidden="1" customWidth="1"/>
    <col min="3082" max="3082" width="20.5703125" style="519" customWidth="1"/>
    <col min="3083" max="3084" width="8" style="519" customWidth="1"/>
    <col min="3085" max="3090" width="6.7109375" style="519" bestFit="1" customWidth="1"/>
    <col min="3091" max="3091" width="21.5703125" style="519" customWidth="1"/>
    <col min="3092" max="3102" width="11.7109375" style="519" customWidth="1"/>
    <col min="3103" max="3309" width="11.7109375" style="519"/>
    <col min="3310" max="3310" width="5" style="519" customWidth="1"/>
    <col min="3311" max="3311" width="11.28515625" style="519" customWidth="1"/>
    <col min="3312" max="3312" width="32.5703125" style="519" customWidth="1"/>
    <col min="3313" max="3313" width="38.5703125" style="519" customWidth="1"/>
    <col min="3314" max="3314" width="0" style="519" hidden="1" customWidth="1"/>
    <col min="3315" max="3315" width="16.85546875" style="519" customWidth="1"/>
    <col min="3316" max="3316" width="16" style="519" customWidth="1"/>
    <col min="3317" max="3317" width="18.7109375" style="519" customWidth="1"/>
    <col min="3318" max="3318" width="0" style="519" hidden="1" customWidth="1"/>
    <col min="3319" max="3319" width="18" style="519" customWidth="1"/>
    <col min="3320" max="3320" width="0" style="519" hidden="1" customWidth="1"/>
    <col min="3321" max="3321" width="18.85546875" style="519" customWidth="1"/>
    <col min="3322" max="3322" width="0" style="519" hidden="1" customWidth="1"/>
    <col min="3323" max="3323" width="14.140625" style="519" customWidth="1"/>
    <col min="3324" max="3324" width="16.7109375" style="519" customWidth="1"/>
    <col min="3325" max="3337" width="0" style="519" hidden="1" customWidth="1"/>
    <col min="3338" max="3338" width="20.5703125" style="519" customWidth="1"/>
    <col min="3339" max="3340" width="8" style="519" customWidth="1"/>
    <col min="3341" max="3346" width="6.7109375" style="519" bestFit="1" customWidth="1"/>
    <col min="3347" max="3347" width="21.5703125" style="519" customWidth="1"/>
    <col min="3348" max="3358" width="11.7109375" style="519" customWidth="1"/>
    <col min="3359" max="3565" width="11.7109375" style="519"/>
    <col min="3566" max="3566" width="5" style="519" customWidth="1"/>
    <col min="3567" max="3567" width="11.28515625" style="519" customWidth="1"/>
    <col min="3568" max="3568" width="32.5703125" style="519" customWidth="1"/>
    <col min="3569" max="3569" width="38.5703125" style="519" customWidth="1"/>
    <col min="3570" max="3570" width="0" style="519" hidden="1" customWidth="1"/>
    <col min="3571" max="3571" width="16.85546875" style="519" customWidth="1"/>
    <col min="3572" max="3572" width="16" style="519" customWidth="1"/>
    <col min="3573" max="3573" width="18.7109375" style="519" customWidth="1"/>
    <col min="3574" max="3574" width="0" style="519" hidden="1" customWidth="1"/>
    <col min="3575" max="3575" width="18" style="519" customWidth="1"/>
    <col min="3576" max="3576" width="0" style="519" hidden="1" customWidth="1"/>
    <col min="3577" max="3577" width="18.85546875" style="519" customWidth="1"/>
    <col min="3578" max="3578" width="0" style="519" hidden="1" customWidth="1"/>
    <col min="3579" max="3579" width="14.140625" style="519" customWidth="1"/>
    <col min="3580" max="3580" width="16.7109375" style="519" customWidth="1"/>
    <col min="3581" max="3593" width="0" style="519" hidden="1" customWidth="1"/>
    <col min="3594" max="3594" width="20.5703125" style="519" customWidth="1"/>
    <col min="3595" max="3596" width="8" style="519" customWidth="1"/>
    <col min="3597" max="3602" width="6.7109375" style="519" bestFit="1" customWidth="1"/>
    <col min="3603" max="3603" width="21.5703125" style="519" customWidth="1"/>
    <col min="3604" max="3614" width="11.7109375" style="519" customWidth="1"/>
    <col min="3615" max="3821" width="11.7109375" style="519"/>
    <col min="3822" max="3822" width="5" style="519" customWidth="1"/>
    <col min="3823" max="3823" width="11.28515625" style="519" customWidth="1"/>
    <col min="3824" max="3824" width="32.5703125" style="519" customWidth="1"/>
    <col min="3825" max="3825" width="38.5703125" style="519" customWidth="1"/>
    <col min="3826" max="3826" width="0" style="519" hidden="1" customWidth="1"/>
    <col min="3827" max="3827" width="16.85546875" style="519" customWidth="1"/>
    <col min="3828" max="3828" width="16" style="519" customWidth="1"/>
    <col min="3829" max="3829" width="18.7109375" style="519" customWidth="1"/>
    <col min="3830" max="3830" width="0" style="519" hidden="1" customWidth="1"/>
    <col min="3831" max="3831" width="18" style="519" customWidth="1"/>
    <col min="3832" max="3832" width="0" style="519" hidden="1" customWidth="1"/>
    <col min="3833" max="3833" width="18.85546875" style="519" customWidth="1"/>
    <col min="3834" max="3834" width="0" style="519" hidden="1" customWidth="1"/>
    <col min="3835" max="3835" width="14.140625" style="519" customWidth="1"/>
    <col min="3836" max="3836" width="16.7109375" style="519" customWidth="1"/>
    <col min="3837" max="3849" width="0" style="519" hidden="1" customWidth="1"/>
    <col min="3850" max="3850" width="20.5703125" style="519" customWidth="1"/>
    <col min="3851" max="3852" width="8" style="519" customWidth="1"/>
    <col min="3853" max="3858" width="6.7109375" style="519" bestFit="1" customWidth="1"/>
    <col min="3859" max="3859" width="21.5703125" style="519" customWidth="1"/>
    <col min="3860" max="3870" width="11.7109375" style="519" customWidth="1"/>
    <col min="3871" max="4077" width="11.7109375" style="519"/>
    <col min="4078" max="4078" width="5" style="519" customWidth="1"/>
    <col min="4079" max="4079" width="11.28515625" style="519" customWidth="1"/>
    <col min="4080" max="4080" width="32.5703125" style="519" customWidth="1"/>
    <col min="4081" max="4081" width="38.5703125" style="519" customWidth="1"/>
    <col min="4082" max="4082" width="0" style="519" hidden="1" customWidth="1"/>
    <col min="4083" max="4083" width="16.85546875" style="519" customWidth="1"/>
    <col min="4084" max="4084" width="16" style="519" customWidth="1"/>
    <col min="4085" max="4085" width="18.7109375" style="519" customWidth="1"/>
    <col min="4086" max="4086" width="0" style="519" hidden="1" customWidth="1"/>
    <col min="4087" max="4087" width="18" style="519" customWidth="1"/>
    <col min="4088" max="4088" width="0" style="519" hidden="1" customWidth="1"/>
    <col min="4089" max="4089" width="18.85546875" style="519" customWidth="1"/>
    <col min="4090" max="4090" width="0" style="519" hidden="1" customWidth="1"/>
    <col min="4091" max="4091" width="14.140625" style="519" customWidth="1"/>
    <col min="4092" max="4092" width="16.7109375" style="519" customWidth="1"/>
    <col min="4093" max="4105" width="0" style="519" hidden="1" customWidth="1"/>
    <col min="4106" max="4106" width="20.5703125" style="519" customWidth="1"/>
    <col min="4107" max="4108" width="8" style="519" customWidth="1"/>
    <col min="4109" max="4114" width="6.7109375" style="519" bestFit="1" customWidth="1"/>
    <col min="4115" max="4115" width="21.5703125" style="519" customWidth="1"/>
    <col min="4116" max="4126" width="11.7109375" style="519" customWidth="1"/>
    <col min="4127" max="4333" width="11.7109375" style="519"/>
    <col min="4334" max="4334" width="5" style="519" customWidth="1"/>
    <col min="4335" max="4335" width="11.28515625" style="519" customWidth="1"/>
    <col min="4336" max="4336" width="32.5703125" style="519" customWidth="1"/>
    <col min="4337" max="4337" width="38.5703125" style="519" customWidth="1"/>
    <col min="4338" max="4338" width="0" style="519" hidden="1" customWidth="1"/>
    <col min="4339" max="4339" width="16.85546875" style="519" customWidth="1"/>
    <col min="4340" max="4340" width="16" style="519" customWidth="1"/>
    <col min="4341" max="4341" width="18.7109375" style="519" customWidth="1"/>
    <col min="4342" max="4342" width="0" style="519" hidden="1" customWidth="1"/>
    <col min="4343" max="4343" width="18" style="519" customWidth="1"/>
    <col min="4344" max="4344" width="0" style="519" hidden="1" customWidth="1"/>
    <col min="4345" max="4345" width="18.85546875" style="519" customWidth="1"/>
    <col min="4346" max="4346" width="0" style="519" hidden="1" customWidth="1"/>
    <col min="4347" max="4347" width="14.140625" style="519" customWidth="1"/>
    <col min="4348" max="4348" width="16.7109375" style="519" customWidth="1"/>
    <col min="4349" max="4361" width="0" style="519" hidden="1" customWidth="1"/>
    <col min="4362" max="4362" width="20.5703125" style="519" customWidth="1"/>
    <col min="4363" max="4364" width="8" style="519" customWidth="1"/>
    <col min="4365" max="4370" width="6.7109375" style="519" bestFit="1" customWidth="1"/>
    <col min="4371" max="4371" width="21.5703125" style="519" customWidth="1"/>
    <col min="4372" max="4382" width="11.7109375" style="519" customWidth="1"/>
    <col min="4383" max="4589" width="11.7109375" style="519"/>
    <col min="4590" max="4590" width="5" style="519" customWidth="1"/>
    <col min="4591" max="4591" width="11.28515625" style="519" customWidth="1"/>
    <col min="4592" max="4592" width="32.5703125" style="519" customWidth="1"/>
    <col min="4593" max="4593" width="38.5703125" style="519" customWidth="1"/>
    <col min="4594" max="4594" width="0" style="519" hidden="1" customWidth="1"/>
    <col min="4595" max="4595" width="16.85546875" style="519" customWidth="1"/>
    <col min="4596" max="4596" width="16" style="519" customWidth="1"/>
    <col min="4597" max="4597" width="18.7109375" style="519" customWidth="1"/>
    <col min="4598" max="4598" width="0" style="519" hidden="1" customWidth="1"/>
    <col min="4599" max="4599" width="18" style="519" customWidth="1"/>
    <col min="4600" max="4600" width="0" style="519" hidden="1" customWidth="1"/>
    <col min="4601" max="4601" width="18.85546875" style="519" customWidth="1"/>
    <col min="4602" max="4602" width="0" style="519" hidden="1" customWidth="1"/>
    <col min="4603" max="4603" width="14.140625" style="519" customWidth="1"/>
    <col min="4604" max="4604" width="16.7109375" style="519" customWidth="1"/>
    <col min="4605" max="4617" width="0" style="519" hidden="1" customWidth="1"/>
    <col min="4618" max="4618" width="20.5703125" style="519" customWidth="1"/>
    <col min="4619" max="4620" width="8" style="519" customWidth="1"/>
    <col min="4621" max="4626" width="6.7109375" style="519" bestFit="1" customWidth="1"/>
    <col min="4627" max="4627" width="21.5703125" style="519" customWidth="1"/>
    <col min="4628" max="4638" width="11.7109375" style="519" customWidth="1"/>
    <col min="4639" max="4845" width="11.7109375" style="519"/>
    <col min="4846" max="4846" width="5" style="519" customWidth="1"/>
    <col min="4847" max="4847" width="11.28515625" style="519" customWidth="1"/>
    <col min="4848" max="4848" width="32.5703125" style="519" customWidth="1"/>
    <col min="4849" max="4849" width="38.5703125" style="519" customWidth="1"/>
    <col min="4850" max="4850" width="0" style="519" hidden="1" customWidth="1"/>
    <col min="4851" max="4851" width="16.85546875" style="519" customWidth="1"/>
    <col min="4852" max="4852" width="16" style="519" customWidth="1"/>
    <col min="4853" max="4853" width="18.7109375" style="519" customWidth="1"/>
    <col min="4854" max="4854" width="0" style="519" hidden="1" customWidth="1"/>
    <col min="4855" max="4855" width="18" style="519" customWidth="1"/>
    <col min="4856" max="4856" width="0" style="519" hidden="1" customWidth="1"/>
    <col min="4857" max="4857" width="18.85546875" style="519" customWidth="1"/>
    <col min="4858" max="4858" width="0" style="519" hidden="1" customWidth="1"/>
    <col min="4859" max="4859" width="14.140625" style="519" customWidth="1"/>
    <col min="4860" max="4860" width="16.7109375" style="519" customWidth="1"/>
    <col min="4861" max="4873" width="0" style="519" hidden="1" customWidth="1"/>
    <col min="4874" max="4874" width="20.5703125" style="519" customWidth="1"/>
    <col min="4875" max="4876" width="8" style="519" customWidth="1"/>
    <col min="4877" max="4882" width="6.7109375" style="519" bestFit="1" customWidth="1"/>
    <col min="4883" max="4883" width="21.5703125" style="519" customWidth="1"/>
    <col min="4884" max="4894" width="11.7109375" style="519" customWidth="1"/>
    <col min="4895" max="5101" width="11.7109375" style="519"/>
    <col min="5102" max="5102" width="5" style="519" customWidth="1"/>
    <col min="5103" max="5103" width="11.28515625" style="519" customWidth="1"/>
    <col min="5104" max="5104" width="32.5703125" style="519" customWidth="1"/>
    <col min="5105" max="5105" width="38.5703125" style="519" customWidth="1"/>
    <col min="5106" max="5106" width="0" style="519" hidden="1" customWidth="1"/>
    <col min="5107" max="5107" width="16.85546875" style="519" customWidth="1"/>
    <col min="5108" max="5108" width="16" style="519" customWidth="1"/>
    <col min="5109" max="5109" width="18.7109375" style="519" customWidth="1"/>
    <col min="5110" max="5110" width="0" style="519" hidden="1" customWidth="1"/>
    <col min="5111" max="5111" width="18" style="519" customWidth="1"/>
    <col min="5112" max="5112" width="0" style="519" hidden="1" customWidth="1"/>
    <col min="5113" max="5113" width="18.85546875" style="519" customWidth="1"/>
    <col min="5114" max="5114" width="0" style="519" hidden="1" customWidth="1"/>
    <col min="5115" max="5115" width="14.140625" style="519" customWidth="1"/>
    <col min="5116" max="5116" width="16.7109375" style="519" customWidth="1"/>
    <col min="5117" max="5129" width="0" style="519" hidden="1" customWidth="1"/>
    <col min="5130" max="5130" width="20.5703125" style="519" customWidth="1"/>
    <col min="5131" max="5132" width="8" style="519" customWidth="1"/>
    <col min="5133" max="5138" width="6.7109375" style="519" bestFit="1" customWidth="1"/>
    <col min="5139" max="5139" width="21.5703125" style="519" customWidth="1"/>
    <col min="5140" max="5150" width="11.7109375" style="519" customWidth="1"/>
    <col min="5151" max="5357" width="11.7109375" style="519"/>
    <col min="5358" max="5358" width="5" style="519" customWidth="1"/>
    <col min="5359" max="5359" width="11.28515625" style="519" customWidth="1"/>
    <col min="5360" max="5360" width="32.5703125" style="519" customWidth="1"/>
    <col min="5361" max="5361" width="38.5703125" style="519" customWidth="1"/>
    <col min="5362" max="5362" width="0" style="519" hidden="1" customWidth="1"/>
    <col min="5363" max="5363" width="16.85546875" style="519" customWidth="1"/>
    <col min="5364" max="5364" width="16" style="519" customWidth="1"/>
    <col min="5365" max="5365" width="18.7109375" style="519" customWidth="1"/>
    <col min="5366" max="5366" width="0" style="519" hidden="1" customWidth="1"/>
    <col min="5367" max="5367" width="18" style="519" customWidth="1"/>
    <col min="5368" max="5368" width="0" style="519" hidden="1" customWidth="1"/>
    <col min="5369" max="5369" width="18.85546875" style="519" customWidth="1"/>
    <col min="5370" max="5370" width="0" style="519" hidden="1" customWidth="1"/>
    <col min="5371" max="5371" width="14.140625" style="519" customWidth="1"/>
    <col min="5372" max="5372" width="16.7109375" style="519" customWidth="1"/>
    <col min="5373" max="5385" width="0" style="519" hidden="1" customWidth="1"/>
    <col min="5386" max="5386" width="20.5703125" style="519" customWidth="1"/>
    <col min="5387" max="5388" width="8" style="519" customWidth="1"/>
    <col min="5389" max="5394" width="6.7109375" style="519" bestFit="1" customWidth="1"/>
    <col min="5395" max="5395" width="21.5703125" style="519" customWidth="1"/>
    <col min="5396" max="5406" width="11.7109375" style="519" customWidth="1"/>
    <col min="5407" max="5613" width="11.7109375" style="519"/>
    <col min="5614" max="5614" width="5" style="519" customWidth="1"/>
    <col min="5615" max="5615" width="11.28515625" style="519" customWidth="1"/>
    <col min="5616" max="5616" width="32.5703125" style="519" customWidth="1"/>
    <col min="5617" max="5617" width="38.5703125" style="519" customWidth="1"/>
    <col min="5618" max="5618" width="0" style="519" hidden="1" customWidth="1"/>
    <col min="5619" max="5619" width="16.85546875" style="519" customWidth="1"/>
    <col min="5620" max="5620" width="16" style="519" customWidth="1"/>
    <col min="5621" max="5621" width="18.7109375" style="519" customWidth="1"/>
    <col min="5622" max="5622" width="0" style="519" hidden="1" customWidth="1"/>
    <col min="5623" max="5623" width="18" style="519" customWidth="1"/>
    <col min="5624" max="5624" width="0" style="519" hidden="1" customWidth="1"/>
    <col min="5625" max="5625" width="18.85546875" style="519" customWidth="1"/>
    <col min="5626" max="5626" width="0" style="519" hidden="1" customWidth="1"/>
    <col min="5627" max="5627" width="14.140625" style="519" customWidth="1"/>
    <col min="5628" max="5628" width="16.7109375" style="519" customWidth="1"/>
    <col min="5629" max="5641" width="0" style="519" hidden="1" customWidth="1"/>
    <col min="5642" max="5642" width="20.5703125" style="519" customWidth="1"/>
    <col min="5643" max="5644" width="8" style="519" customWidth="1"/>
    <col min="5645" max="5650" width="6.7109375" style="519" bestFit="1" customWidth="1"/>
    <col min="5651" max="5651" width="21.5703125" style="519" customWidth="1"/>
    <col min="5652" max="5662" width="11.7109375" style="519" customWidth="1"/>
    <col min="5663" max="5869" width="11.7109375" style="519"/>
    <col min="5870" max="5870" width="5" style="519" customWidth="1"/>
    <col min="5871" max="5871" width="11.28515625" style="519" customWidth="1"/>
    <col min="5872" max="5872" width="32.5703125" style="519" customWidth="1"/>
    <col min="5873" max="5873" width="38.5703125" style="519" customWidth="1"/>
    <col min="5874" max="5874" width="0" style="519" hidden="1" customWidth="1"/>
    <col min="5875" max="5875" width="16.85546875" style="519" customWidth="1"/>
    <col min="5876" max="5876" width="16" style="519" customWidth="1"/>
    <col min="5877" max="5877" width="18.7109375" style="519" customWidth="1"/>
    <col min="5878" max="5878" width="0" style="519" hidden="1" customWidth="1"/>
    <col min="5879" max="5879" width="18" style="519" customWidth="1"/>
    <col min="5880" max="5880" width="0" style="519" hidden="1" customWidth="1"/>
    <col min="5881" max="5881" width="18.85546875" style="519" customWidth="1"/>
    <col min="5882" max="5882" width="0" style="519" hidden="1" customWidth="1"/>
    <col min="5883" max="5883" width="14.140625" style="519" customWidth="1"/>
    <col min="5884" max="5884" width="16.7109375" style="519" customWidth="1"/>
    <col min="5885" max="5897" width="0" style="519" hidden="1" customWidth="1"/>
    <col min="5898" max="5898" width="20.5703125" style="519" customWidth="1"/>
    <col min="5899" max="5900" width="8" style="519" customWidth="1"/>
    <col min="5901" max="5906" width="6.7109375" style="519" bestFit="1" customWidth="1"/>
    <col min="5907" max="5907" width="21.5703125" style="519" customWidth="1"/>
    <col min="5908" max="5918" width="11.7109375" style="519" customWidth="1"/>
    <col min="5919" max="6125" width="11.7109375" style="519"/>
    <col min="6126" max="6126" width="5" style="519" customWidth="1"/>
    <col min="6127" max="6127" width="11.28515625" style="519" customWidth="1"/>
    <col min="6128" max="6128" width="32.5703125" style="519" customWidth="1"/>
    <col min="6129" max="6129" width="38.5703125" style="519" customWidth="1"/>
    <col min="6130" max="6130" width="0" style="519" hidden="1" customWidth="1"/>
    <col min="6131" max="6131" width="16.85546875" style="519" customWidth="1"/>
    <col min="6132" max="6132" width="16" style="519" customWidth="1"/>
    <col min="6133" max="6133" width="18.7109375" style="519" customWidth="1"/>
    <col min="6134" max="6134" width="0" style="519" hidden="1" customWidth="1"/>
    <col min="6135" max="6135" width="18" style="519" customWidth="1"/>
    <col min="6136" max="6136" width="0" style="519" hidden="1" customWidth="1"/>
    <col min="6137" max="6137" width="18.85546875" style="519" customWidth="1"/>
    <col min="6138" max="6138" width="0" style="519" hidden="1" customWidth="1"/>
    <col min="6139" max="6139" width="14.140625" style="519" customWidth="1"/>
    <col min="6140" max="6140" width="16.7109375" style="519" customWidth="1"/>
    <col min="6141" max="6153" width="0" style="519" hidden="1" customWidth="1"/>
    <col min="6154" max="6154" width="20.5703125" style="519" customWidth="1"/>
    <col min="6155" max="6156" width="8" style="519" customWidth="1"/>
    <col min="6157" max="6162" width="6.7109375" style="519" bestFit="1" customWidth="1"/>
    <col min="6163" max="6163" width="21.5703125" style="519" customWidth="1"/>
    <col min="6164" max="6174" width="11.7109375" style="519" customWidth="1"/>
    <col min="6175" max="6381" width="11.7109375" style="519"/>
    <col min="6382" max="6382" width="5" style="519" customWidth="1"/>
    <col min="6383" max="6383" width="11.28515625" style="519" customWidth="1"/>
    <col min="6384" max="6384" width="32.5703125" style="519" customWidth="1"/>
    <col min="6385" max="6385" width="38.5703125" style="519" customWidth="1"/>
    <col min="6386" max="6386" width="0" style="519" hidden="1" customWidth="1"/>
    <col min="6387" max="6387" width="16.85546875" style="519" customWidth="1"/>
    <col min="6388" max="6388" width="16" style="519" customWidth="1"/>
    <col min="6389" max="6389" width="18.7109375" style="519" customWidth="1"/>
    <col min="6390" max="6390" width="0" style="519" hidden="1" customWidth="1"/>
    <col min="6391" max="6391" width="18" style="519" customWidth="1"/>
    <col min="6392" max="6392" width="0" style="519" hidden="1" customWidth="1"/>
    <col min="6393" max="6393" width="18.85546875" style="519" customWidth="1"/>
    <col min="6394" max="6394" width="0" style="519" hidden="1" customWidth="1"/>
    <col min="6395" max="6395" width="14.140625" style="519" customWidth="1"/>
    <col min="6396" max="6396" width="16.7109375" style="519" customWidth="1"/>
    <col min="6397" max="6409" width="0" style="519" hidden="1" customWidth="1"/>
    <col min="6410" max="6410" width="20.5703125" style="519" customWidth="1"/>
    <col min="6411" max="6412" width="8" style="519" customWidth="1"/>
    <col min="6413" max="6418" width="6.7109375" style="519" bestFit="1" customWidth="1"/>
    <col min="6419" max="6419" width="21.5703125" style="519" customWidth="1"/>
    <col min="6420" max="6430" width="11.7109375" style="519" customWidth="1"/>
    <col min="6431" max="6637" width="11.7109375" style="519"/>
    <col min="6638" max="6638" width="5" style="519" customWidth="1"/>
    <col min="6639" max="6639" width="11.28515625" style="519" customWidth="1"/>
    <col min="6640" max="6640" width="32.5703125" style="519" customWidth="1"/>
    <col min="6641" max="6641" width="38.5703125" style="519" customWidth="1"/>
    <col min="6642" max="6642" width="0" style="519" hidden="1" customWidth="1"/>
    <col min="6643" max="6643" width="16.85546875" style="519" customWidth="1"/>
    <col min="6644" max="6644" width="16" style="519" customWidth="1"/>
    <col min="6645" max="6645" width="18.7109375" style="519" customWidth="1"/>
    <col min="6646" max="6646" width="0" style="519" hidden="1" customWidth="1"/>
    <col min="6647" max="6647" width="18" style="519" customWidth="1"/>
    <col min="6648" max="6648" width="0" style="519" hidden="1" customWidth="1"/>
    <col min="6649" max="6649" width="18.85546875" style="519" customWidth="1"/>
    <col min="6650" max="6650" width="0" style="519" hidden="1" customWidth="1"/>
    <col min="6651" max="6651" width="14.140625" style="519" customWidth="1"/>
    <col min="6652" max="6652" width="16.7109375" style="519" customWidth="1"/>
    <col min="6653" max="6665" width="0" style="519" hidden="1" customWidth="1"/>
    <col min="6666" max="6666" width="20.5703125" style="519" customWidth="1"/>
    <col min="6667" max="6668" width="8" style="519" customWidth="1"/>
    <col min="6669" max="6674" width="6.7109375" style="519" bestFit="1" customWidth="1"/>
    <col min="6675" max="6675" width="21.5703125" style="519" customWidth="1"/>
    <col min="6676" max="6686" width="11.7109375" style="519" customWidth="1"/>
    <col min="6687" max="6893" width="11.7109375" style="519"/>
    <col min="6894" max="6894" width="5" style="519" customWidth="1"/>
    <col min="6895" max="6895" width="11.28515625" style="519" customWidth="1"/>
    <col min="6896" max="6896" width="32.5703125" style="519" customWidth="1"/>
    <col min="6897" max="6897" width="38.5703125" style="519" customWidth="1"/>
    <col min="6898" max="6898" width="0" style="519" hidden="1" customWidth="1"/>
    <col min="6899" max="6899" width="16.85546875" style="519" customWidth="1"/>
    <col min="6900" max="6900" width="16" style="519" customWidth="1"/>
    <col min="6901" max="6901" width="18.7109375" style="519" customWidth="1"/>
    <col min="6902" max="6902" width="0" style="519" hidden="1" customWidth="1"/>
    <col min="6903" max="6903" width="18" style="519" customWidth="1"/>
    <col min="6904" max="6904" width="0" style="519" hidden="1" customWidth="1"/>
    <col min="6905" max="6905" width="18.85546875" style="519" customWidth="1"/>
    <col min="6906" max="6906" width="0" style="519" hidden="1" customWidth="1"/>
    <col min="6907" max="6907" width="14.140625" style="519" customWidth="1"/>
    <col min="6908" max="6908" width="16.7109375" style="519" customWidth="1"/>
    <col min="6909" max="6921" width="0" style="519" hidden="1" customWidth="1"/>
    <col min="6922" max="6922" width="20.5703125" style="519" customWidth="1"/>
    <col min="6923" max="6924" width="8" style="519" customWidth="1"/>
    <col min="6925" max="6930" width="6.7109375" style="519" bestFit="1" customWidth="1"/>
    <col min="6931" max="6931" width="21.5703125" style="519" customWidth="1"/>
    <col min="6932" max="6942" width="11.7109375" style="519" customWidth="1"/>
    <col min="6943" max="7149" width="11.7109375" style="519"/>
    <col min="7150" max="7150" width="5" style="519" customWidth="1"/>
    <col min="7151" max="7151" width="11.28515625" style="519" customWidth="1"/>
    <col min="7152" max="7152" width="32.5703125" style="519" customWidth="1"/>
    <col min="7153" max="7153" width="38.5703125" style="519" customWidth="1"/>
    <col min="7154" max="7154" width="0" style="519" hidden="1" customWidth="1"/>
    <col min="7155" max="7155" width="16.85546875" style="519" customWidth="1"/>
    <col min="7156" max="7156" width="16" style="519" customWidth="1"/>
    <col min="7157" max="7157" width="18.7109375" style="519" customWidth="1"/>
    <col min="7158" max="7158" width="0" style="519" hidden="1" customWidth="1"/>
    <col min="7159" max="7159" width="18" style="519" customWidth="1"/>
    <col min="7160" max="7160" width="0" style="519" hidden="1" customWidth="1"/>
    <col min="7161" max="7161" width="18.85546875" style="519" customWidth="1"/>
    <col min="7162" max="7162" width="0" style="519" hidden="1" customWidth="1"/>
    <col min="7163" max="7163" width="14.140625" style="519" customWidth="1"/>
    <col min="7164" max="7164" width="16.7109375" style="519" customWidth="1"/>
    <col min="7165" max="7177" width="0" style="519" hidden="1" customWidth="1"/>
    <col min="7178" max="7178" width="20.5703125" style="519" customWidth="1"/>
    <col min="7179" max="7180" width="8" style="519" customWidth="1"/>
    <col min="7181" max="7186" width="6.7109375" style="519" bestFit="1" customWidth="1"/>
    <col min="7187" max="7187" width="21.5703125" style="519" customWidth="1"/>
    <col min="7188" max="7198" width="11.7109375" style="519" customWidth="1"/>
    <col min="7199" max="7405" width="11.7109375" style="519"/>
    <col min="7406" max="7406" width="5" style="519" customWidth="1"/>
    <col min="7407" max="7407" width="11.28515625" style="519" customWidth="1"/>
    <col min="7408" max="7408" width="32.5703125" style="519" customWidth="1"/>
    <col min="7409" max="7409" width="38.5703125" style="519" customWidth="1"/>
    <col min="7410" max="7410" width="0" style="519" hidden="1" customWidth="1"/>
    <col min="7411" max="7411" width="16.85546875" style="519" customWidth="1"/>
    <col min="7412" max="7412" width="16" style="519" customWidth="1"/>
    <col min="7413" max="7413" width="18.7109375" style="519" customWidth="1"/>
    <col min="7414" max="7414" width="0" style="519" hidden="1" customWidth="1"/>
    <col min="7415" max="7415" width="18" style="519" customWidth="1"/>
    <col min="7416" max="7416" width="0" style="519" hidden="1" customWidth="1"/>
    <col min="7417" max="7417" width="18.85546875" style="519" customWidth="1"/>
    <col min="7418" max="7418" width="0" style="519" hidden="1" customWidth="1"/>
    <col min="7419" max="7419" width="14.140625" style="519" customWidth="1"/>
    <col min="7420" max="7420" width="16.7109375" style="519" customWidth="1"/>
    <col min="7421" max="7433" width="0" style="519" hidden="1" customWidth="1"/>
    <col min="7434" max="7434" width="20.5703125" style="519" customWidth="1"/>
    <col min="7435" max="7436" width="8" style="519" customWidth="1"/>
    <col min="7437" max="7442" width="6.7109375" style="519" bestFit="1" customWidth="1"/>
    <col min="7443" max="7443" width="21.5703125" style="519" customWidth="1"/>
    <col min="7444" max="7454" width="11.7109375" style="519" customWidth="1"/>
    <col min="7455" max="7661" width="11.7109375" style="519"/>
    <col min="7662" max="7662" width="5" style="519" customWidth="1"/>
    <col min="7663" max="7663" width="11.28515625" style="519" customWidth="1"/>
    <col min="7664" max="7664" width="32.5703125" style="519" customWidth="1"/>
    <col min="7665" max="7665" width="38.5703125" style="519" customWidth="1"/>
    <col min="7666" max="7666" width="0" style="519" hidden="1" customWidth="1"/>
    <col min="7667" max="7667" width="16.85546875" style="519" customWidth="1"/>
    <col min="7668" max="7668" width="16" style="519" customWidth="1"/>
    <col min="7669" max="7669" width="18.7109375" style="519" customWidth="1"/>
    <col min="7670" max="7670" width="0" style="519" hidden="1" customWidth="1"/>
    <col min="7671" max="7671" width="18" style="519" customWidth="1"/>
    <col min="7672" max="7672" width="0" style="519" hidden="1" customWidth="1"/>
    <col min="7673" max="7673" width="18.85546875" style="519" customWidth="1"/>
    <col min="7674" max="7674" width="0" style="519" hidden="1" customWidth="1"/>
    <col min="7675" max="7675" width="14.140625" style="519" customWidth="1"/>
    <col min="7676" max="7676" width="16.7109375" style="519" customWidth="1"/>
    <col min="7677" max="7689" width="0" style="519" hidden="1" customWidth="1"/>
    <col min="7690" max="7690" width="20.5703125" style="519" customWidth="1"/>
    <col min="7691" max="7692" width="8" style="519" customWidth="1"/>
    <col min="7693" max="7698" width="6.7109375" style="519" bestFit="1" customWidth="1"/>
    <col min="7699" max="7699" width="21.5703125" style="519" customWidth="1"/>
    <col min="7700" max="7710" width="11.7109375" style="519" customWidth="1"/>
    <col min="7711" max="7917" width="11.7109375" style="519"/>
    <col min="7918" max="7918" width="5" style="519" customWidth="1"/>
    <col min="7919" max="7919" width="11.28515625" style="519" customWidth="1"/>
    <col min="7920" max="7920" width="32.5703125" style="519" customWidth="1"/>
    <col min="7921" max="7921" width="38.5703125" style="519" customWidth="1"/>
    <col min="7922" max="7922" width="0" style="519" hidden="1" customWidth="1"/>
    <col min="7923" max="7923" width="16.85546875" style="519" customWidth="1"/>
    <col min="7924" max="7924" width="16" style="519" customWidth="1"/>
    <col min="7925" max="7925" width="18.7109375" style="519" customWidth="1"/>
    <col min="7926" max="7926" width="0" style="519" hidden="1" customWidth="1"/>
    <col min="7927" max="7927" width="18" style="519" customWidth="1"/>
    <col min="7928" max="7928" width="0" style="519" hidden="1" customWidth="1"/>
    <col min="7929" max="7929" width="18.85546875" style="519" customWidth="1"/>
    <col min="7930" max="7930" width="0" style="519" hidden="1" customWidth="1"/>
    <col min="7931" max="7931" width="14.140625" style="519" customWidth="1"/>
    <col min="7932" max="7932" width="16.7109375" style="519" customWidth="1"/>
    <col min="7933" max="7945" width="0" style="519" hidden="1" customWidth="1"/>
    <col min="7946" max="7946" width="20.5703125" style="519" customWidth="1"/>
    <col min="7947" max="7948" width="8" style="519" customWidth="1"/>
    <col min="7949" max="7954" width="6.7109375" style="519" bestFit="1" customWidth="1"/>
    <col min="7955" max="7955" width="21.5703125" style="519" customWidth="1"/>
    <col min="7956" max="7966" width="11.7109375" style="519" customWidth="1"/>
    <col min="7967" max="8173" width="11.7109375" style="519"/>
    <col min="8174" max="8174" width="5" style="519" customWidth="1"/>
    <col min="8175" max="8175" width="11.28515625" style="519" customWidth="1"/>
    <col min="8176" max="8176" width="32.5703125" style="519" customWidth="1"/>
    <col min="8177" max="8177" width="38.5703125" style="519" customWidth="1"/>
    <col min="8178" max="8178" width="0" style="519" hidden="1" customWidth="1"/>
    <col min="8179" max="8179" width="16.85546875" style="519" customWidth="1"/>
    <col min="8180" max="8180" width="16" style="519" customWidth="1"/>
    <col min="8181" max="8181" width="18.7109375" style="519" customWidth="1"/>
    <col min="8182" max="8182" width="0" style="519" hidden="1" customWidth="1"/>
    <col min="8183" max="8183" width="18" style="519" customWidth="1"/>
    <col min="8184" max="8184" width="0" style="519" hidden="1" customWidth="1"/>
    <col min="8185" max="8185" width="18.85546875" style="519" customWidth="1"/>
    <col min="8186" max="8186" width="0" style="519" hidden="1" customWidth="1"/>
    <col min="8187" max="8187" width="14.140625" style="519" customWidth="1"/>
    <col min="8188" max="8188" width="16.7109375" style="519" customWidth="1"/>
    <col min="8189" max="8201" width="0" style="519" hidden="1" customWidth="1"/>
    <col min="8202" max="8202" width="20.5703125" style="519" customWidth="1"/>
    <col min="8203" max="8204" width="8" style="519" customWidth="1"/>
    <col min="8205" max="8210" width="6.7109375" style="519" bestFit="1" customWidth="1"/>
    <col min="8211" max="8211" width="21.5703125" style="519" customWidth="1"/>
    <col min="8212" max="8222" width="11.7109375" style="519" customWidth="1"/>
    <col min="8223" max="8429" width="11.7109375" style="519"/>
    <col min="8430" max="8430" width="5" style="519" customWidth="1"/>
    <col min="8431" max="8431" width="11.28515625" style="519" customWidth="1"/>
    <col min="8432" max="8432" width="32.5703125" style="519" customWidth="1"/>
    <col min="8433" max="8433" width="38.5703125" style="519" customWidth="1"/>
    <col min="8434" max="8434" width="0" style="519" hidden="1" customWidth="1"/>
    <col min="8435" max="8435" width="16.85546875" style="519" customWidth="1"/>
    <col min="8436" max="8436" width="16" style="519" customWidth="1"/>
    <col min="8437" max="8437" width="18.7109375" style="519" customWidth="1"/>
    <col min="8438" max="8438" width="0" style="519" hidden="1" customWidth="1"/>
    <col min="8439" max="8439" width="18" style="519" customWidth="1"/>
    <col min="8440" max="8440" width="0" style="519" hidden="1" customWidth="1"/>
    <col min="8441" max="8441" width="18.85546875" style="519" customWidth="1"/>
    <col min="8442" max="8442" width="0" style="519" hidden="1" customWidth="1"/>
    <col min="8443" max="8443" width="14.140625" style="519" customWidth="1"/>
    <col min="8444" max="8444" width="16.7109375" style="519" customWidth="1"/>
    <col min="8445" max="8457" width="0" style="519" hidden="1" customWidth="1"/>
    <col min="8458" max="8458" width="20.5703125" style="519" customWidth="1"/>
    <col min="8459" max="8460" width="8" style="519" customWidth="1"/>
    <col min="8461" max="8466" width="6.7109375" style="519" bestFit="1" customWidth="1"/>
    <col min="8467" max="8467" width="21.5703125" style="519" customWidth="1"/>
    <col min="8468" max="8478" width="11.7109375" style="519" customWidth="1"/>
    <col min="8479" max="8685" width="11.7109375" style="519"/>
    <col min="8686" max="8686" width="5" style="519" customWidth="1"/>
    <col min="8687" max="8687" width="11.28515625" style="519" customWidth="1"/>
    <col min="8688" max="8688" width="32.5703125" style="519" customWidth="1"/>
    <col min="8689" max="8689" width="38.5703125" style="519" customWidth="1"/>
    <col min="8690" max="8690" width="0" style="519" hidden="1" customWidth="1"/>
    <col min="8691" max="8691" width="16.85546875" style="519" customWidth="1"/>
    <col min="8692" max="8692" width="16" style="519" customWidth="1"/>
    <col min="8693" max="8693" width="18.7109375" style="519" customWidth="1"/>
    <col min="8694" max="8694" width="0" style="519" hidden="1" customWidth="1"/>
    <col min="8695" max="8695" width="18" style="519" customWidth="1"/>
    <col min="8696" max="8696" width="0" style="519" hidden="1" customWidth="1"/>
    <col min="8697" max="8697" width="18.85546875" style="519" customWidth="1"/>
    <col min="8698" max="8698" width="0" style="519" hidden="1" customWidth="1"/>
    <col min="8699" max="8699" width="14.140625" style="519" customWidth="1"/>
    <col min="8700" max="8700" width="16.7109375" style="519" customWidth="1"/>
    <col min="8701" max="8713" width="0" style="519" hidden="1" customWidth="1"/>
    <col min="8714" max="8714" width="20.5703125" style="519" customWidth="1"/>
    <col min="8715" max="8716" width="8" style="519" customWidth="1"/>
    <col min="8717" max="8722" width="6.7109375" style="519" bestFit="1" customWidth="1"/>
    <col min="8723" max="8723" width="21.5703125" style="519" customWidth="1"/>
    <col min="8724" max="8734" width="11.7109375" style="519" customWidth="1"/>
    <col min="8735" max="8941" width="11.7109375" style="519"/>
    <col min="8942" max="8942" width="5" style="519" customWidth="1"/>
    <col min="8943" max="8943" width="11.28515625" style="519" customWidth="1"/>
    <col min="8944" max="8944" width="32.5703125" style="519" customWidth="1"/>
    <col min="8945" max="8945" width="38.5703125" style="519" customWidth="1"/>
    <col min="8946" max="8946" width="0" style="519" hidden="1" customWidth="1"/>
    <col min="8947" max="8947" width="16.85546875" style="519" customWidth="1"/>
    <col min="8948" max="8948" width="16" style="519" customWidth="1"/>
    <col min="8949" max="8949" width="18.7109375" style="519" customWidth="1"/>
    <col min="8950" max="8950" width="0" style="519" hidden="1" customWidth="1"/>
    <col min="8951" max="8951" width="18" style="519" customWidth="1"/>
    <col min="8952" max="8952" width="0" style="519" hidden="1" customWidth="1"/>
    <col min="8953" max="8953" width="18.85546875" style="519" customWidth="1"/>
    <col min="8954" max="8954" width="0" style="519" hidden="1" customWidth="1"/>
    <col min="8955" max="8955" width="14.140625" style="519" customWidth="1"/>
    <col min="8956" max="8956" width="16.7109375" style="519" customWidth="1"/>
    <col min="8957" max="8969" width="0" style="519" hidden="1" customWidth="1"/>
    <col min="8970" max="8970" width="20.5703125" style="519" customWidth="1"/>
    <col min="8971" max="8972" width="8" style="519" customWidth="1"/>
    <col min="8973" max="8978" width="6.7109375" style="519" bestFit="1" customWidth="1"/>
    <col min="8979" max="8979" width="21.5703125" style="519" customWidth="1"/>
    <col min="8980" max="8990" width="11.7109375" style="519" customWidth="1"/>
    <col min="8991" max="9197" width="11.7109375" style="519"/>
    <col min="9198" max="9198" width="5" style="519" customWidth="1"/>
    <col min="9199" max="9199" width="11.28515625" style="519" customWidth="1"/>
    <col min="9200" max="9200" width="32.5703125" style="519" customWidth="1"/>
    <col min="9201" max="9201" width="38.5703125" style="519" customWidth="1"/>
    <col min="9202" max="9202" width="0" style="519" hidden="1" customWidth="1"/>
    <col min="9203" max="9203" width="16.85546875" style="519" customWidth="1"/>
    <col min="9204" max="9204" width="16" style="519" customWidth="1"/>
    <col min="9205" max="9205" width="18.7109375" style="519" customWidth="1"/>
    <col min="9206" max="9206" width="0" style="519" hidden="1" customWidth="1"/>
    <col min="9207" max="9207" width="18" style="519" customWidth="1"/>
    <col min="9208" max="9208" width="0" style="519" hidden="1" customWidth="1"/>
    <col min="9209" max="9209" width="18.85546875" style="519" customWidth="1"/>
    <col min="9210" max="9210" width="0" style="519" hidden="1" customWidth="1"/>
    <col min="9211" max="9211" width="14.140625" style="519" customWidth="1"/>
    <col min="9212" max="9212" width="16.7109375" style="519" customWidth="1"/>
    <col min="9213" max="9225" width="0" style="519" hidden="1" customWidth="1"/>
    <col min="9226" max="9226" width="20.5703125" style="519" customWidth="1"/>
    <col min="9227" max="9228" width="8" style="519" customWidth="1"/>
    <col min="9229" max="9234" width="6.7109375" style="519" bestFit="1" customWidth="1"/>
    <col min="9235" max="9235" width="21.5703125" style="519" customWidth="1"/>
    <col min="9236" max="9246" width="11.7109375" style="519" customWidth="1"/>
    <col min="9247" max="9453" width="11.7109375" style="519"/>
    <col min="9454" max="9454" width="5" style="519" customWidth="1"/>
    <col min="9455" max="9455" width="11.28515625" style="519" customWidth="1"/>
    <col min="9456" max="9456" width="32.5703125" style="519" customWidth="1"/>
    <col min="9457" max="9457" width="38.5703125" style="519" customWidth="1"/>
    <col min="9458" max="9458" width="0" style="519" hidden="1" customWidth="1"/>
    <col min="9459" max="9459" width="16.85546875" style="519" customWidth="1"/>
    <col min="9460" max="9460" width="16" style="519" customWidth="1"/>
    <col min="9461" max="9461" width="18.7109375" style="519" customWidth="1"/>
    <col min="9462" max="9462" width="0" style="519" hidden="1" customWidth="1"/>
    <col min="9463" max="9463" width="18" style="519" customWidth="1"/>
    <col min="9464" max="9464" width="0" style="519" hidden="1" customWidth="1"/>
    <col min="9465" max="9465" width="18.85546875" style="519" customWidth="1"/>
    <col min="9466" max="9466" width="0" style="519" hidden="1" customWidth="1"/>
    <col min="9467" max="9467" width="14.140625" style="519" customWidth="1"/>
    <col min="9468" max="9468" width="16.7109375" style="519" customWidth="1"/>
    <col min="9469" max="9481" width="0" style="519" hidden="1" customWidth="1"/>
    <col min="9482" max="9482" width="20.5703125" style="519" customWidth="1"/>
    <col min="9483" max="9484" width="8" style="519" customWidth="1"/>
    <col min="9485" max="9490" width="6.7109375" style="519" bestFit="1" customWidth="1"/>
    <col min="9491" max="9491" width="21.5703125" style="519" customWidth="1"/>
    <col min="9492" max="9502" width="11.7109375" style="519" customWidth="1"/>
    <col min="9503" max="9709" width="11.7109375" style="519"/>
    <col min="9710" max="9710" width="5" style="519" customWidth="1"/>
    <col min="9711" max="9711" width="11.28515625" style="519" customWidth="1"/>
    <col min="9712" max="9712" width="32.5703125" style="519" customWidth="1"/>
    <col min="9713" max="9713" width="38.5703125" style="519" customWidth="1"/>
    <col min="9714" max="9714" width="0" style="519" hidden="1" customWidth="1"/>
    <col min="9715" max="9715" width="16.85546875" style="519" customWidth="1"/>
    <col min="9716" max="9716" width="16" style="519" customWidth="1"/>
    <col min="9717" max="9717" width="18.7109375" style="519" customWidth="1"/>
    <col min="9718" max="9718" width="0" style="519" hidden="1" customWidth="1"/>
    <col min="9719" max="9719" width="18" style="519" customWidth="1"/>
    <col min="9720" max="9720" width="0" style="519" hidden="1" customWidth="1"/>
    <col min="9721" max="9721" width="18.85546875" style="519" customWidth="1"/>
    <col min="9722" max="9722" width="0" style="519" hidden="1" customWidth="1"/>
    <col min="9723" max="9723" width="14.140625" style="519" customWidth="1"/>
    <col min="9724" max="9724" width="16.7109375" style="519" customWidth="1"/>
    <col min="9725" max="9737" width="0" style="519" hidden="1" customWidth="1"/>
    <col min="9738" max="9738" width="20.5703125" style="519" customWidth="1"/>
    <col min="9739" max="9740" width="8" style="519" customWidth="1"/>
    <col min="9741" max="9746" width="6.7109375" style="519" bestFit="1" customWidth="1"/>
    <col min="9747" max="9747" width="21.5703125" style="519" customWidth="1"/>
    <col min="9748" max="9758" width="11.7109375" style="519" customWidth="1"/>
    <col min="9759" max="9965" width="11.7109375" style="519"/>
    <col min="9966" max="9966" width="5" style="519" customWidth="1"/>
    <col min="9967" max="9967" width="11.28515625" style="519" customWidth="1"/>
    <col min="9968" max="9968" width="32.5703125" style="519" customWidth="1"/>
    <col min="9969" max="9969" width="38.5703125" style="519" customWidth="1"/>
    <col min="9970" max="9970" width="0" style="519" hidden="1" customWidth="1"/>
    <col min="9971" max="9971" width="16.85546875" style="519" customWidth="1"/>
    <col min="9972" max="9972" width="16" style="519" customWidth="1"/>
    <col min="9973" max="9973" width="18.7109375" style="519" customWidth="1"/>
    <col min="9974" max="9974" width="0" style="519" hidden="1" customWidth="1"/>
    <col min="9975" max="9975" width="18" style="519" customWidth="1"/>
    <col min="9976" max="9976" width="0" style="519" hidden="1" customWidth="1"/>
    <col min="9977" max="9977" width="18.85546875" style="519" customWidth="1"/>
    <col min="9978" max="9978" width="0" style="519" hidden="1" customWidth="1"/>
    <col min="9979" max="9979" width="14.140625" style="519" customWidth="1"/>
    <col min="9980" max="9980" width="16.7109375" style="519" customWidth="1"/>
    <col min="9981" max="9993" width="0" style="519" hidden="1" customWidth="1"/>
    <col min="9994" max="9994" width="20.5703125" style="519" customWidth="1"/>
    <col min="9995" max="9996" width="8" style="519" customWidth="1"/>
    <col min="9997" max="10002" width="6.7109375" style="519" bestFit="1" customWidth="1"/>
    <col min="10003" max="10003" width="21.5703125" style="519" customWidth="1"/>
    <col min="10004" max="10014" width="11.7109375" style="519" customWidth="1"/>
    <col min="10015" max="10221" width="11.7109375" style="519"/>
    <col min="10222" max="10222" width="5" style="519" customWidth="1"/>
    <col min="10223" max="10223" width="11.28515625" style="519" customWidth="1"/>
    <col min="10224" max="10224" width="32.5703125" style="519" customWidth="1"/>
    <col min="10225" max="10225" width="38.5703125" style="519" customWidth="1"/>
    <col min="10226" max="10226" width="0" style="519" hidden="1" customWidth="1"/>
    <col min="10227" max="10227" width="16.85546875" style="519" customWidth="1"/>
    <col min="10228" max="10228" width="16" style="519" customWidth="1"/>
    <col min="10229" max="10229" width="18.7109375" style="519" customWidth="1"/>
    <col min="10230" max="10230" width="0" style="519" hidden="1" customWidth="1"/>
    <col min="10231" max="10231" width="18" style="519" customWidth="1"/>
    <col min="10232" max="10232" width="0" style="519" hidden="1" customWidth="1"/>
    <col min="10233" max="10233" width="18.85546875" style="519" customWidth="1"/>
    <col min="10234" max="10234" width="0" style="519" hidden="1" customWidth="1"/>
    <col min="10235" max="10235" width="14.140625" style="519" customWidth="1"/>
    <col min="10236" max="10236" width="16.7109375" style="519" customWidth="1"/>
    <col min="10237" max="10249" width="0" style="519" hidden="1" customWidth="1"/>
    <col min="10250" max="10250" width="20.5703125" style="519" customWidth="1"/>
    <col min="10251" max="10252" width="8" style="519" customWidth="1"/>
    <col min="10253" max="10258" width="6.7109375" style="519" bestFit="1" customWidth="1"/>
    <col min="10259" max="10259" width="21.5703125" style="519" customWidth="1"/>
    <col min="10260" max="10270" width="11.7109375" style="519" customWidth="1"/>
    <col min="10271" max="10477" width="11.7109375" style="519"/>
    <col min="10478" max="10478" width="5" style="519" customWidth="1"/>
    <col min="10479" max="10479" width="11.28515625" style="519" customWidth="1"/>
    <col min="10480" max="10480" width="32.5703125" style="519" customWidth="1"/>
    <col min="10481" max="10481" width="38.5703125" style="519" customWidth="1"/>
    <col min="10482" max="10482" width="0" style="519" hidden="1" customWidth="1"/>
    <col min="10483" max="10483" width="16.85546875" style="519" customWidth="1"/>
    <col min="10484" max="10484" width="16" style="519" customWidth="1"/>
    <col min="10485" max="10485" width="18.7109375" style="519" customWidth="1"/>
    <col min="10486" max="10486" width="0" style="519" hidden="1" customWidth="1"/>
    <col min="10487" max="10487" width="18" style="519" customWidth="1"/>
    <col min="10488" max="10488" width="0" style="519" hidden="1" customWidth="1"/>
    <col min="10489" max="10489" width="18.85546875" style="519" customWidth="1"/>
    <col min="10490" max="10490" width="0" style="519" hidden="1" customWidth="1"/>
    <col min="10491" max="10491" width="14.140625" style="519" customWidth="1"/>
    <col min="10492" max="10492" width="16.7109375" style="519" customWidth="1"/>
    <col min="10493" max="10505" width="0" style="519" hidden="1" customWidth="1"/>
    <col min="10506" max="10506" width="20.5703125" style="519" customWidth="1"/>
    <col min="10507" max="10508" width="8" style="519" customWidth="1"/>
    <col min="10509" max="10514" width="6.7109375" style="519" bestFit="1" customWidth="1"/>
    <col min="10515" max="10515" width="21.5703125" style="519" customWidth="1"/>
    <col min="10516" max="10526" width="11.7109375" style="519" customWidth="1"/>
    <col min="10527" max="10733" width="11.7109375" style="519"/>
    <col min="10734" max="10734" width="5" style="519" customWidth="1"/>
    <col min="10735" max="10735" width="11.28515625" style="519" customWidth="1"/>
    <col min="10736" max="10736" width="32.5703125" style="519" customWidth="1"/>
    <col min="10737" max="10737" width="38.5703125" style="519" customWidth="1"/>
    <col min="10738" max="10738" width="0" style="519" hidden="1" customWidth="1"/>
    <col min="10739" max="10739" width="16.85546875" style="519" customWidth="1"/>
    <col min="10740" max="10740" width="16" style="519" customWidth="1"/>
    <col min="10741" max="10741" width="18.7109375" style="519" customWidth="1"/>
    <col min="10742" max="10742" width="0" style="519" hidden="1" customWidth="1"/>
    <col min="10743" max="10743" width="18" style="519" customWidth="1"/>
    <col min="10744" max="10744" width="0" style="519" hidden="1" customWidth="1"/>
    <col min="10745" max="10745" width="18.85546875" style="519" customWidth="1"/>
    <col min="10746" max="10746" width="0" style="519" hidden="1" customWidth="1"/>
    <col min="10747" max="10747" width="14.140625" style="519" customWidth="1"/>
    <col min="10748" max="10748" width="16.7109375" style="519" customWidth="1"/>
    <col min="10749" max="10761" width="0" style="519" hidden="1" customWidth="1"/>
    <col min="10762" max="10762" width="20.5703125" style="519" customWidth="1"/>
    <col min="10763" max="10764" width="8" style="519" customWidth="1"/>
    <col min="10765" max="10770" width="6.7109375" style="519" bestFit="1" customWidth="1"/>
    <col min="10771" max="10771" width="21.5703125" style="519" customWidth="1"/>
    <col min="10772" max="10782" width="11.7109375" style="519" customWidth="1"/>
    <col min="10783" max="10989" width="11.7109375" style="519"/>
    <col min="10990" max="10990" width="5" style="519" customWidth="1"/>
    <col min="10991" max="10991" width="11.28515625" style="519" customWidth="1"/>
    <col min="10992" max="10992" width="32.5703125" style="519" customWidth="1"/>
    <col min="10993" max="10993" width="38.5703125" style="519" customWidth="1"/>
    <col min="10994" max="10994" width="0" style="519" hidden="1" customWidth="1"/>
    <col min="10995" max="10995" width="16.85546875" style="519" customWidth="1"/>
    <col min="10996" max="10996" width="16" style="519" customWidth="1"/>
    <col min="10997" max="10997" width="18.7109375" style="519" customWidth="1"/>
    <col min="10998" max="10998" width="0" style="519" hidden="1" customWidth="1"/>
    <col min="10999" max="10999" width="18" style="519" customWidth="1"/>
    <col min="11000" max="11000" width="0" style="519" hidden="1" customWidth="1"/>
    <col min="11001" max="11001" width="18.85546875" style="519" customWidth="1"/>
    <col min="11002" max="11002" width="0" style="519" hidden="1" customWidth="1"/>
    <col min="11003" max="11003" width="14.140625" style="519" customWidth="1"/>
    <col min="11004" max="11004" width="16.7109375" style="519" customWidth="1"/>
    <col min="11005" max="11017" width="0" style="519" hidden="1" customWidth="1"/>
    <col min="11018" max="11018" width="20.5703125" style="519" customWidth="1"/>
    <col min="11019" max="11020" width="8" style="519" customWidth="1"/>
    <col min="11021" max="11026" width="6.7109375" style="519" bestFit="1" customWidth="1"/>
    <col min="11027" max="11027" width="21.5703125" style="519" customWidth="1"/>
    <col min="11028" max="11038" width="11.7109375" style="519" customWidth="1"/>
    <col min="11039" max="11245" width="11.7109375" style="519"/>
    <col min="11246" max="11246" width="5" style="519" customWidth="1"/>
    <col min="11247" max="11247" width="11.28515625" style="519" customWidth="1"/>
    <col min="11248" max="11248" width="32.5703125" style="519" customWidth="1"/>
    <col min="11249" max="11249" width="38.5703125" style="519" customWidth="1"/>
    <col min="11250" max="11250" width="0" style="519" hidden="1" customWidth="1"/>
    <col min="11251" max="11251" width="16.85546875" style="519" customWidth="1"/>
    <col min="11252" max="11252" width="16" style="519" customWidth="1"/>
    <col min="11253" max="11253" width="18.7109375" style="519" customWidth="1"/>
    <col min="11254" max="11254" width="0" style="519" hidden="1" customWidth="1"/>
    <col min="11255" max="11255" width="18" style="519" customWidth="1"/>
    <col min="11256" max="11256" width="0" style="519" hidden="1" customWidth="1"/>
    <col min="11257" max="11257" width="18.85546875" style="519" customWidth="1"/>
    <col min="11258" max="11258" width="0" style="519" hidden="1" customWidth="1"/>
    <col min="11259" max="11259" width="14.140625" style="519" customWidth="1"/>
    <col min="11260" max="11260" width="16.7109375" style="519" customWidth="1"/>
    <col min="11261" max="11273" width="0" style="519" hidden="1" customWidth="1"/>
    <col min="11274" max="11274" width="20.5703125" style="519" customWidth="1"/>
    <col min="11275" max="11276" width="8" style="519" customWidth="1"/>
    <col min="11277" max="11282" width="6.7109375" style="519" bestFit="1" customWidth="1"/>
    <col min="11283" max="11283" width="21.5703125" style="519" customWidth="1"/>
    <col min="11284" max="11294" width="11.7109375" style="519" customWidth="1"/>
    <col min="11295" max="11501" width="11.7109375" style="519"/>
    <col min="11502" max="11502" width="5" style="519" customWidth="1"/>
    <col min="11503" max="11503" width="11.28515625" style="519" customWidth="1"/>
    <col min="11504" max="11504" width="32.5703125" style="519" customWidth="1"/>
    <col min="11505" max="11505" width="38.5703125" style="519" customWidth="1"/>
    <col min="11506" max="11506" width="0" style="519" hidden="1" customWidth="1"/>
    <col min="11507" max="11507" width="16.85546875" style="519" customWidth="1"/>
    <col min="11508" max="11508" width="16" style="519" customWidth="1"/>
    <col min="11509" max="11509" width="18.7109375" style="519" customWidth="1"/>
    <col min="11510" max="11510" width="0" style="519" hidden="1" customWidth="1"/>
    <col min="11511" max="11511" width="18" style="519" customWidth="1"/>
    <col min="11512" max="11512" width="0" style="519" hidden="1" customWidth="1"/>
    <col min="11513" max="11513" width="18.85546875" style="519" customWidth="1"/>
    <col min="11514" max="11514" width="0" style="519" hidden="1" customWidth="1"/>
    <col min="11515" max="11515" width="14.140625" style="519" customWidth="1"/>
    <col min="11516" max="11516" width="16.7109375" style="519" customWidth="1"/>
    <col min="11517" max="11529" width="0" style="519" hidden="1" customWidth="1"/>
    <col min="11530" max="11530" width="20.5703125" style="519" customWidth="1"/>
    <col min="11531" max="11532" width="8" style="519" customWidth="1"/>
    <col min="11533" max="11538" width="6.7109375" style="519" bestFit="1" customWidth="1"/>
    <col min="11539" max="11539" width="21.5703125" style="519" customWidth="1"/>
    <col min="11540" max="11550" width="11.7109375" style="519" customWidth="1"/>
    <col min="11551" max="11757" width="11.7109375" style="519"/>
    <col min="11758" max="11758" width="5" style="519" customWidth="1"/>
    <col min="11759" max="11759" width="11.28515625" style="519" customWidth="1"/>
    <col min="11760" max="11760" width="32.5703125" style="519" customWidth="1"/>
    <col min="11761" max="11761" width="38.5703125" style="519" customWidth="1"/>
    <col min="11762" max="11762" width="0" style="519" hidden="1" customWidth="1"/>
    <col min="11763" max="11763" width="16.85546875" style="519" customWidth="1"/>
    <col min="11764" max="11764" width="16" style="519" customWidth="1"/>
    <col min="11765" max="11765" width="18.7109375" style="519" customWidth="1"/>
    <col min="11766" max="11766" width="0" style="519" hidden="1" customWidth="1"/>
    <col min="11767" max="11767" width="18" style="519" customWidth="1"/>
    <col min="11768" max="11768" width="0" style="519" hidden="1" customWidth="1"/>
    <col min="11769" max="11769" width="18.85546875" style="519" customWidth="1"/>
    <col min="11770" max="11770" width="0" style="519" hidden="1" customWidth="1"/>
    <col min="11771" max="11771" width="14.140625" style="519" customWidth="1"/>
    <col min="11772" max="11772" width="16.7109375" style="519" customWidth="1"/>
    <col min="11773" max="11785" width="0" style="519" hidden="1" customWidth="1"/>
    <col min="11786" max="11786" width="20.5703125" style="519" customWidth="1"/>
    <col min="11787" max="11788" width="8" style="519" customWidth="1"/>
    <col min="11789" max="11794" width="6.7109375" style="519" bestFit="1" customWidth="1"/>
    <col min="11795" max="11795" width="21.5703125" style="519" customWidth="1"/>
    <col min="11796" max="11806" width="11.7109375" style="519" customWidth="1"/>
    <col min="11807" max="12013" width="11.7109375" style="519"/>
    <col min="12014" max="12014" width="5" style="519" customWidth="1"/>
    <col min="12015" max="12015" width="11.28515625" style="519" customWidth="1"/>
    <col min="12016" max="12016" width="32.5703125" style="519" customWidth="1"/>
    <col min="12017" max="12017" width="38.5703125" style="519" customWidth="1"/>
    <col min="12018" max="12018" width="0" style="519" hidden="1" customWidth="1"/>
    <col min="12019" max="12019" width="16.85546875" style="519" customWidth="1"/>
    <col min="12020" max="12020" width="16" style="519" customWidth="1"/>
    <col min="12021" max="12021" width="18.7109375" style="519" customWidth="1"/>
    <col min="12022" max="12022" width="0" style="519" hidden="1" customWidth="1"/>
    <col min="12023" max="12023" width="18" style="519" customWidth="1"/>
    <col min="12024" max="12024" width="0" style="519" hidden="1" customWidth="1"/>
    <col min="12025" max="12025" width="18.85546875" style="519" customWidth="1"/>
    <col min="12026" max="12026" width="0" style="519" hidden="1" customWidth="1"/>
    <col min="12027" max="12027" width="14.140625" style="519" customWidth="1"/>
    <col min="12028" max="12028" width="16.7109375" style="519" customWidth="1"/>
    <col min="12029" max="12041" width="0" style="519" hidden="1" customWidth="1"/>
    <col min="12042" max="12042" width="20.5703125" style="519" customWidth="1"/>
    <col min="12043" max="12044" width="8" style="519" customWidth="1"/>
    <col min="12045" max="12050" width="6.7109375" style="519" bestFit="1" customWidth="1"/>
    <col min="12051" max="12051" width="21.5703125" style="519" customWidth="1"/>
    <col min="12052" max="12062" width="11.7109375" style="519" customWidth="1"/>
    <col min="12063" max="12269" width="11.7109375" style="519"/>
    <col min="12270" max="12270" width="5" style="519" customWidth="1"/>
    <col min="12271" max="12271" width="11.28515625" style="519" customWidth="1"/>
    <col min="12272" max="12272" width="32.5703125" style="519" customWidth="1"/>
    <col min="12273" max="12273" width="38.5703125" style="519" customWidth="1"/>
    <col min="12274" max="12274" width="0" style="519" hidden="1" customWidth="1"/>
    <col min="12275" max="12275" width="16.85546875" style="519" customWidth="1"/>
    <col min="12276" max="12276" width="16" style="519" customWidth="1"/>
    <col min="12277" max="12277" width="18.7109375" style="519" customWidth="1"/>
    <col min="12278" max="12278" width="0" style="519" hidden="1" customWidth="1"/>
    <col min="12279" max="12279" width="18" style="519" customWidth="1"/>
    <col min="12280" max="12280" width="0" style="519" hidden="1" customWidth="1"/>
    <col min="12281" max="12281" width="18.85546875" style="519" customWidth="1"/>
    <col min="12282" max="12282" width="0" style="519" hidden="1" customWidth="1"/>
    <col min="12283" max="12283" width="14.140625" style="519" customWidth="1"/>
    <col min="12284" max="12284" width="16.7109375" style="519" customWidth="1"/>
    <col min="12285" max="12297" width="0" style="519" hidden="1" customWidth="1"/>
    <col min="12298" max="12298" width="20.5703125" style="519" customWidth="1"/>
    <col min="12299" max="12300" width="8" style="519" customWidth="1"/>
    <col min="12301" max="12306" width="6.7109375" style="519" bestFit="1" customWidth="1"/>
    <col min="12307" max="12307" width="21.5703125" style="519" customWidth="1"/>
    <col min="12308" max="12318" width="11.7109375" style="519" customWidth="1"/>
    <col min="12319" max="12525" width="11.7109375" style="519"/>
    <col min="12526" max="12526" width="5" style="519" customWidth="1"/>
    <col min="12527" max="12527" width="11.28515625" style="519" customWidth="1"/>
    <col min="12528" max="12528" width="32.5703125" style="519" customWidth="1"/>
    <col min="12529" max="12529" width="38.5703125" style="519" customWidth="1"/>
    <col min="12530" max="12530" width="0" style="519" hidden="1" customWidth="1"/>
    <col min="12531" max="12531" width="16.85546875" style="519" customWidth="1"/>
    <col min="12532" max="12532" width="16" style="519" customWidth="1"/>
    <col min="12533" max="12533" width="18.7109375" style="519" customWidth="1"/>
    <col min="12534" max="12534" width="0" style="519" hidden="1" customWidth="1"/>
    <col min="12535" max="12535" width="18" style="519" customWidth="1"/>
    <col min="12536" max="12536" width="0" style="519" hidden="1" customWidth="1"/>
    <col min="12537" max="12537" width="18.85546875" style="519" customWidth="1"/>
    <col min="12538" max="12538" width="0" style="519" hidden="1" customWidth="1"/>
    <col min="12539" max="12539" width="14.140625" style="519" customWidth="1"/>
    <col min="12540" max="12540" width="16.7109375" style="519" customWidth="1"/>
    <col min="12541" max="12553" width="0" style="519" hidden="1" customWidth="1"/>
    <col min="12554" max="12554" width="20.5703125" style="519" customWidth="1"/>
    <col min="12555" max="12556" width="8" style="519" customWidth="1"/>
    <col min="12557" max="12562" width="6.7109375" style="519" bestFit="1" customWidth="1"/>
    <col min="12563" max="12563" width="21.5703125" style="519" customWidth="1"/>
    <col min="12564" max="12574" width="11.7109375" style="519" customWidth="1"/>
    <col min="12575" max="12781" width="11.7109375" style="519"/>
    <col min="12782" max="12782" width="5" style="519" customWidth="1"/>
    <col min="12783" max="12783" width="11.28515625" style="519" customWidth="1"/>
    <col min="12784" max="12784" width="32.5703125" style="519" customWidth="1"/>
    <col min="12785" max="12785" width="38.5703125" style="519" customWidth="1"/>
    <col min="12786" max="12786" width="0" style="519" hidden="1" customWidth="1"/>
    <col min="12787" max="12787" width="16.85546875" style="519" customWidth="1"/>
    <col min="12788" max="12788" width="16" style="519" customWidth="1"/>
    <col min="12789" max="12789" width="18.7109375" style="519" customWidth="1"/>
    <col min="12790" max="12790" width="0" style="519" hidden="1" customWidth="1"/>
    <col min="12791" max="12791" width="18" style="519" customWidth="1"/>
    <col min="12792" max="12792" width="0" style="519" hidden="1" customWidth="1"/>
    <col min="12793" max="12793" width="18.85546875" style="519" customWidth="1"/>
    <col min="12794" max="12794" width="0" style="519" hidden="1" customWidth="1"/>
    <col min="12795" max="12795" width="14.140625" style="519" customWidth="1"/>
    <col min="12796" max="12796" width="16.7109375" style="519" customWidth="1"/>
    <col min="12797" max="12809" width="0" style="519" hidden="1" customWidth="1"/>
    <col min="12810" max="12810" width="20.5703125" style="519" customWidth="1"/>
    <col min="12811" max="12812" width="8" style="519" customWidth="1"/>
    <col min="12813" max="12818" width="6.7109375" style="519" bestFit="1" customWidth="1"/>
    <col min="12819" max="12819" width="21.5703125" style="519" customWidth="1"/>
    <col min="12820" max="12830" width="11.7109375" style="519" customWidth="1"/>
    <col min="12831" max="13037" width="11.7109375" style="519"/>
    <col min="13038" max="13038" width="5" style="519" customWidth="1"/>
    <col min="13039" max="13039" width="11.28515625" style="519" customWidth="1"/>
    <col min="13040" max="13040" width="32.5703125" style="519" customWidth="1"/>
    <col min="13041" max="13041" width="38.5703125" style="519" customWidth="1"/>
    <col min="13042" max="13042" width="0" style="519" hidden="1" customWidth="1"/>
    <col min="13043" max="13043" width="16.85546875" style="519" customWidth="1"/>
    <col min="13044" max="13044" width="16" style="519" customWidth="1"/>
    <col min="13045" max="13045" width="18.7109375" style="519" customWidth="1"/>
    <col min="13046" max="13046" width="0" style="519" hidden="1" customWidth="1"/>
    <col min="13047" max="13047" width="18" style="519" customWidth="1"/>
    <col min="13048" max="13048" width="0" style="519" hidden="1" customWidth="1"/>
    <col min="13049" max="13049" width="18.85546875" style="519" customWidth="1"/>
    <col min="13050" max="13050" width="0" style="519" hidden="1" customWidth="1"/>
    <col min="13051" max="13051" width="14.140625" style="519" customWidth="1"/>
    <col min="13052" max="13052" width="16.7109375" style="519" customWidth="1"/>
    <col min="13053" max="13065" width="0" style="519" hidden="1" customWidth="1"/>
    <col min="13066" max="13066" width="20.5703125" style="519" customWidth="1"/>
    <col min="13067" max="13068" width="8" style="519" customWidth="1"/>
    <col min="13069" max="13074" width="6.7109375" style="519" bestFit="1" customWidth="1"/>
    <col min="13075" max="13075" width="21.5703125" style="519" customWidth="1"/>
    <col min="13076" max="13086" width="11.7109375" style="519" customWidth="1"/>
    <col min="13087" max="13293" width="11.7109375" style="519"/>
    <col min="13294" max="13294" width="5" style="519" customWidth="1"/>
    <col min="13295" max="13295" width="11.28515625" style="519" customWidth="1"/>
    <col min="13296" max="13296" width="32.5703125" style="519" customWidth="1"/>
    <col min="13297" max="13297" width="38.5703125" style="519" customWidth="1"/>
    <col min="13298" max="13298" width="0" style="519" hidden="1" customWidth="1"/>
    <col min="13299" max="13299" width="16.85546875" style="519" customWidth="1"/>
    <col min="13300" max="13300" width="16" style="519" customWidth="1"/>
    <col min="13301" max="13301" width="18.7109375" style="519" customWidth="1"/>
    <col min="13302" max="13302" width="0" style="519" hidden="1" customWidth="1"/>
    <col min="13303" max="13303" width="18" style="519" customWidth="1"/>
    <col min="13304" max="13304" width="0" style="519" hidden="1" customWidth="1"/>
    <col min="13305" max="13305" width="18.85546875" style="519" customWidth="1"/>
    <col min="13306" max="13306" width="0" style="519" hidden="1" customWidth="1"/>
    <col min="13307" max="13307" width="14.140625" style="519" customWidth="1"/>
    <col min="13308" max="13308" width="16.7109375" style="519" customWidth="1"/>
    <col min="13309" max="13321" width="0" style="519" hidden="1" customWidth="1"/>
    <col min="13322" max="13322" width="20.5703125" style="519" customWidth="1"/>
    <col min="13323" max="13324" width="8" style="519" customWidth="1"/>
    <col min="13325" max="13330" width="6.7109375" style="519" bestFit="1" customWidth="1"/>
    <col min="13331" max="13331" width="21.5703125" style="519" customWidth="1"/>
    <col min="13332" max="13342" width="11.7109375" style="519" customWidth="1"/>
    <col min="13343" max="13549" width="11.7109375" style="519"/>
    <col min="13550" max="13550" width="5" style="519" customWidth="1"/>
    <col min="13551" max="13551" width="11.28515625" style="519" customWidth="1"/>
    <col min="13552" max="13552" width="32.5703125" style="519" customWidth="1"/>
    <col min="13553" max="13553" width="38.5703125" style="519" customWidth="1"/>
    <col min="13554" max="13554" width="0" style="519" hidden="1" customWidth="1"/>
    <col min="13555" max="13555" width="16.85546875" style="519" customWidth="1"/>
    <col min="13556" max="13556" width="16" style="519" customWidth="1"/>
    <col min="13557" max="13557" width="18.7109375" style="519" customWidth="1"/>
    <col min="13558" max="13558" width="0" style="519" hidden="1" customWidth="1"/>
    <col min="13559" max="13559" width="18" style="519" customWidth="1"/>
    <col min="13560" max="13560" width="0" style="519" hidden="1" customWidth="1"/>
    <col min="13561" max="13561" width="18.85546875" style="519" customWidth="1"/>
    <col min="13562" max="13562" width="0" style="519" hidden="1" customWidth="1"/>
    <col min="13563" max="13563" width="14.140625" style="519" customWidth="1"/>
    <col min="13564" max="13564" width="16.7109375" style="519" customWidth="1"/>
    <col min="13565" max="13577" width="0" style="519" hidden="1" customWidth="1"/>
    <col min="13578" max="13578" width="20.5703125" style="519" customWidth="1"/>
    <col min="13579" max="13580" width="8" style="519" customWidth="1"/>
    <col min="13581" max="13586" width="6.7109375" style="519" bestFit="1" customWidth="1"/>
    <col min="13587" max="13587" width="21.5703125" style="519" customWidth="1"/>
    <col min="13588" max="13598" width="11.7109375" style="519" customWidth="1"/>
    <col min="13599" max="13805" width="11.7109375" style="519"/>
    <col min="13806" max="13806" width="5" style="519" customWidth="1"/>
    <col min="13807" max="13807" width="11.28515625" style="519" customWidth="1"/>
    <col min="13808" max="13808" width="32.5703125" style="519" customWidth="1"/>
    <col min="13809" max="13809" width="38.5703125" style="519" customWidth="1"/>
    <col min="13810" max="13810" width="0" style="519" hidden="1" customWidth="1"/>
    <col min="13811" max="13811" width="16.85546875" style="519" customWidth="1"/>
    <col min="13812" max="13812" width="16" style="519" customWidth="1"/>
    <col min="13813" max="13813" width="18.7109375" style="519" customWidth="1"/>
    <col min="13814" max="13814" width="0" style="519" hidden="1" customWidth="1"/>
    <col min="13815" max="13815" width="18" style="519" customWidth="1"/>
    <col min="13816" max="13816" width="0" style="519" hidden="1" customWidth="1"/>
    <col min="13817" max="13817" width="18.85546875" style="519" customWidth="1"/>
    <col min="13818" max="13818" width="0" style="519" hidden="1" customWidth="1"/>
    <col min="13819" max="13819" width="14.140625" style="519" customWidth="1"/>
    <col min="13820" max="13820" width="16.7109375" style="519" customWidth="1"/>
    <col min="13821" max="13833" width="0" style="519" hidden="1" customWidth="1"/>
    <col min="13834" max="13834" width="20.5703125" style="519" customWidth="1"/>
    <col min="13835" max="13836" width="8" style="519" customWidth="1"/>
    <col min="13837" max="13842" width="6.7109375" style="519" bestFit="1" customWidth="1"/>
    <col min="13843" max="13843" width="21.5703125" style="519" customWidth="1"/>
    <col min="13844" max="13854" width="11.7109375" style="519" customWidth="1"/>
    <col min="13855" max="14061" width="11.7109375" style="519"/>
    <col min="14062" max="14062" width="5" style="519" customWidth="1"/>
    <col min="14063" max="14063" width="11.28515625" style="519" customWidth="1"/>
    <col min="14064" max="14064" width="32.5703125" style="519" customWidth="1"/>
    <col min="14065" max="14065" width="38.5703125" style="519" customWidth="1"/>
    <col min="14066" max="14066" width="0" style="519" hidden="1" customWidth="1"/>
    <col min="14067" max="14067" width="16.85546875" style="519" customWidth="1"/>
    <col min="14068" max="14068" width="16" style="519" customWidth="1"/>
    <col min="14069" max="14069" width="18.7109375" style="519" customWidth="1"/>
    <col min="14070" max="14070" width="0" style="519" hidden="1" customWidth="1"/>
    <col min="14071" max="14071" width="18" style="519" customWidth="1"/>
    <col min="14072" max="14072" width="0" style="519" hidden="1" customWidth="1"/>
    <col min="14073" max="14073" width="18.85546875" style="519" customWidth="1"/>
    <col min="14074" max="14074" width="0" style="519" hidden="1" customWidth="1"/>
    <col min="14075" max="14075" width="14.140625" style="519" customWidth="1"/>
    <col min="14076" max="14076" width="16.7109375" style="519" customWidth="1"/>
    <col min="14077" max="14089" width="0" style="519" hidden="1" customWidth="1"/>
    <col min="14090" max="14090" width="20.5703125" style="519" customWidth="1"/>
    <col min="14091" max="14092" width="8" style="519" customWidth="1"/>
    <col min="14093" max="14098" width="6.7109375" style="519" bestFit="1" customWidth="1"/>
    <col min="14099" max="14099" width="21.5703125" style="519" customWidth="1"/>
    <col min="14100" max="14110" width="11.7109375" style="519" customWidth="1"/>
    <col min="14111" max="14317" width="11.7109375" style="519"/>
    <col min="14318" max="14318" width="5" style="519" customWidth="1"/>
    <col min="14319" max="14319" width="11.28515625" style="519" customWidth="1"/>
    <col min="14320" max="14320" width="32.5703125" style="519" customWidth="1"/>
    <col min="14321" max="14321" width="38.5703125" style="519" customWidth="1"/>
    <col min="14322" max="14322" width="0" style="519" hidden="1" customWidth="1"/>
    <col min="14323" max="14323" width="16.85546875" style="519" customWidth="1"/>
    <col min="14324" max="14324" width="16" style="519" customWidth="1"/>
    <col min="14325" max="14325" width="18.7109375" style="519" customWidth="1"/>
    <col min="14326" max="14326" width="0" style="519" hidden="1" customWidth="1"/>
    <col min="14327" max="14327" width="18" style="519" customWidth="1"/>
    <col min="14328" max="14328" width="0" style="519" hidden="1" customWidth="1"/>
    <col min="14329" max="14329" width="18.85546875" style="519" customWidth="1"/>
    <col min="14330" max="14330" width="0" style="519" hidden="1" customWidth="1"/>
    <col min="14331" max="14331" width="14.140625" style="519" customWidth="1"/>
    <col min="14332" max="14332" width="16.7109375" style="519" customWidth="1"/>
    <col min="14333" max="14345" width="0" style="519" hidden="1" customWidth="1"/>
    <col min="14346" max="14346" width="20.5703125" style="519" customWidth="1"/>
    <col min="14347" max="14348" width="8" style="519" customWidth="1"/>
    <col min="14349" max="14354" width="6.7109375" style="519" bestFit="1" customWidth="1"/>
    <col min="14355" max="14355" width="21.5703125" style="519" customWidth="1"/>
    <col min="14356" max="14366" width="11.7109375" style="519" customWidth="1"/>
    <col min="14367" max="14573" width="11.7109375" style="519"/>
    <col min="14574" max="14574" width="5" style="519" customWidth="1"/>
    <col min="14575" max="14575" width="11.28515625" style="519" customWidth="1"/>
    <col min="14576" max="14576" width="32.5703125" style="519" customWidth="1"/>
    <col min="14577" max="14577" width="38.5703125" style="519" customWidth="1"/>
    <col min="14578" max="14578" width="0" style="519" hidden="1" customWidth="1"/>
    <col min="14579" max="14579" width="16.85546875" style="519" customWidth="1"/>
    <col min="14580" max="14580" width="16" style="519" customWidth="1"/>
    <col min="14581" max="14581" width="18.7109375" style="519" customWidth="1"/>
    <col min="14582" max="14582" width="0" style="519" hidden="1" customWidth="1"/>
    <col min="14583" max="14583" width="18" style="519" customWidth="1"/>
    <col min="14584" max="14584" width="0" style="519" hidden="1" customWidth="1"/>
    <col min="14585" max="14585" width="18.85546875" style="519" customWidth="1"/>
    <col min="14586" max="14586" width="0" style="519" hidden="1" customWidth="1"/>
    <col min="14587" max="14587" width="14.140625" style="519" customWidth="1"/>
    <col min="14588" max="14588" width="16.7109375" style="519" customWidth="1"/>
    <col min="14589" max="14601" width="0" style="519" hidden="1" customWidth="1"/>
    <col min="14602" max="14602" width="20.5703125" style="519" customWidth="1"/>
    <col min="14603" max="14604" width="8" style="519" customWidth="1"/>
    <col min="14605" max="14610" width="6.7109375" style="519" bestFit="1" customWidth="1"/>
    <col min="14611" max="14611" width="21.5703125" style="519" customWidth="1"/>
    <col min="14612" max="14622" width="11.7109375" style="519" customWidth="1"/>
    <col min="14623" max="14829" width="11.7109375" style="519"/>
    <col min="14830" max="14830" width="5" style="519" customWidth="1"/>
    <col min="14831" max="14831" width="11.28515625" style="519" customWidth="1"/>
    <col min="14832" max="14832" width="32.5703125" style="519" customWidth="1"/>
    <col min="14833" max="14833" width="38.5703125" style="519" customWidth="1"/>
    <col min="14834" max="14834" width="0" style="519" hidden="1" customWidth="1"/>
    <col min="14835" max="14835" width="16.85546875" style="519" customWidth="1"/>
    <col min="14836" max="14836" width="16" style="519" customWidth="1"/>
    <col min="14837" max="14837" width="18.7109375" style="519" customWidth="1"/>
    <col min="14838" max="14838" width="0" style="519" hidden="1" customWidth="1"/>
    <col min="14839" max="14839" width="18" style="519" customWidth="1"/>
    <col min="14840" max="14840" width="0" style="519" hidden="1" customWidth="1"/>
    <col min="14841" max="14841" width="18.85546875" style="519" customWidth="1"/>
    <col min="14842" max="14842" width="0" style="519" hidden="1" customWidth="1"/>
    <col min="14843" max="14843" width="14.140625" style="519" customWidth="1"/>
    <col min="14844" max="14844" width="16.7109375" style="519" customWidth="1"/>
    <col min="14845" max="14857" width="0" style="519" hidden="1" customWidth="1"/>
    <col min="14858" max="14858" width="20.5703125" style="519" customWidth="1"/>
    <col min="14859" max="14860" width="8" style="519" customWidth="1"/>
    <col min="14861" max="14866" width="6.7109375" style="519" bestFit="1" customWidth="1"/>
    <col min="14867" max="14867" width="21.5703125" style="519" customWidth="1"/>
    <col min="14868" max="14878" width="11.7109375" style="519" customWidth="1"/>
    <col min="14879" max="15085" width="11.7109375" style="519"/>
    <col min="15086" max="15086" width="5" style="519" customWidth="1"/>
    <col min="15087" max="15087" width="11.28515625" style="519" customWidth="1"/>
    <col min="15088" max="15088" width="32.5703125" style="519" customWidth="1"/>
    <col min="15089" max="15089" width="38.5703125" style="519" customWidth="1"/>
    <col min="15090" max="15090" width="0" style="519" hidden="1" customWidth="1"/>
    <col min="15091" max="15091" width="16.85546875" style="519" customWidth="1"/>
    <col min="15092" max="15092" width="16" style="519" customWidth="1"/>
    <col min="15093" max="15093" width="18.7109375" style="519" customWidth="1"/>
    <col min="15094" max="15094" width="0" style="519" hidden="1" customWidth="1"/>
    <col min="15095" max="15095" width="18" style="519" customWidth="1"/>
    <col min="15096" max="15096" width="0" style="519" hidden="1" customWidth="1"/>
    <col min="15097" max="15097" width="18.85546875" style="519" customWidth="1"/>
    <col min="15098" max="15098" width="0" style="519" hidden="1" customWidth="1"/>
    <col min="15099" max="15099" width="14.140625" style="519" customWidth="1"/>
    <col min="15100" max="15100" width="16.7109375" style="519" customWidth="1"/>
    <col min="15101" max="15113" width="0" style="519" hidden="1" customWidth="1"/>
    <col min="15114" max="15114" width="20.5703125" style="519" customWidth="1"/>
    <col min="15115" max="15116" width="8" style="519" customWidth="1"/>
    <col min="15117" max="15122" width="6.7109375" style="519" bestFit="1" customWidth="1"/>
    <col min="15123" max="15123" width="21.5703125" style="519" customWidth="1"/>
    <col min="15124" max="15134" width="11.7109375" style="519" customWidth="1"/>
    <col min="15135" max="15341" width="11.7109375" style="519"/>
    <col min="15342" max="15342" width="5" style="519" customWidth="1"/>
    <col min="15343" max="15343" width="11.28515625" style="519" customWidth="1"/>
    <col min="15344" max="15344" width="32.5703125" style="519" customWidth="1"/>
    <col min="15345" max="15345" width="38.5703125" style="519" customWidth="1"/>
    <col min="15346" max="15346" width="0" style="519" hidden="1" customWidth="1"/>
    <col min="15347" max="15347" width="16.85546875" style="519" customWidth="1"/>
    <col min="15348" max="15348" width="16" style="519" customWidth="1"/>
    <col min="15349" max="15349" width="18.7109375" style="519" customWidth="1"/>
    <col min="15350" max="15350" width="0" style="519" hidden="1" customWidth="1"/>
    <col min="15351" max="15351" width="18" style="519" customWidth="1"/>
    <col min="15352" max="15352" width="0" style="519" hidden="1" customWidth="1"/>
    <col min="15353" max="15353" width="18.85546875" style="519" customWidth="1"/>
    <col min="15354" max="15354" width="0" style="519" hidden="1" customWidth="1"/>
    <col min="15355" max="15355" width="14.140625" style="519" customWidth="1"/>
    <col min="15356" max="15356" width="16.7109375" style="519" customWidth="1"/>
    <col min="15357" max="15369" width="0" style="519" hidden="1" customWidth="1"/>
    <col min="15370" max="15370" width="20.5703125" style="519" customWidth="1"/>
    <col min="15371" max="15372" width="8" style="519" customWidth="1"/>
    <col min="15373" max="15378" width="6.7109375" style="519" bestFit="1" customWidth="1"/>
    <col min="15379" max="15379" width="21.5703125" style="519" customWidth="1"/>
    <col min="15380" max="15390" width="11.7109375" style="519" customWidth="1"/>
    <col min="15391" max="15597" width="11.7109375" style="519"/>
    <col min="15598" max="15598" width="5" style="519" customWidth="1"/>
    <col min="15599" max="15599" width="11.28515625" style="519" customWidth="1"/>
    <col min="15600" max="15600" width="32.5703125" style="519" customWidth="1"/>
    <col min="15601" max="15601" width="38.5703125" style="519" customWidth="1"/>
    <col min="15602" max="15602" width="0" style="519" hidden="1" customWidth="1"/>
    <col min="15603" max="15603" width="16.85546875" style="519" customWidth="1"/>
    <col min="15604" max="15604" width="16" style="519" customWidth="1"/>
    <col min="15605" max="15605" width="18.7109375" style="519" customWidth="1"/>
    <col min="15606" max="15606" width="0" style="519" hidden="1" customWidth="1"/>
    <col min="15607" max="15607" width="18" style="519" customWidth="1"/>
    <col min="15608" max="15608" width="0" style="519" hidden="1" customWidth="1"/>
    <col min="15609" max="15609" width="18.85546875" style="519" customWidth="1"/>
    <col min="15610" max="15610" width="0" style="519" hidden="1" customWidth="1"/>
    <col min="15611" max="15611" width="14.140625" style="519" customWidth="1"/>
    <col min="15612" max="15612" width="16.7109375" style="519" customWidth="1"/>
    <col min="15613" max="15625" width="0" style="519" hidden="1" customWidth="1"/>
    <col min="15626" max="15626" width="20.5703125" style="519" customWidth="1"/>
    <col min="15627" max="15628" width="8" style="519" customWidth="1"/>
    <col min="15629" max="15634" width="6.7109375" style="519" bestFit="1" customWidth="1"/>
    <col min="15635" max="15635" width="21.5703125" style="519" customWidth="1"/>
    <col min="15636" max="15646" width="11.7109375" style="519" customWidth="1"/>
    <col min="15647" max="15853" width="11.7109375" style="519"/>
    <col min="15854" max="15854" width="5" style="519" customWidth="1"/>
    <col min="15855" max="15855" width="11.28515625" style="519" customWidth="1"/>
    <col min="15856" max="15856" width="32.5703125" style="519" customWidth="1"/>
    <col min="15857" max="15857" width="38.5703125" style="519" customWidth="1"/>
    <col min="15858" max="15858" width="0" style="519" hidden="1" customWidth="1"/>
    <col min="15859" max="15859" width="16.85546875" style="519" customWidth="1"/>
    <col min="15860" max="15860" width="16" style="519" customWidth="1"/>
    <col min="15861" max="15861" width="18.7109375" style="519" customWidth="1"/>
    <col min="15862" max="15862" width="0" style="519" hidden="1" customWidth="1"/>
    <col min="15863" max="15863" width="18" style="519" customWidth="1"/>
    <col min="15864" max="15864" width="0" style="519" hidden="1" customWidth="1"/>
    <col min="15865" max="15865" width="18.85546875" style="519" customWidth="1"/>
    <col min="15866" max="15866" width="0" style="519" hidden="1" customWidth="1"/>
    <col min="15867" max="15867" width="14.140625" style="519" customWidth="1"/>
    <col min="15868" max="15868" width="16.7109375" style="519" customWidth="1"/>
    <col min="15869" max="15881" width="0" style="519" hidden="1" customWidth="1"/>
    <col min="15882" max="15882" width="20.5703125" style="519" customWidth="1"/>
    <col min="15883" max="15884" width="8" style="519" customWidth="1"/>
    <col min="15885" max="15890" width="6.7109375" style="519" bestFit="1" customWidth="1"/>
    <col min="15891" max="15891" width="21.5703125" style="519" customWidth="1"/>
    <col min="15892" max="15902" width="11.7109375" style="519" customWidth="1"/>
    <col min="15903" max="16109" width="11.7109375" style="519"/>
    <col min="16110" max="16110" width="5" style="519" customWidth="1"/>
    <col min="16111" max="16111" width="11.28515625" style="519" customWidth="1"/>
    <col min="16112" max="16112" width="32.5703125" style="519" customWidth="1"/>
    <col min="16113" max="16113" width="38.5703125" style="519" customWidth="1"/>
    <col min="16114" max="16114" width="0" style="519" hidden="1" customWidth="1"/>
    <col min="16115" max="16115" width="16.85546875" style="519" customWidth="1"/>
    <col min="16116" max="16116" width="16" style="519" customWidth="1"/>
    <col min="16117" max="16117" width="18.7109375" style="519" customWidth="1"/>
    <col min="16118" max="16118" width="0" style="519" hidden="1" customWidth="1"/>
    <col min="16119" max="16119" width="18" style="519" customWidth="1"/>
    <col min="16120" max="16120" width="0" style="519" hidden="1" customWidth="1"/>
    <col min="16121" max="16121" width="18.85546875" style="519" customWidth="1"/>
    <col min="16122" max="16122" width="0" style="519" hidden="1" customWidth="1"/>
    <col min="16123" max="16123" width="14.140625" style="519" customWidth="1"/>
    <col min="16124" max="16124" width="16.7109375" style="519" customWidth="1"/>
    <col min="16125" max="16137" width="0" style="519" hidden="1" customWidth="1"/>
    <col min="16138" max="16138" width="20.5703125" style="519" customWidth="1"/>
    <col min="16139" max="16140" width="8" style="519" customWidth="1"/>
    <col min="16141" max="16146" width="6.7109375" style="519" bestFit="1" customWidth="1"/>
    <col min="16147" max="16147" width="21.5703125" style="519" customWidth="1"/>
    <col min="16148" max="16158" width="11.7109375" style="519" customWidth="1"/>
    <col min="16159" max="16384" width="11.7109375" style="519"/>
  </cols>
  <sheetData>
    <row r="1" spans="1:19" s="512" customFormat="1" x14ac:dyDescent="0.2">
      <c r="A1" s="1263"/>
      <c r="B1" s="1263"/>
      <c r="C1" s="1263"/>
      <c r="D1" s="1263"/>
      <c r="E1" s="1263"/>
      <c r="F1" s="1263"/>
      <c r="G1" s="1263"/>
      <c r="H1" s="1263"/>
      <c r="I1" s="1263"/>
      <c r="J1" s="1263"/>
      <c r="O1" s="510"/>
      <c r="P1" s="510"/>
      <c r="Q1" s="510"/>
      <c r="R1" s="510"/>
      <c r="S1" s="513"/>
    </row>
    <row r="2" spans="1:19" s="512" customFormat="1" x14ac:dyDescent="0.2">
      <c r="A2" s="514"/>
      <c r="B2" s="515"/>
      <c r="C2" s="516"/>
      <c r="D2" s="511"/>
      <c r="E2" s="517"/>
      <c r="F2" s="515"/>
      <c r="G2" s="515"/>
      <c r="H2" s="515"/>
      <c r="I2" s="515"/>
      <c r="J2" s="511"/>
      <c r="O2" s="510"/>
      <c r="P2" s="510"/>
      <c r="Q2" s="510"/>
      <c r="R2" s="510"/>
      <c r="S2" s="513"/>
    </row>
    <row r="3" spans="1:19" s="512" customFormat="1" x14ac:dyDescent="0.2">
      <c r="A3" s="514"/>
      <c r="B3" s="515"/>
      <c r="C3" s="516"/>
      <c r="D3" s="511"/>
      <c r="E3" s="517"/>
      <c r="F3" s="515"/>
      <c r="G3" s="515"/>
      <c r="H3" s="515"/>
      <c r="I3" s="515"/>
      <c r="J3" s="511"/>
      <c r="O3" s="510"/>
      <c r="P3" s="510"/>
      <c r="Q3" s="510"/>
      <c r="R3" s="510"/>
      <c r="S3" s="513"/>
    </row>
    <row r="4" spans="1:19" s="512" customFormat="1" x14ac:dyDescent="0.2">
      <c r="A4" s="514"/>
      <c r="B4" s="515"/>
      <c r="C4" s="516"/>
      <c r="D4" s="511"/>
      <c r="E4" s="517"/>
      <c r="F4" s="515"/>
      <c r="G4" s="515"/>
      <c r="H4" s="515"/>
      <c r="I4" s="515"/>
      <c r="J4" s="511"/>
      <c r="O4" s="510"/>
      <c r="P4" s="510"/>
      <c r="Q4" s="510"/>
      <c r="R4" s="510"/>
      <c r="S4" s="513"/>
    </row>
    <row r="5" spans="1:19" s="512" customFormat="1" x14ac:dyDescent="0.2">
      <c r="A5" s="514"/>
      <c r="B5" s="515"/>
      <c r="C5" s="516"/>
      <c r="D5" s="511"/>
      <c r="E5" s="517"/>
      <c r="F5" s="515"/>
      <c r="G5" s="515"/>
      <c r="H5" s="515"/>
      <c r="I5" s="515"/>
      <c r="J5" s="511"/>
      <c r="O5" s="510"/>
      <c r="P5" s="510"/>
      <c r="Q5" s="510"/>
      <c r="R5" s="510"/>
      <c r="S5" s="513"/>
    </row>
    <row r="6" spans="1:19" s="512" customFormat="1" x14ac:dyDescent="0.2">
      <c r="A6" s="514"/>
      <c r="B6" s="515"/>
      <c r="C6" s="516"/>
      <c r="D6" s="511"/>
      <c r="E6" s="517"/>
      <c r="F6" s="515"/>
      <c r="G6" s="515"/>
      <c r="H6" s="515"/>
      <c r="I6" s="515"/>
      <c r="J6" s="511"/>
      <c r="O6" s="510"/>
      <c r="P6" s="510"/>
      <c r="Q6" s="510"/>
      <c r="R6" s="510"/>
      <c r="S6" s="513"/>
    </row>
    <row r="7" spans="1:19" s="512" customFormat="1" ht="67.5" customHeight="1" x14ac:dyDescent="0.2">
      <c r="A7" s="514"/>
      <c r="B7" s="515"/>
      <c r="C7" s="516"/>
      <c r="D7" s="511"/>
      <c r="E7" s="517"/>
      <c r="F7" s="515"/>
      <c r="G7" s="515"/>
      <c r="H7" s="515"/>
      <c r="I7" s="515"/>
      <c r="J7" s="511"/>
      <c r="O7" s="510"/>
      <c r="P7" s="510"/>
      <c r="Q7" s="510"/>
      <c r="R7" s="510"/>
      <c r="S7" s="513"/>
    </row>
    <row r="8" spans="1:19" s="512" customFormat="1" x14ac:dyDescent="0.2">
      <c r="A8" s="514"/>
      <c r="B8" s="515"/>
      <c r="C8" s="516"/>
      <c r="D8" s="511"/>
      <c r="E8" s="517"/>
      <c r="F8" s="515"/>
      <c r="G8" s="515"/>
      <c r="H8" s="515"/>
      <c r="I8" s="515"/>
      <c r="J8" s="511"/>
      <c r="O8" s="510"/>
      <c r="P8" s="510"/>
      <c r="Q8" s="510"/>
      <c r="R8" s="510"/>
      <c r="S8" s="513"/>
    </row>
    <row r="9" spans="1:19" s="518" customFormat="1" ht="25.5" customHeight="1" x14ac:dyDescent="0.2">
      <c r="A9" s="1264" t="s">
        <v>7508</v>
      </c>
      <c r="B9" s="1264"/>
      <c r="C9" s="1264"/>
      <c r="D9" s="1264"/>
      <c r="E9" s="1264"/>
      <c r="F9" s="1264"/>
      <c r="G9" s="1264"/>
      <c r="H9" s="1264"/>
      <c r="I9" s="1264"/>
      <c r="J9" s="1264"/>
      <c r="K9" s="1264"/>
      <c r="L9" s="1264"/>
      <c r="M9" s="1264"/>
      <c r="N9" s="1264"/>
      <c r="O9" s="1264"/>
      <c r="P9" s="1264"/>
      <c r="Q9" s="1264"/>
      <c r="R9" s="1264"/>
      <c r="S9" s="1264"/>
    </row>
    <row r="10" spans="1:19" s="518" customFormat="1" ht="18" customHeight="1" x14ac:dyDescent="0.2">
      <c r="A10" s="1264" t="s">
        <v>8277</v>
      </c>
      <c r="B10" s="1264"/>
      <c r="C10" s="1264"/>
      <c r="D10" s="1264"/>
      <c r="E10" s="1264"/>
      <c r="F10" s="1264"/>
      <c r="G10" s="1264"/>
      <c r="H10" s="1264"/>
      <c r="I10" s="1264"/>
      <c r="J10" s="1264"/>
      <c r="K10" s="1264"/>
      <c r="L10" s="1264"/>
      <c r="M10" s="1264"/>
      <c r="N10" s="1264"/>
      <c r="O10" s="1264"/>
      <c r="P10" s="1264"/>
      <c r="Q10" s="1264"/>
      <c r="R10" s="1264"/>
      <c r="S10" s="1264"/>
    </row>
    <row r="11" spans="1:19" s="518" customFormat="1" ht="15.75" customHeight="1" x14ac:dyDescent="0.3">
      <c r="A11" s="1265" t="s">
        <v>6125</v>
      </c>
      <c r="B11" s="1265"/>
      <c r="C11" s="1265"/>
      <c r="D11" s="1265"/>
      <c r="E11" s="1265"/>
      <c r="F11" s="1265"/>
      <c r="G11" s="1265"/>
      <c r="H11" s="1265"/>
      <c r="I11" s="1265"/>
      <c r="J11" s="1265"/>
      <c r="K11" s="1265"/>
      <c r="L11" s="1265"/>
      <c r="M11" s="1265"/>
      <c r="N11" s="1265"/>
      <c r="O11" s="1265"/>
      <c r="P11" s="1265"/>
      <c r="Q11" s="1265"/>
      <c r="R11" s="1265"/>
      <c r="S11" s="1265"/>
    </row>
    <row r="12" spans="1:19" s="512" customFormat="1" ht="12" customHeight="1" thickBot="1" x14ac:dyDescent="0.35">
      <c r="A12" s="1266"/>
      <c r="B12" s="1266"/>
      <c r="C12" s="1266"/>
      <c r="D12" s="1266"/>
      <c r="E12" s="575"/>
      <c r="F12" s="555"/>
      <c r="G12" s="556"/>
      <c r="H12" s="555"/>
      <c r="I12" s="557"/>
      <c r="J12" s="558"/>
      <c r="K12" s="559"/>
      <c r="L12" s="559"/>
      <c r="M12" s="559"/>
      <c r="N12" s="559"/>
      <c r="O12" s="558"/>
      <c r="P12" s="558"/>
      <c r="Q12" s="558"/>
      <c r="R12" s="558"/>
      <c r="S12" s="560"/>
    </row>
    <row r="13" spans="1:19" ht="56.25" customHeight="1" thickTop="1" x14ac:dyDescent="0.2">
      <c r="A13" s="1267" t="s">
        <v>7237</v>
      </c>
      <c r="B13" s="1247" t="s">
        <v>4857</v>
      </c>
      <c r="C13" s="1269" t="s">
        <v>5514</v>
      </c>
      <c r="D13" s="1247" t="s">
        <v>2520</v>
      </c>
      <c r="E13" s="1269" t="s">
        <v>2521</v>
      </c>
      <c r="F13" s="1275" t="s">
        <v>2522</v>
      </c>
      <c r="G13" s="1275" t="s">
        <v>5515</v>
      </c>
      <c r="H13" s="1247" t="s">
        <v>5516</v>
      </c>
      <c r="I13" s="1247" t="s">
        <v>2525</v>
      </c>
      <c r="J13" s="1247" t="s">
        <v>2526</v>
      </c>
      <c r="K13" s="1247" t="s">
        <v>1079</v>
      </c>
      <c r="L13" s="1247"/>
      <c r="M13" s="1247" t="s">
        <v>1080</v>
      </c>
      <c r="N13" s="1247"/>
      <c r="O13" s="1247" t="s">
        <v>1081</v>
      </c>
      <c r="P13" s="1247"/>
      <c r="Q13" s="1247"/>
      <c r="R13" s="1247"/>
      <c r="S13" s="1248" t="s">
        <v>1082</v>
      </c>
    </row>
    <row r="14" spans="1:19" ht="27.75" customHeight="1" thickBot="1" x14ac:dyDescent="0.25">
      <c r="A14" s="1268"/>
      <c r="B14" s="1257"/>
      <c r="C14" s="1270"/>
      <c r="D14" s="1257"/>
      <c r="E14" s="1270"/>
      <c r="F14" s="1276"/>
      <c r="G14" s="1276"/>
      <c r="H14" s="1257"/>
      <c r="I14" s="1257"/>
      <c r="J14" s="1257"/>
      <c r="K14" s="580" t="s">
        <v>1085</v>
      </c>
      <c r="L14" s="580" t="s">
        <v>2527</v>
      </c>
      <c r="M14" s="580" t="s">
        <v>1085</v>
      </c>
      <c r="N14" s="580" t="s">
        <v>1084</v>
      </c>
      <c r="O14" s="580" t="s">
        <v>492</v>
      </c>
      <c r="P14" s="580" t="s">
        <v>493</v>
      </c>
      <c r="Q14" s="580" t="s">
        <v>494</v>
      </c>
      <c r="R14" s="580" t="s">
        <v>495</v>
      </c>
      <c r="S14" s="1249"/>
    </row>
    <row r="15" spans="1:19" s="512" customFormat="1" ht="68.25" customHeight="1" thickTop="1" x14ac:dyDescent="0.2">
      <c r="A15" s="649">
        <v>1</v>
      </c>
      <c r="B15" s="687" t="s">
        <v>4858</v>
      </c>
      <c r="C15" s="640" t="s">
        <v>5517</v>
      </c>
      <c r="D15" s="640" t="s">
        <v>2529</v>
      </c>
      <c r="E15" s="640" t="s">
        <v>2530</v>
      </c>
      <c r="F15" s="667">
        <v>16800</v>
      </c>
      <c r="G15" s="667" t="s">
        <v>2531</v>
      </c>
      <c r="H15" s="668">
        <v>43486</v>
      </c>
      <c r="I15" s="634" t="s">
        <v>6986</v>
      </c>
      <c r="J15" s="669" t="s">
        <v>4388</v>
      </c>
      <c r="K15" s="650" t="s">
        <v>6059</v>
      </c>
      <c r="L15" s="650" t="s">
        <v>6059</v>
      </c>
      <c r="M15" s="650" t="s">
        <v>6059</v>
      </c>
      <c r="N15" s="650" t="s">
        <v>6059</v>
      </c>
      <c r="O15" s="650" t="s">
        <v>6059</v>
      </c>
      <c r="P15" s="650" t="s">
        <v>6059</v>
      </c>
      <c r="Q15" s="650" t="s">
        <v>6059</v>
      </c>
      <c r="R15" s="650" t="s">
        <v>6059</v>
      </c>
      <c r="S15" s="651" t="s">
        <v>6059</v>
      </c>
    </row>
    <row r="16" spans="1:19" s="512" customFormat="1" ht="53.25" customHeight="1" x14ac:dyDescent="0.2">
      <c r="A16" s="642">
        <v>2</v>
      </c>
      <c r="B16" s="687" t="s">
        <v>4859</v>
      </c>
      <c r="C16" s="638" t="s">
        <v>5518</v>
      </c>
      <c r="D16" s="643" t="s">
        <v>2536</v>
      </c>
      <c r="E16" s="638" t="s">
        <v>2530</v>
      </c>
      <c r="F16" s="589">
        <v>14400</v>
      </c>
      <c r="G16" s="589" t="s">
        <v>2531</v>
      </c>
      <c r="H16" s="668">
        <v>43486</v>
      </c>
      <c r="I16" s="643" t="s">
        <v>6986</v>
      </c>
      <c r="J16" s="670" t="s">
        <v>4389</v>
      </c>
      <c r="K16" s="650" t="s">
        <v>6059</v>
      </c>
      <c r="L16" s="650" t="s">
        <v>6059</v>
      </c>
      <c r="M16" s="650" t="s">
        <v>6059</v>
      </c>
      <c r="N16" s="650" t="s">
        <v>6059</v>
      </c>
      <c r="O16" s="650" t="s">
        <v>6059</v>
      </c>
      <c r="P16" s="650" t="s">
        <v>6059</v>
      </c>
      <c r="Q16" s="650" t="s">
        <v>6059</v>
      </c>
      <c r="R16" s="650" t="s">
        <v>6059</v>
      </c>
      <c r="S16" s="627" t="s">
        <v>6059</v>
      </c>
    </row>
    <row r="17" spans="1:19" s="512" customFormat="1" ht="58.5" customHeight="1" x14ac:dyDescent="0.2">
      <c r="A17" s="642">
        <v>3</v>
      </c>
      <c r="B17" s="687" t="s">
        <v>3346</v>
      </c>
      <c r="C17" s="643" t="s">
        <v>5519</v>
      </c>
      <c r="D17" s="643" t="s">
        <v>2539</v>
      </c>
      <c r="E17" s="643" t="s">
        <v>2540</v>
      </c>
      <c r="F17" s="589">
        <v>53280</v>
      </c>
      <c r="G17" s="589" t="s">
        <v>2531</v>
      </c>
      <c r="H17" s="644">
        <v>43486</v>
      </c>
      <c r="I17" s="645" t="s">
        <v>6986</v>
      </c>
      <c r="J17" s="670" t="s">
        <v>4390</v>
      </c>
      <c r="K17" s="650" t="s">
        <v>6059</v>
      </c>
      <c r="L17" s="650" t="s">
        <v>6059</v>
      </c>
      <c r="M17" s="650" t="s">
        <v>6059</v>
      </c>
      <c r="N17" s="650" t="s">
        <v>6059</v>
      </c>
      <c r="O17" s="650" t="s">
        <v>6059</v>
      </c>
      <c r="P17" s="650" t="s">
        <v>6059</v>
      </c>
      <c r="Q17" s="650" t="s">
        <v>6059</v>
      </c>
      <c r="R17" s="650" t="s">
        <v>6059</v>
      </c>
      <c r="S17" s="627" t="s">
        <v>6059</v>
      </c>
    </row>
    <row r="18" spans="1:19" s="512" customFormat="1" ht="58.5" customHeight="1" x14ac:dyDescent="0.2">
      <c r="A18" s="1228">
        <v>4</v>
      </c>
      <c r="B18" s="1237" t="s">
        <v>6987</v>
      </c>
      <c r="C18" s="1240" t="s">
        <v>5521</v>
      </c>
      <c r="D18" s="638" t="s">
        <v>6988</v>
      </c>
      <c r="E18" s="1254" t="s">
        <v>4392</v>
      </c>
      <c r="F18" s="591">
        <f>26621.31+2945.43</f>
        <v>29566.74</v>
      </c>
      <c r="G18" s="591" t="s">
        <v>2531</v>
      </c>
      <c r="H18" s="582">
        <v>43497</v>
      </c>
      <c r="I18" s="1226" t="s">
        <v>6989</v>
      </c>
      <c r="J18" s="670" t="s">
        <v>6990</v>
      </c>
      <c r="K18" s="652"/>
      <c r="L18" s="653"/>
      <c r="M18" s="652"/>
      <c r="N18" s="653"/>
      <c r="O18" s="652"/>
      <c r="P18" s="652"/>
      <c r="Q18" s="652"/>
      <c r="R18" s="652"/>
      <c r="S18" s="524" t="s">
        <v>8278</v>
      </c>
    </row>
    <row r="19" spans="1:19" s="512" customFormat="1" ht="58.5" customHeight="1" x14ac:dyDescent="0.2">
      <c r="A19" s="1229"/>
      <c r="B19" s="1239"/>
      <c r="C19" s="1242"/>
      <c r="D19" s="638" t="s">
        <v>6991</v>
      </c>
      <c r="E19" s="1256"/>
      <c r="F19" s="591">
        <v>19728.57</v>
      </c>
      <c r="G19" s="591" t="s">
        <v>2531</v>
      </c>
      <c r="H19" s="582">
        <v>43497</v>
      </c>
      <c r="I19" s="1227"/>
      <c r="J19" s="670" t="s">
        <v>6992</v>
      </c>
      <c r="K19" s="652"/>
      <c r="L19" s="653"/>
      <c r="M19" s="652"/>
      <c r="N19" s="653"/>
      <c r="O19" s="652"/>
      <c r="P19" s="652"/>
      <c r="Q19" s="652"/>
      <c r="R19" s="652"/>
      <c r="S19" s="524" t="s">
        <v>8278</v>
      </c>
    </row>
    <row r="20" spans="1:19" s="512" customFormat="1" ht="69" customHeight="1" x14ac:dyDescent="0.2">
      <c r="A20" s="636">
        <v>5</v>
      </c>
      <c r="B20" s="688" t="s">
        <v>7789</v>
      </c>
      <c r="C20" s="639" t="s">
        <v>8279</v>
      </c>
      <c r="D20" s="638" t="s">
        <v>6988</v>
      </c>
      <c r="E20" s="639" t="s">
        <v>7790</v>
      </c>
      <c r="F20" s="591">
        <v>3000</v>
      </c>
      <c r="G20" s="591" t="s">
        <v>3128</v>
      </c>
      <c r="H20" s="582">
        <v>43755</v>
      </c>
      <c r="I20" s="671" t="s">
        <v>8280</v>
      </c>
      <c r="J20" s="670" t="s">
        <v>8281</v>
      </c>
      <c r="K20" s="1230" t="s">
        <v>7791</v>
      </c>
      <c r="L20" s="1231"/>
      <c r="M20" s="1231"/>
      <c r="N20" s="1231"/>
      <c r="O20" s="1231"/>
      <c r="P20" s="1231"/>
      <c r="Q20" s="1231"/>
      <c r="R20" s="1231"/>
      <c r="S20" s="1232"/>
    </row>
    <row r="21" spans="1:19" s="512" customFormat="1" ht="100.5" customHeight="1" x14ac:dyDescent="0.2">
      <c r="A21" s="635">
        <v>6</v>
      </c>
      <c r="B21" s="689" t="s">
        <v>6993</v>
      </c>
      <c r="C21" s="638" t="s">
        <v>6329</v>
      </c>
      <c r="D21" s="638" t="s">
        <v>6994</v>
      </c>
      <c r="E21" s="638" t="s">
        <v>6330</v>
      </c>
      <c r="F21" s="591">
        <v>3051</v>
      </c>
      <c r="G21" s="591" t="s">
        <v>2531</v>
      </c>
      <c r="H21" s="582">
        <v>43474</v>
      </c>
      <c r="I21" s="632" t="s">
        <v>6331</v>
      </c>
      <c r="J21" s="672" t="s">
        <v>7238</v>
      </c>
      <c r="K21" s="777" t="s">
        <v>496</v>
      </c>
      <c r="L21" s="694"/>
      <c r="M21" s="777" t="s">
        <v>496</v>
      </c>
      <c r="N21" s="694"/>
      <c r="O21" s="777" t="s">
        <v>496</v>
      </c>
      <c r="P21" s="777"/>
      <c r="Q21" s="777"/>
      <c r="R21" s="777"/>
      <c r="S21" s="524"/>
    </row>
    <row r="22" spans="1:19" s="512" customFormat="1" ht="40.5" customHeight="1" x14ac:dyDescent="0.2">
      <c r="A22" s="1228">
        <v>7</v>
      </c>
      <c r="B22" s="1237" t="s">
        <v>6995</v>
      </c>
      <c r="C22" s="1240" t="s">
        <v>6996</v>
      </c>
      <c r="D22" s="638" t="s">
        <v>2551</v>
      </c>
      <c r="E22" s="1240" t="s">
        <v>2737</v>
      </c>
      <c r="F22" s="591">
        <v>169.5</v>
      </c>
      <c r="G22" s="591" t="s">
        <v>2531</v>
      </c>
      <c r="H22" s="1271">
        <v>43474</v>
      </c>
      <c r="I22" s="1273" t="s">
        <v>6997</v>
      </c>
      <c r="J22" s="670" t="s">
        <v>7582</v>
      </c>
      <c r="K22" s="655" t="s">
        <v>496</v>
      </c>
      <c r="L22" s="656"/>
      <c r="M22" s="655" t="s">
        <v>496</v>
      </c>
      <c r="N22" s="656"/>
      <c r="O22" s="647" t="s">
        <v>496</v>
      </c>
      <c r="P22" s="647"/>
      <c r="Q22" s="647"/>
      <c r="R22" s="657"/>
      <c r="S22" s="658"/>
    </row>
    <row r="23" spans="1:19" s="512" customFormat="1" ht="40.5" customHeight="1" x14ac:dyDescent="0.2">
      <c r="A23" s="1229"/>
      <c r="B23" s="1239"/>
      <c r="C23" s="1242"/>
      <c r="D23" s="638" t="s">
        <v>2554</v>
      </c>
      <c r="E23" s="1242"/>
      <c r="F23" s="591">
        <v>169.5</v>
      </c>
      <c r="G23" s="591" t="s">
        <v>2531</v>
      </c>
      <c r="H23" s="1272"/>
      <c r="I23" s="1274"/>
      <c r="J23" s="670" t="s">
        <v>7239</v>
      </c>
      <c r="K23" s="655" t="s">
        <v>496</v>
      </c>
      <c r="L23" s="656"/>
      <c r="M23" s="655" t="s">
        <v>496</v>
      </c>
      <c r="N23" s="656"/>
      <c r="O23" s="647" t="s">
        <v>496</v>
      </c>
      <c r="P23" s="647"/>
      <c r="Q23" s="647"/>
      <c r="R23" s="657"/>
      <c r="S23" s="658"/>
    </row>
    <row r="24" spans="1:19" s="512" customFormat="1" ht="55.5" customHeight="1" x14ac:dyDescent="0.2">
      <c r="A24" s="635">
        <v>8</v>
      </c>
      <c r="B24" s="581" t="s">
        <v>6998</v>
      </c>
      <c r="C24" s="638" t="s">
        <v>6999</v>
      </c>
      <c r="D24" s="638" t="s">
        <v>6921</v>
      </c>
      <c r="E24" s="638" t="s">
        <v>6165</v>
      </c>
      <c r="F24" s="591">
        <v>687.5</v>
      </c>
      <c r="G24" s="591" t="s">
        <v>2531</v>
      </c>
      <c r="H24" s="582">
        <v>43476</v>
      </c>
      <c r="I24" s="632" t="s">
        <v>7000</v>
      </c>
      <c r="J24" s="670" t="s">
        <v>7240</v>
      </c>
      <c r="K24" s="655" t="s">
        <v>496</v>
      </c>
      <c r="L24" s="656"/>
      <c r="M24" s="655" t="s">
        <v>496</v>
      </c>
      <c r="N24" s="656"/>
      <c r="O24" s="647" t="s">
        <v>496</v>
      </c>
      <c r="P24" s="647"/>
      <c r="Q24" s="647"/>
      <c r="R24" s="657"/>
      <c r="S24" s="658"/>
    </row>
    <row r="25" spans="1:19" s="512" customFormat="1" ht="55.5" customHeight="1" x14ac:dyDescent="0.2">
      <c r="A25" s="635">
        <v>9</v>
      </c>
      <c r="B25" s="689" t="s">
        <v>7001</v>
      </c>
      <c r="C25" s="638" t="s">
        <v>7002</v>
      </c>
      <c r="D25" s="638" t="s">
        <v>7003</v>
      </c>
      <c r="E25" s="638" t="s">
        <v>7004</v>
      </c>
      <c r="F25" s="591">
        <v>1104.48</v>
      </c>
      <c r="G25" s="591" t="s">
        <v>2531</v>
      </c>
      <c r="H25" s="582">
        <v>43494</v>
      </c>
      <c r="I25" s="632" t="s">
        <v>7005</v>
      </c>
      <c r="J25" s="672" t="s">
        <v>7241</v>
      </c>
      <c r="K25" s="520" t="s">
        <v>496</v>
      </c>
      <c r="L25" s="521"/>
      <c r="M25" s="520" t="s">
        <v>496</v>
      </c>
      <c r="N25" s="521"/>
      <c r="O25" s="522" t="s">
        <v>496</v>
      </c>
      <c r="P25" s="522"/>
      <c r="Q25" s="522"/>
      <c r="R25" s="522" t="s">
        <v>496</v>
      </c>
      <c r="S25" s="524" t="s">
        <v>8282</v>
      </c>
    </row>
    <row r="26" spans="1:19" s="512" customFormat="1" ht="55.5" customHeight="1" x14ac:dyDescent="0.2">
      <c r="A26" s="1228">
        <v>10</v>
      </c>
      <c r="B26" s="1237" t="s">
        <v>7006</v>
      </c>
      <c r="C26" s="1258" t="s">
        <v>7007</v>
      </c>
      <c r="D26" s="638" t="s">
        <v>2706</v>
      </c>
      <c r="E26" s="1240" t="s">
        <v>7008</v>
      </c>
      <c r="F26" s="591">
        <v>11121.2</v>
      </c>
      <c r="G26" s="591" t="s">
        <v>2531</v>
      </c>
      <c r="H26" s="582">
        <v>43496</v>
      </c>
      <c r="I26" s="632" t="s">
        <v>7009</v>
      </c>
      <c r="J26" s="672" t="s">
        <v>7242</v>
      </c>
      <c r="K26" s="655" t="s">
        <v>496</v>
      </c>
      <c r="L26" s="656"/>
      <c r="M26" s="655" t="s">
        <v>496</v>
      </c>
      <c r="N26" s="656"/>
      <c r="O26" s="647" t="s">
        <v>496</v>
      </c>
      <c r="P26" s="647"/>
      <c r="Q26" s="647"/>
      <c r="R26" s="657"/>
      <c r="S26" s="654"/>
    </row>
    <row r="27" spans="1:19" s="512" customFormat="1" ht="55.5" customHeight="1" x14ac:dyDescent="0.2">
      <c r="A27" s="1229"/>
      <c r="B27" s="1239"/>
      <c r="C27" s="1260"/>
      <c r="D27" s="638" t="s">
        <v>2709</v>
      </c>
      <c r="E27" s="1242"/>
      <c r="F27" s="591">
        <v>6936.1</v>
      </c>
      <c r="G27" s="591" t="s">
        <v>2531</v>
      </c>
      <c r="H27" s="582">
        <v>43496</v>
      </c>
      <c r="I27" s="632" t="s">
        <v>7010</v>
      </c>
      <c r="J27" s="672" t="s">
        <v>7243</v>
      </c>
      <c r="K27" s="655" t="s">
        <v>496</v>
      </c>
      <c r="L27" s="656"/>
      <c r="M27" s="655" t="s">
        <v>496</v>
      </c>
      <c r="N27" s="656"/>
      <c r="O27" s="647" t="s">
        <v>496</v>
      </c>
      <c r="P27" s="647"/>
      <c r="Q27" s="647"/>
      <c r="R27" s="657"/>
      <c r="S27" s="654"/>
    </row>
    <row r="28" spans="1:19" s="512" customFormat="1" ht="38.25" customHeight="1" x14ac:dyDescent="0.2">
      <c r="A28" s="1228">
        <v>11</v>
      </c>
      <c r="B28" s="1237" t="s">
        <v>7011</v>
      </c>
      <c r="C28" s="1258" t="s">
        <v>7012</v>
      </c>
      <c r="D28" s="638" t="s">
        <v>2709</v>
      </c>
      <c r="E28" s="1240" t="s">
        <v>7013</v>
      </c>
      <c r="F28" s="591">
        <v>931</v>
      </c>
      <c r="G28" s="591" t="s">
        <v>2569</v>
      </c>
      <c r="H28" s="582">
        <v>43504</v>
      </c>
      <c r="I28" s="632" t="s">
        <v>7014</v>
      </c>
      <c r="J28" s="672" t="s">
        <v>7244</v>
      </c>
      <c r="K28" s="655" t="s">
        <v>496</v>
      </c>
      <c r="L28" s="656"/>
      <c r="M28" s="655" t="s">
        <v>496</v>
      </c>
      <c r="N28" s="656"/>
      <c r="O28" s="647" t="s">
        <v>496</v>
      </c>
      <c r="P28" s="647"/>
      <c r="Q28" s="647"/>
      <c r="R28" s="657"/>
      <c r="S28" s="654"/>
    </row>
    <row r="29" spans="1:19" s="512" customFormat="1" ht="40.5" customHeight="1" x14ac:dyDescent="0.2">
      <c r="A29" s="1243"/>
      <c r="B29" s="1238"/>
      <c r="C29" s="1259"/>
      <c r="D29" s="638" t="s">
        <v>2706</v>
      </c>
      <c r="E29" s="1241"/>
      <c r="F29" s="591">
        <v>616</v>
      </c>
      <c r="G29" s="591" t="s">
        <v>2569</v>
      </c>
      <c r="H29" s="582">
        <v>43504</v>
      </c>
      <c r="I29" s="632" t="s">
        <v>7015</v>
      </c>
      <c r="J29" s="672" t="s">
        <v>7245</v>
      </c>
      <c r="K29" s="655" t="s">
        <v>496</v>
      </c>
      <c r="L29" s="656"/>
      <c r="M29" s="655" t="s">
        <v>496</v>
      </c>
      <c r="N29" s="656"/>
      <c r="O29" s="647" t="s">
        <v>496</v>
      </c>
      <c r="P29" s="647"/>
      <c r="Q29" s="647"/>
      <c r="R29" s="657"/>
      <c r="S29" s="658"/>
    </row>
    <row r="30" spans="1:19" s="512" customFormat="1" ht="39" customHeight="1" x14ac:dyDescent="0.2">
      <c r="A30" s="1243"/>
      <c r="B30" s="1238"/>
      <c r="C30" s="1259"/>
      <c r="D30" s="638" t="s">
        <v>7016</v>
      </c>
      <c r="E30" s="1241"/>
      <c r="F30" s="591">
        <v>3948.75</v>
      </c>
      <c r="G30" s="591" t="s">
        <v>2569</v>
      </c>
      <c r="H30" s="582">
        <v>43504</v>
      </c>
      <c r="I30" s="632" t="s">
        <v>7014</v>
      </c>
      <c r="J30" s="672" t="s">
        <v>7583</v>
      </c>
      <c r="K30" s="655" t="s">
        <v>496</v>
      </c>
      <c r="L30" s="656"/>
      <c r="M30" s="655" t="s">
        <v>496</v>
      </c>
      <c r="N30" s="656"/>
      <c r="O30" s="647" t="s">
        <v>496</v>
      </c>
      <c r="P30" s="647"/>
      <c r="Q30" s="647"/>
      <c r="R30" s="657"/>
      <c r="S30" s="654"/>
    </row>
    <row r="31" spans="1:19" s="512" customFormat="1" ht="74.25" customHeight="1" x14ac:dyDescent="0.2">
      <c r="A31" s="635">
        <v>12</v>
      </c>
      <c r="B31" s="689" t="s">
        <v>7017</v>
      </c>
      <c r="C31" s="638" t="s">
        <v>7018</v>
      </c>
      <c r="D31" s="638" t="s">
        <v>7019</v>
      </c>
      <c r="E31" s="638" t="s">
        <v>7020</v>
      </c>
      <c r="F31" s="591">
        <v>21600</v>
      </c>
      <c r="G31" s="591" t="s">
        <v>2569</v>
      </c>
      <c r="H31" s="582">
        <v>43516</v>
      </c>
      <c r="I31" s="632" t="s">
        <v>7021</v>
      </c>
      <c r="J31" s="672" t="s">
        <v>8283</v>
      </c>
      <c r="K31" s="777" t="s">
        <v>496</v>
      </c>
      <c r="L31" s="694"/>
      <c r="M31" s="777" t="s">
        <v>496</v>
      </c>
      <c r="N31" s="694"/>
      <c r="O31" s="777" t="s">
        <v>496</v>
      </c>
      <c r="P31" s="777"/>
      <c r="Q31" s="777"/>
      <c r="R31" s="777"/>
      <c r="S31" s="524"/>
    </row>
    <row r="32" spans="1:19" s="512" customFormat="1" ht="81.75" customHeight="1" x14ac:dyDescent="0.2">
      <c r="A32" s="635">
        <v>13</v>
      </c>
      <c r="B32" s="689" t="s">
        <v>7022</v>
      </c>
      <c r="C32" s="638" t="s">
        <v>7023</v>
      </c>
      <c r="D32" s="638" t="s">
        <v>7024</v>
      </c>
      <c r="E32" s="638" t="s">
        <v>7025</v>
      </c>
      <c r="F32" s="591">
        <v>16375</v>
      </c>
      <c r="G32" s="591" t="s">
        <v>2569</v>
      </c>
      <c r="H32" s="582">
        <v>43509</v>
      </c>
      <c r="I32" s="632" t="s">
        <v>7026</v>
      </c>
      <c r="J32" s="672" t="s">
        <v>7246</v>
      </c>
      <c r="K32" s="821" t="s">
        <v>496</v>
      </c>
      <c r="L32" s="694"/>
      <c r="M32" s="821" t="s">
        <v>496</v>
      </c>
      <c r="N32" s="694"/>
      <c r="O32" s="821" t="s">
        <v>496</v>
      </c>
      <c r="P32" s="821"/>
      <c r="Q32" s="821"/>
      <c r="R32" s="821"/>
      <c r="S32" s="524"/>
    </row>
    <row r="33" spans="1:19" s="512" customFormat="1" ht="81.75" customHeight="1" x14ac:dyDescent="0.2">
      <c r="A33" s="1228">
        <v>14</v>
      </c>
      <c r="B33" s="1237" t="s">
        <v>7027</v>
      </c>
      <c r="C33" s="1240" t="s">
        <v>7028</v>
      </c>
      <c r="D33" s="638" t="s">
        <v>6921</v>
      </c>
      <c r="E33" s="1240" t="s">
        <v>7029</v>
      </c>
      <c r="F33" s="591">
        <v>12556</v>
      </c>
      <c r="G33" s="591" t="s">
        <v>2569</v>
      </c>
      <c r="H33" s="582">
        <v>43523</v>
      </c>
      <c r="I33" s="632" t="s">
        <v>7030</v>
      </c>
      <c r="J33" s="672" t="s">
        <v>8284</v>
      </c>
      <c r="K33" s="777" t="s">
        <v>496</v>
      </c>
      <c r="L33" s="694"/>
      <c r="M33" s="777" t="s">
        <v>496</v>
      </c>
      <c r="N33" s="694"/>
      <c r="O33" s="777" t="s">
        <v>496</v>
      </c>
      <c r="P33" s="777"/>
      <c r="Q33" s="777"/>
      <c r="R33" s="777"/>
      <c r="S33" s="524"/>
    </row>
    <row r="34" spans="1:19" s="512" customFormat="1" ht="42.75" customHeight="1" x14ac:dyDescent="0.2">
      <c r="A34" s="1229"/>
      <c r="B34" s="1239"/>
      <c r="C34" s="1242"/>
      <c r="D34" s="638" t="s">
        <v>7031</v>
      </c>
      <c r="E34" s="1242"/>
      <c r="F34" s="591">
        <v>10000</v>
      </c>
      <c r="G34" s="591" t="s">
        <v>2569</v>
      </c>
      <c r="H34" s="644">
        <v>43531</v>
      </c>
      <c r="I34" s="1222" t="s">
        <v>7030</v>
      </c>
      <c r="J34" s="1224" t="s">
        <v>8285</v>
      </c>
      <c r="K34" s="1235" t="s">
        <v>496</v>
      </c>
      <c r="L34" s="1235"/>
      <c r="M34" s="1235" t="s">
        <v>496</v>
      </c>
      <c r="N34" s="1235"/>
      <c r="O34" s="1235" t="s">
        <v>496</v>
      </c>
      <c r="P34" s="1235"/>
      <c r="Q34" s="1235"/>
      <c r="R34" s="1235"/>
      <c r="S34" s="1233"/>
    </row>
    <row r="35" spans="1:19" s="512" customFormat="1" ht="72.75" customHeight="1" x14ac:dyDescent="0.2">
      <c r="A35" s="636">
        <v>15</v>
      </c>
      <c r="B35" s="688" t="s">
        <v>7822</v>
      </c>
      <c r="C35" s="673" t="s">
        <v>8286</v>
      </c>
      <c r="D35" s="638" t="s">
        <v>7031</v>
      </c>
      <c r="E35" s="639" t="s">
        <v>8287</v>
      </c>
      <c r="F35" s="591">
        <v>2000</v>
      </c>
      <c r="G35" s="591" t="s">
        <v>3075</v>
      </c>
      <c r="H35" s="582">
        <v>43809</v>
      </c>
      <c r="I35" s="1223"/>
      <c r="J35" s="1225"/>
      <c r="K35" s="1236"/>
      <c r="L35" s="1236"/>
      <c r="M35" s="1236"/>
      <c r="N35" s="1236"/>
      <c r="O35" s="1236"/>
      <c r="P35" s="1236"/>
      <c r="Q35" s="1236"/>
      <c r="R35" s="1236"/>
      <c r="S35" s="1234"/>
    </row>
    <row r="36" spans="1:19" s="512" customFormat="1" ht="51.75" customHeight="1" x14ac:dyDescent="0.2">
      <c r="A36" s="1228">
        <v>16</v>
      </c>
      <c r="B36" s="1237" t="s">
        <v>7032</v>
      </c>
      <c r="C36" s="1240" t="s">
        <v>7033</v>
      </c>
      <c r="D36" s="638" t="s">
        <v>3298</v>
      </c>
      <c r="E36" s="1240" t="s">
        <v>7034</v>
      </c>
      <c r="F36" s="591">
        <v>23750</v>
      </c>
      <c r="G36" s="591" t="s">
        <v>2569</v>
      </c>
      <c r="H36" s="582">
        <v>43518</v>
      </c>
      <c r="I36" s="1222" t="s">
        <v>7035</v>
      </c>
      <c r="J36" s="672" t="s">
        <v>8288</v>
      </c>
      <c r="K36" s="655" t="s">
        <v>496</v>
      </c>
      <c r="L36" s="656"/>
      <c r="M36" s="655" t="s">
        <v>496</v>
      </c>
      <c r="N36" s="656"/>
      <c r="O36" s="647" t="s">
        <v>496</v>
      </c>
      <c r="P36" s="647"/>
      <c r="Q36" s="647"/>
      <c r="R36" s="657"/>
      <c r="S36" s="654"/>
    </row>
    <row r="37" spans="1:19" s="512" customFormat="1" ht="41.25" customHeight="1" x14ac:dyDescent="0.2">
      <c r="A37" s="1229"/>
      <c r="B37" s="1239"/>
      <c r="C37" s="1242"/>
      <c r="D37" s="638" t="s">
        <v>3581</v>
      </c>
      <c r="E37" s="1242"/>
      <c r="F37" s="591">
        <v>15750</v>
      </c>
      <c r="G37" s="589" t="s">
        <v>2569</v>
      </c>
      <c r="H37" s="582">
        <v>43518</v>
      </c>
      <c r="I37" s="1223"/>
      <c r="J37" s="672" t="s">
        <v>8289</v>
      </c>
      <c r="K37" s="655" t="s">
        <v>496</v>
      </c>
      <c r="L37" s="656"/>
      <c r="M37" s="655" t="s">
        <v>496</v>
      </c>
      <c r="N37" s="656"/>
      <c r="O37" s="647" t="s">
        <v>496</v>
      </c>
      <c r="P37" s="647"/>
      <c r="Q37" s="647"/>
      <c r="R37" s="657"/>
      <c r="S37" s="654"/>
    </row>
    <row r="38" spans="1:19" s="512" customFormat="1" ht="81.75" customHeight="1" x14ac:dyDescent="0.2">
      <c r="A38" s="635">
        <v>17</v>
      </c>
      <c r="B38" s="689" t="s">
        <v>7036</v>
      </c>
      <c r="C38" s="638" t="s">
        <v>7037</v>
      </c>
      <c r="D38" s="638" t="s">
        <v>2659</v>
      </c>
      <c r="E38" s="638" t="s">
        <v>7038</v>
      </c>
      <c r="F38" s="591">
        <v>14700</v>
      </c>
      <c r="G38" s="667" t="s">
        <v>2703</v>
      </c>
      <c r="H38" s="582">
        <v>43536</v>
      </c>
      <c r="I38" s="632" t="s">
        <v>7039</v>
      </c>
      <c r="J38" s="672" t="s">
        <v>8290</v>
      </c>
      <c r="K38" s="777" t="s">
        <v>496</v>
      </c>
      <c r="L38" s="694"/>
      <c r="M38" s="777" t="s">
        <v>496</v>
      </c>
      <c r="N38" s="694"/>
      <c r="O38" s="777"/>
      <c r="P38" s="777"/>
      <c r="Q38" s="777" t="s">
        <v>496</v>
      </c>
      <c r="R38" s="777"/>
      <c r="S38" s="524"/>
    </row>
    <row r="39" spans="1:19" s="512" customFormat="1" ht="102.75" customHeight="1" x14ac:dyDescent="0.2">
      <c r="A39" s="635">
        <v>18</v>
      </c>
      <c r="B39" s="689" t="s">
        <v>7040</v>
      </c>
      <c r="C39" s="638" t="s">
        <v>7041</v>
      </c>
      <c r="D39" s="638" t="s">
        <v>7042</v>
      </c>
      <c r="E39" s="638" t="s">
        <v>7043</v>
      </c>
      <c r="F39" s="591">
        <v>1200</v>
      </c>
      <c r="G39" s="591" t="s">
        <v>2569</v>
      </c>
      <c r="H39" s="582">
        <v>43503</v>
      </c>
      <c r="I39" s="632" t="s">
        <v>7044</v>
      </c>
      <c r="J39" s="672" t="s">
        <v>7247</v>
      </c>
      <c r="K39" s="816" t="s">
        <v>496</v>
      </c>
      <c r="L39" s="694"/>
      <c r="M39" s="816" t="s">
        <v>496</v>
      </c>
      <c r="N39" s="694"/>
      <c r="O39" s="816" t="s">
        <v>496</v>
      </c>
      <c r="P39" s="816"/>
      <c r="Q39" s="816"/>
      <c r="R39" s="816"/>
      <c r="S39" s="524"/>
    </row>
    <row r="40" spans="1:19" s="512" customFormat="1" ht="41.25" customHeight="1" x14ac:dyDescent="0.2">
      <c r="A40" s="1228">
        <v>19</v>
      </c>
      <c r="B40" s="1237" t="s">
        <v>7045</v>
      </c>
      <c r="C40" s="1240" t="s">
        <v>7046</v>
      </c>
      <c r="D40" s="638" t="s">
        <v>7047</v>
      </c>
      <c r="E40" s="1240" t="s">
        <v>7048</v>
      </c>
      <c r="F40" s="591">
        <v>5880</v>
      </c>
      <c r="G40" s="591" t="s">
        <v>2569</v>
      </c>
      <c r="H40" s="582">
        <v>43523</v>
      </c>
      <c r="I40" s="632" t="s">
        <v>7049</v>
      </c>
      <c r="J40" s="672" t="s">
        <v>7248</v>
      </c>
      <c r="K40" s="655" t="s">
        <v>496</v>
      </c>
      <c r="L40" s="656"/>
      <c r="M40" s="655" t="s">
        <v>496</v>
      </c>
      <c r="N40" s="656"/>
      <c r="O40" s="647" t="s">
        <v>496</v>
      </c>
      <c r="P40" s="647"/>
      <c r="Q40" s="647"/>
      <c r="R40" s="657"/>
      <c r="S40" s="654"/>
    </row>
    <row r="41" spans="1:19" s="512" customFormat="1" ht="39.75" customHeight="1" x14ac:dyDescent="0.2">
      <c r="A41" s="1243"/>
      <c r="B41" s="1238"/>
      <c r="C41" s="1241"/>
      <c r="D41" s="638" t="s">
        <v>2549</v>
      </c>
      <c r="E41" s="1241"/>
      <c r="F41" s="591">
        <v>276</v>
      </c>
      <c r="G41" s="591" t="s">
        <v>2569</v>
      </c>
      <c r="H41" s="582">
        <v>43523</v>
      </c>
      <c r="I41" s="632" t="s">
        <v>7050</v>
      </c>
      <c r="J41" s="672" t="s">
        <v>7249</v>
      </c>
      <c r="K41" s="655" t="s">
        <v>496</v>
      </c>
      <c r="L41" s="656"/>
      <c r="M41" s="655" t="s">
        <v>496</v>
      </c>
      <c r="N41" s="656"/>
      <c r="O41" s="647" t="s">
        <v>496</v>
      </c>
      <c r="P41" s="647"/>
      <c r="Q41" s="647"/>
      <c r="R41" s="657"/>
      <c r="S41" s="654"/>
    </row>
    <row r="42" spans="1:19" s="512" customFormat="1" ht="30" customHeight="1" x14ac:dyDescent="0.2">
      <c r="A42" s="1229"/>
      <c r="B42" s="1239"/>
      <c r="C42" s="1242"/>
      <c r="D42" s="638" t="s">
        <v>7051</v>
      </c>
      <c r="E42" s="1242"/>
      <c r="F42" s="591">
        <v>275</v>
      </c>
      <c r="G42" s="591" t="s">
        <v>2569</v>
      </c>
      <c r="H42" s="582">
        <v>43544</v>
      </c>
      <c r="I42" s="632" t="s">
        <v>7052</v>
      </c>
      <c r="J42" s="672" t="s">
        <v>7250</v>
      </c>
      <c r="K42" s="655" t="s">
        <v>496</v>
      </c>
      <c r="L42" s="656"/>
      <c r="M42" s="655" t="s">
        <v>496</v>
      </c>
      <c r="N42" s="656"/>
      <c r="O42" s="647" t="s">
        <v>496</v>
      </c>
      <c r="P42" s="647"/>
      <c r="Q42" s="647"/>
      <c r="R42" s="657"/>
      <c r="S42" s="654"/>
    </row>
    <row r="43" spans="1:19" s="512" customFormat="1" ht="95.25" customHeight="1" x14ac:dyDescent="0.2">
      <c r="A43" s="635">
        <v>20</v>
      </c>
      <c r="B43" s="689" t="s">
        <v>7053</v>
      </c>
      <c r="C43" s="638" t="s">
        <v>7054</v>
      </c>
      <c r="D43" s="638" t="s">
        <v>2885</v>
      </c>
      <c r="E43" s="638" t="s">
        <v>7055</v>
      </c>
      <c r="F43" s="591">
        <v>4855</v>
      </c>
      <c r="G43" s="591" t="s">
        <v>2703</v>
      </c>
      <c r="H43" s="582">
        <v>43537</v>
      </c>
      <c r="I43" s="632" t="s">
        <v>7039</v>
      </c>
      <c r="J43" s="672" t="s">
        <v>8291</v>
      </c>
      <c r="K43" s="520" t="s">
        <v>496</v>
      </c>
      <c r="L43" s="521"/>
      <c r="M43" s="520" t="s">
        <v>496</v>
      </c>
      <c r="N43" s="521"/>
      <c r="O43" s="522" t="s">
        <v>496</v>
      </c>
      <c r="P43" s="647"/>
      <c r="Q43" s="647"/>
      <c r="R43" s="657"/>
      <c r="S43" s="654"/>
    </row>
    <row r="44" spans="1:19" s="512" customFormat="1" ht="41.25" customHeight="1" x14ac:dyDescent="0.2">
      <c r="A44" s="1228">
        <v>21</v>
      </c>
      <c r="B44" s="1237" t="s">
        <v>7056</v>
      </c>
      <c r="C44" s="1240" t="s">
        <v>7057</v>
      </c>
      <c r="D44" s="638" t="s">
        <v>3826</v>
      </c>
      <c r="E44" s="1240" t="s">
        <v>7058</v>
      </c>
      <c r="F44" s="591">
        <v>207.5</v>
      </c>
      <c r="G44" s="591" t="s">
        <v>2569</v>
      </c>
      <c r="H44" s="582">
        <v>43508</v>
      </c>
      <c r="I44" s="632" t="s">
        <v>7059</v>
      </c>
      <c r="J44" s="672" t="s">
        <v>7251</v>
      </c>
      <c r="K44" s="655" t="s">
        <v>496</v>
      </c>
      <c r="L44" s="656"/>
      <c r="M44" s="655" t="s">
        <v>496</v>
      </c>
      <c r="N44" s="656"/>
      <c r="O44" s="647" t="s">
        <v>496</v>
      </c>
      <c r="P44" s="647"/>
      <c r="Q44" s="647"/>
      <c r="R44" s="657"/>
      <c r="S44" s="658"/>
    </row>
    <row r="45" spans="1:19" s="512" customFormat="1" ht="39" customHeight="1" x14ac:dyDescent="0.2">
      <c r="A45" s="1229"/>
      <c r="B45" s="1239"/>
      <c r="C45" s="1242"/>
      <c r="D45" s="638" t="s">
        <v>7060</v>
      </c>
      <c r="E45" s="1242"/>
      <c r="F45" s="591">
        <v>82.5</v>
      </c>
      <c r="G45" s="591" t="s">
        <v>2569</v>
      </c>
      <c r="H45" s="582">
        <v>43508</v>
      </c>
      <c r="I45" s="632" t="s">
        <v>7061</v>
      </c>
      <c r="J45" s="672" t="s">
        <v>7252</v>
      </c>
      <c r="K45" s="655" t="s">
        <v>496</v>
      </c>
      <c r="L45" s="656"/>
      <c r="M45" s="655" t="s">
        <v>496</v>
      </c>
      <c r="N45" s="656"/>
      <c r="O45" s="647" t="s">
        <v>496</v>
      </c>
      <c r="P45" s="647"/>
      <c r="Q45" s="647"/>
      <c r="R45" s="657"/>
      <c r="S45" s="658"/>
    </row>
    <row r="46" spans="1:19" s="512" customFormat="1" ht="82.5" customHeight="1" x14ac:dyDescent="0.2">
      <c r="A46" s="635">
        <v>22</v>
      </c>
      <c r="B46" s="689" t="s">
        <v>7062</v>
      </c>
      <c r="C46" s="638" t="s">
        <v>7063</v>
      </c>
      <c r="D46" s="638" t="s">
        <v>7064</v>
      </c>
      <c r="E46" s="638" t="s">
        <v>7065</v>
      </c>
      <c r="F46" s="591">
        <v>6000</v>
      </c>
      <c r="G46" s="591" t="s">
        <v>2703</v>
      </c>
      <c r="H46" s="582">
        <v>43532</v>
      </c>
      <c r="I46" s="632" t="s">
        <v>7039</v>
      </c>
      <c r="J46" s="672" t="s">
        <v>7253</v>
      </c>
      <c r="K46" s="655" t="s">
        <v>496</v>
      </c>
      <c r="L46" s="656"/>
      <c r="M46" s="655" t="s">
        <v>496</v>
      </c>
      <c r="N46" s="656"/>
      <c r="O46" s="647"/>
      <c r="P46" s="647"/>
      <c r="Q46" s="647" t="s">
        <v>496</v>
      </c>
      <c r="R46" s="657"/>
      <c r="S46" s="654"/>
    </row>
    <row r="47" spans="1:19" s="512" customFormat="1" ht="48" customHeight="1" x14ac:dyDescent="0.2">
      <c r="A47" s="1228">
        <v>23</v>
      </c>
      <c r="B47" s="1237" t="s">
        <v>7066</v>
      </c>
      <c r="C47" s="1278" t="s">
        <v>6279</v>
      </c>
      <c r="D47" s="690" t="s">
        <v>75</v>
      </c>
      <c r="E47" s="1240" t="s">
        <v>7067</v>
      </c>
      <c r="F47" s="591">
        <v>1675.65</v>
      </c>
      <c r="G47" s="591" t="s">
        <v>2569</v>
      </c>
      <c r="H47" s="582">
        <v>43516</v>
      </c>
      <c r="I47" s="632" t="s">
        <v>7068</v>
      </c>
      <c r="J47" s="672" t="s">
        <v>7254</v>
      </c>
      <c r="K47" s="655" t="s">
        <v>496</v>
      </c>
      <c r="L47" s="656"/>
      <c r="M47" s="655" t="s">
        <v>496</v>
      </c>
      <c r="N47" s="656"/>
      <c r="O47" s="647" t="s">
        <v>496</v>
      </c>
      <c r="P47" s="647"/>
      <c r="Q47" s="647"/>
      <c r="R47" s="657"/>
      <c r="S47" s="654"/>
    </row>
    <row r="48" spans="1:19" s="512" customFormat="1" ht="48.75" customHeight="1" x14ac:dyDescent="0.2">
      <c r="A48" s="1243"/>
      <c r="B48" s="1238"/>
      <c r="C48" s="1279"/>
      <c r="D48" s="690" t="s">
        <v>78</v>
      </c>
      <c r="E48" s="1241"/>
      <c r="F48" s="591">
        <v>1919.28</v>
      </c>
      <c r="G48" s="591" t="s">
        <v>2569</v>
      </c>
      <c r="H48" s="582">
        <v>43516</v>
      </c>
      <c r="I48" s="632" t="s">
        <v>7069</v>
      </c>
      <c r="J48" s="672" t="s">
        <v>7255</v>
      </c>
      <c r="K48" s="655" t="s">
        <v>496</v>
      </c>
      <c r="L48" s="656"/>
      <c r="M48" s="655" t="s">
        <v>496</v>
      </c>
      <c r="N48" s="656"/>
      <c r="O48" s="647" t="s">
        <v>496</v>
      </c>
      <c r="P48" s="647"/>
      <c r="Q48" s="647"/>
      <c r="R48" s="657"/>
      <c r="S48" s="658"/>
    </row>
    <row r="49" spans="1:19" s="512" customFormat="1" ht="36" x14ac:dyDescent="0.2">
      <c r="A49" s="1243"/>
      <c r="B49" s="1238"/>
      <c r="C49" s="1279"/>
      <c r="D49" s="690" t="s">
        <v>7070</v>
      </c>
      <c r="E49" s="1241"/>
      <c r="F49" s="591">
        <v>45</v>
      </c>
      <c r="G49" s="591" t="s">
        <v>2569</v>
      </c>
      <c r="H49" s="582">
        <v>43516</v>
      </c>
      <c r="I49" s="632" t="s">
        <v>7071</v>
      </c>
      <c r="J49" s="672" t="s">
        <v>7256</v>
      </c>
      <c r="K49" s="655" t="s">
        <v>496</v>
      </c>
      <c r="L49" s="656"/>
      <c r="M49" s="655" t="s">
        <v>496</v>
      </c>
      <c r="N49" s="656"/>
      <c r="O49" s="647" t="s">
        <v>496</v>
      </c>
      <c r="P49" s="647"/>
      <c r="Q49" s="647"/>
      <c r="R49" s="657"/>
      <c r="S49" s="654"/>
    </row>
    <row r="50" spans="1:19" s="512" customFormat="1" ht="41.25" customHeight="1" x14ac:dyDescent="0.2">
      <c r="A50" s="1243"/>
      <c r="B50" s="1238"/>
      <c r="C50" s="1279"/>
      <c r="D50" s="690" t="s">
        <v>82</v>
      </c>
      <c r="E50" s="1241"/>
      <c r="F50" s="591">
        <v>1785</v>
      </c>
      <c r="G50" s="591" t="s">
        <v>2569</v>
      </c>
      <c r="H50" s="582">
        <v>43516</v>
      </c>
      <c r="I50" s="632" t="s">
        <v>7068</v>
      </c>
      <c r="J50" s="672" t="s">
        <v>7257</v>
      </c>
      <c r="K50" s="655" t="s">
        <v>496</v>
      </c>
      <c r="L50" s="656"/>
      <c r="M50" s="655" t="s">
        <v>496</v>
      </c>
      <c r="N50" s="656"/>
      <c r="O50" s="647" t="s">
        <v>496</v>
      </c>
      <c r="P50" s="647"/>
      <c r="Q50" s="647"/>
      <c r="R50" s="657"/>
      <c r="S50" s="654"/>
    </row>
    <row r="51" spans="1:19" s="512" customFormat="1" ht="36" x14ac:dyDescent="0.2">
      <c r="A51" s="1243"/>
      <c r="B51" s="1238"/>
      <c r="C51" s="1279"/>
      <c r="D51" s="690" t="s">
        <v>7072</v>
      </c>
      <c r="E51" s="1241"/>
      <c r="F51" s="591">
        <v>1162.5</v>
      </c>
      <c r="G51" s="591" t="s">
        <v>2569</v>
      </c>
      <c r="H51" s="582">
        <v>43516</v>
      </c>
      <c r="I51" s="632" t="s">
        <v>7073</v>
      </c>
      <c r="J51" s="672" t="s">
        <v>7258</v>
      </c>
      <c r="K51" s="655" t="s">
        <v>496</v>
      </c>
      <c r="L51" s="656"/>
      <c r="M51" s="655" t="s">
        <v>496</v>
      </c>
      <c r="N51" s="656"/>
      <c r="O51" s="647" t="s">
        <v>496</v>
      </c>
      <c r="P51" s="647"/>
      <c r="Q51" s="647"/>
      <c r="R51" s="657"/>
      <c r="S51" s="654"/>
    </row>
    <row r="52" spans="1:19" s="512" customFormat="1" ht="44.25" customHeight="1" x14ac:dyDescent="0.2">
      <c r="A52" s="1229"/>
      <c r="B52" s="1239"/>
      <c r="C52" s="1280"/>
      <c r="D52" s="690" t="s">
        <v>54</v>
      </c>
      <c r="E52" s="1242"/>
      <c r="F52" s="589">
        <v>86</v>
      </c>
      <c r="G52" s="589" t="s">
        <v>2569</v>
      </c>
      <c r="H52" s="582">
        <v>43516</v>
      </c>
      <c r="I52" s="632" t="s">
        <v>7068</v>
      </c>
      <c r="J52" s="672" t="s">
        <v>7259</v>
      </c>
      <c r="K52" s="655" t="s">
        <v>496</v>
      </c>
      <c r="L52" s="656"/>
      <c r="M52" s="655" t="s">
        <v>496</v>
      </c>
      <c r="N52" s="656"/>
      <c r="O52" s="647" t="s">
        <v>496</v>
      </c>
      <c r="P52" s="647"/>
      <c r="Q52" s="647"/>
      <c r="R52" s="657"/>
      <c r="S52" s="654"/>
    </row>
    <row r="53" spans="1:19" s="512" customFormat="1" ht="57" customHeight="1" x14ac:dyDescent="0.2">
      <c r="A53" s="635">
        <v>24</v>
      </c>
      <c r="B53" s="689" t="s">
        <v>7074</v>
      </c>
      <c r="C53" s="638" t="s">
        <v>7075</v>
      </c>
      <c r="D53" s="690" t="s">
        <v>7076</v>
      </c>
      <c r="E53" s="638" t="s">
        <v>7077</v>
      </c>
      <c r="F53" s="667">
        <v>5664</v>
      </c>
      <c r="G53" s="674" t="s">
        <v>2703</v>
      </c>
      <c r="H53" s="582">
        <v>43531</v>
      </c>
      <c r="I53" s="632" t="s">
        <v>7030</v>
      </c>
      <c r="J53" s="672" t="s">
        <v>7260</v>
      </c>
      <c r="K53" s="762" t="s">
        <v>496</v>
      </c>
      <c r="L53" s="694"/>
      <c r="M53" s="762" t="s">
        <v>496</v>
      </c>
      <c r="N53" s="694"/>
      <c r="O53" s="762" t="s">
        <v>496</v>
      </c>
      <c r="P53" s="762"/>
      <c r="Q53" s="762"/>
      <c r="R53" s="762"/>
      <c r="S53" s="524"/>
    </row>
    <row r="54" spans="1:19" s="512" customFormat="1" ht="60.75" customHeight="1" x14ac:dyDescent="0.2">
      <c r="A54" s="635">
        <v>25</v>
      </c>
      <c r="B54" s="689" t="s">
        <v>7078</v>
      </c>
      <c r="C54" s="638" t="s">
        <v>7079</v>
      </c>
      <c r="D54" s="690" t="s">
        <v>7080</v>
      </c>
      <c r="E54" s="638" t="s">
        <v>7081</v>
      </c>
      <c r="F54" s="667">
        <v>2040</v>
      </c>
      <c r="G54" s="591" t="s">
        <v>2569</v>
      </c>
      <c r="H54" s="582">
        <v>43522</v>
      </c>
      <c r="I54" s="632" t="s">
        <v>7082</v>
      </c>
      <c r="J54" s="672" t="s">
        <v>7261</v>
      </c>
      <c r="K54" s="762" t="s">
        <v>496</v>
      </c>
      <c r="L54" s="694"/>
      <c r="M54" s="762" t="s">
        <v>496</v>
      </c>
      <c r="N54" s="694"/>
      <c r="O54" s="762" t="s">
        <v>496</v>
      </c>
      <c r="P54" s="762"/>
      <c r="Q54" s="762"/>
      <c r="R54" s="762"/>
      <c r="S54" s="524"/>
    </row>
    <row r="55" spans="1:19" s="512" customFormat="1" ht="39.75" customHeight="1" x14ac:dyDescent="0.2">
      <c r="A55" s="635">
        <v>26</v>
      </c>
      <c r="B55" s="689" t="s">
        <v>7083</v>
      </c>
      <c r="C55" s="638" t="s">
        <v>7084</v>
      </c>
      <c r="D55" s="690" t="s">
        <v>2925</v>
      </c>
      <c r="E55" s="638" t="s">
        <v>7085</v>
      </c>
      <c r="F55" s="667">
        <v>2124</v>
      </c>
      <c r="G55" s="591" t="s">
        <v>2569</v>
      </c>
      <c r="H55" s="582">
        <v>43516</v>
      </c>
      <c r="I55" s="632" t="s">
        <v>7387</v>
      </c>
      <c r="J55" s="672" t="s">
        <v>7262</v>
      </c>
      <c r="K55" s="777" t="s">
        <v>496</v>
      </c>
      <c r="L55" s="694"/>
      <c r="M55" s="777" t="s">
        <v>496</v>
      </c>
      <c r="N55" s="694"/>
      <c r="O55" s="777" t="s">
        <v>496</v>
      </c>
      <c r="P55" s="777"/>
      <c r="Q55" s="777"/>
      <c r="R55" s="777"/>
      <c r="S55" s="524"/>
    </row>
    <row r="56" spans="1:19" s="512" customFormat="1" ht="36" x14ac:dyDescent="0.2">
      <c r="A56" s="635">
        <v>27</v>
      </c>
      <c r="B56" s="689" t="s">
        <v>7086</v>
      </c>
      <c r="C56" s="638" t="s">
        <v>7087</v>
      </c>
      <c r="D56" s="638" t="s">
        <v>7088</v>
      </c>
      <c r="E56" s="638" t="s">
        <v>7089</v>
      </c>
      <c r="F56" s="591">
        <v>327.87</v>
      </c>
      <c r="G56" s="591" t="s">
        <v>2569</v>
      </c>
      <c r="H56" s="582">
        <v>43509</v>
      </c>
      <c r="I56" s="632" t="s">
        <v>7090</v>
      </c>
      <c r="J56" s="672" t="s">
        <v>7263</v>
      </c>
      <c r="K56" s="655" t="s">
        <v>496</v>
      </c>
      <c r="L56" s="656"/>
      <c r="M56" s="655" t="s">
        <v>496</v>
      </c>
      <c r="N56" s="656"/>
      <c r="O56" s="647"/>
      <c r="P56" s="647"/>
      <c r="Q56" s="647" t="s">
        <v>496</v>
      </c>
      <c r="R56" s="657"/>
      <c r="S56" s="659" t="s">
        <v>7386</v>
      </c>
    </row>
    <row r="57" spans="1:19" s="512" customFormat="1" ht="48" x14ac:dyDescent="0.2">
      <c r="A57" s="635">
        <v>28</v>
      </c>
      <c r="B57" s="689" t="s">
        <v>7091</v>
      </c>
      <c r="C57" s="638" t="s">
        <v>7092</v>
      </c>
      <c r="D57" s="638" t="s">
        <v>2678</v>
      </c>
      <c r="E57" s="638" t="s">
        <v>7093</v>
      </c>
      <c r="F57" s="591">
        <v>1485</v>
      </c>
      <c r="G57" s="591" t="s">
        <v>2569</v>
      </c>
      <c r="H57" s="582">
        <v>43518</v>
      </c>
      <c r="I57" s="632" t="s">
        <v>7094</v>
      </c>
      <c r="J57" s="672" t="s">
        <v>7264</v>
      </c>
      <c r="K57" s="655" t="s">
        <v>496</v>
      </c>
      <c r="L57" s="656"/>
      <c r="M57" s="655" t="s">
        <v>496</v>
      </c>
      <c r="N57" s="656"/>
      <c r="O57" s="647" t="s">
        <v>496</v>
      </c>
      <c r="P57" s="647"/>
      <c r="Q57" s="647"/>
      <c r="R57" s="657"/>
      <c r="S57" s="654"/>
    </row>
    <row r="58" spans="1:19" s="512" customFormat="1" ht="39.75" customHeight="1" x14ac:dyDescent="0.2">
      <c r="A58" s="1228">
        <v>29</v>
      </c>
      <c r="B58" s="1237" t="s">
        <v>7095</v>
      </c>
      <c r="C58" s="1240" t="s">
        <v>8292</v>
      </c>
      <c r="D58" s="638" t="s">
        <v>7096</v>
      </c>
      <c r="E58" s="1254" t="s">
        <v>7097</v>
      </c>
      <c r="F58" s="591">
        <v>400</v>
      </c>
      <c r="G58" s="591" t="s">
        <v>2569</v>
      </c>
      <c r="H58" s="582">
        <v>43518</v>
      </c>
      <c r="I58" s="632" t="s">
        <v>7098</v>
      </c>
      <c r="J58" s="672" t="s">
        <v>7265</v>
      </c>
      <c r="K58" s="655" t="s">
        <v>496</v>
      </c>
      <c r="L58" s="656"/>
      <c r="M58" s="655" t="s">
        <v>496</v>
      </c>
      <c r="N58" s="656"/>
      <c r="O58" s="647" t="s">
        <v>496</v>
      </c>
      <c r="P58" s="647"/>
      <c r="Q58" s="647"/>
      <c r="R58" s="657"/>
      <c r="S58" s="658"/>
    </row>
    <row r="59" spans="1:19" s="512" customFormat="1" ht="48.75" customHeight="1" x14ac:dyDescent="0.2">
      <c r="A59" s="1243"/>
      <c r="B59" s="1238"/>
      <c r="C59" s="1241"/>
      <c r="D59" s="638" t="s">
        <v>5379</v>
      </c>
      <c r="E59" s="1255"/>
      <c r="F59" s="591">
        <v>22</v>
      </c>
      <c r="G59" s="591" t="s">
        <v>2569</v>
      </c>
      <c r="H59" s="582">
        <v>43518</v>
      </c>
      <c r="I59" s="632" t="s">
        <v>7099</v>
      </c>
      <c r="J59" s="672" t="s">
        <v>7266</v>
      </c>
      <c r="K59" s="655" t="s">
        <v>496</v>
      </c>
      <c r="L59" s="656"/>
      <c r="M59" s="655" t="s">
        <v>496</v>
      </c>
      <c r="N59" s="656"/>
      <c r="O59" s="647"/>
      <c r="P59" s="647"/>
      <c r="Q59" s="647"/>
      <c r="R59" s="657" t="s">
        <v>496</v>
      </c>
      <c r="S59" s="659" t="s">
        <v>7100</v>
      </c>
    </row>
    <row r="60" spans="1:19" s="512" customFormat="1" ht="36.75" thickBot="1" x14ac:dyDescent="0.25">
      <c r="A60" s="1229"/>
      <c r="B60" s="1239"/>
      <c r="C60" s="1242"/>
      <c r="D60" s="638" t="s">
        <v>7101</v>
      </c>
      <c r="E60" s="1256"/>
      <c r="F60" s="591">
        <v>236</v>
      </c>
      <c r="G60" s="591" t="s">
        <v>2569</v>
      </c>
      <c r="H60" s="582">
        <v>43518</v>
      </c>
      <c r="I60" s="632" t="s">
        <v>7099</v>
      </c>
      <c r="J60" s="672" t="s">
        <v>7267</v>
      </c>
      <c r="K60" s="655" t="s">
        <v>496</v>
      </c>
      <c r="L60" s="656"/>
      <c r="M60" s="655" t="s">
        <v>496</v>
      </c>
      <c r="N60" s="656"/>
      <c r="O60" s="647" t="s">
        <v>496</v>
      </c>
      <c r="P60" s="647"/>
      <c r="Q60" s="647"/>
      <c r="R60" s="657"/>
      <c r="S60" s="658"/>
    </row>
    <row r="61" spans="1:19" s="512" customFormat="1" ht="45.75" customHeight="1" thickTop="1" x14ac:dyDescent="0.2">
      <c r="A61" s="1277">
        <v>30</v>
      </c>
      <c r="B61" s="1237" t="s">
        <v>7102</v>
      </c>
      <c r="C61" s="1240" t="s">
        <v>7103</v>
      </c>
      <c r="D61" s="638" t="s">
        <v>2854</v>
      </c>
      <c r="E61" s="1240" t="s">
        <v>7104</v>
      </c>
      <c r="F61" s="591">
        <v>1508.32</v>
      </c>
      <c r="G61" s="591" t="s">
        <v>2569</v>
      </c>
      <c r="H61" s="582">
        <v>43522</v>
      </c>
      <c r="I61" s="632" t="s">
        <v>7105</v>
      </c>
      <c r="J61" s="672" t="s">
        <v>7268</v>
      </c>
      <c r="K61" s="655" t="s">
        <v>496</v>
      </c>
      <c r="L61" s="656"/>
      <c r="M61" s="655" t="s">
        <v>496</v>
      </c>
      <c r="N61" s="656"/>
      <c r="O61" s="647" t="s">
        <v>496</v>
      </c>
      <c r="P61" s="647"/>
      <c r="Q61" s="647"/>
      <c r="R61" s="657"/>
      <c r="S61" s="654"/>
    </row>
    <row r="62" spans="1:19" s="512" customFormat="1" ht="41.25" customHeight="1" x14ac:dyDescent="0.2">
      <c r="A62" s="1229"/>
      <c r="B62" s="1239"/>
      <c r="C62" s="1242"/>
      <c r="D62" s="638" t="s">
        <v>2764</v>
      </c>
      <c r="E62" s="1242"/>
      <c r="F62" s="591">
        <v>388.72</v>
      </c>
      <c r="G62" s="591" t="s">
        <v>2569</v>
      </c>
      <c r="H62" s="582">
        <v>43522</v>
      </c>
      <c r="I62" s="632" t="s">
        <v>7105</v>
      </c>
      <c r="J62" s="672" t="s">
        <v>7269</v>
      </c>
      <c r="K62" s="655" t="s">
        <v>496</v>
      </c>
      <c r="L62" s="656"/>
      <c r="M62" s="655" t="s">
        <v>496</v>
      </c>
      <c r="N62" s="656"/>
      <c r="O62" s="647" t="s">
        <v>496</v>
      </c>
      <c r="P62" s="647"/>
      <c r="Q62" s="647"/>
      <c r="R62" s="657"/>
      <c r="S62" s="658"/>
    </row>
    <row r="63" spans="1:19" s="512" customFormat="1" ht="56.25" customHeight="1" x14ac:dyDescent="0.2">
      <c r="A63" s="635">
        <v>31</v>
      </c>
      <c r="B63" s="689" t="s">
        <v>7106</v>
      </c>
      <c r="C63" s="638" t="s">
        <v>7107</v>
      </c>
      <c r="D63" s="638" t="s">
        <v>7108</v>
      </c>
      <c r="E63" s="638" t="s">
        <v>7109</v>
      </c>
      <c r="F63" s="591">
        <v>12430</v>
      </c>
      <c r="G63" s="591" t="s">
        <v>2569</v>
      </c>
      <c r="H63" s="582">
        <v>43522</v>
      </c>
      <c r="I63" s="632" t="s">
        <v>7110</v>
      </c>
      <c r="J63" s="672" t="s">
        <v>7270</v>
      </c>
      <c r="K63" s="520" t="s">
        <v>496</v>
      </c>
      <c r="L63" s="521"/>
      <c r="M63" s="520" t="s">
        <v>496</v>
      </c>
      <c r="N63" s="521"/>
      <c r="O63" s="522" t="s">
        <v>496</v>
      </c>
      <c r="P63" s="522"/>
      <c r="Q63" s="647"/>
      <c r="R63" s="657"/>
      <c r="S63" s="654"/>
    </row>
    <row r="64" spans="1:19" s="512" customFormat="1" ht="80.25" customHeight="1" x14ac:dyDescent="0.2">
      <c r="A64" s="635">
        <v>32</v>
      </c>
      <c r="B64" s="689" t="s">
        <v>7111</v>
      </c>
      <c r="C64" s="638" t="s">
        <v>7112</v>
      </c>
      <c r="D64" s="677" t="s">
        <v>7113</v>
      </c>
      <c r="E64" s="638" t="s">
        <v>7114</v>
      </c>
      <c r="F64" s="591">
        <v>13027.2</v>
      </c>
      <c r="G64" s="591" t="s">
        <v>2703</v>
      </c>
      <c r="H64" s="582">
        <v>43542</v>
      </c>
      <c r="I64" s="632" t="s">
        <v>7271</v>
      </c>
      <c r="J64" s="672" t="s">
        <v>7272</v>
      </c>
      <c r="K64" s="522" t="s">
        <v>496</v>
      </c>
      <c r="L64" s="694"/>
      <c r="M64" s="522" t="s">
        <v>496</v>
      </c>
      <c r="N64" s="694"/>
      <c r="O64" s="522"/>
      <c r="P64" s="522"/>
      <c r="Q64" s="522" t="s">
        <v>496</v>
      </c>
      <c r="R64" s="522"/>
      <c r="S64" s="524"/>
    </row>
    <row r="65" spans="1:19" s="512" customFormat="1" ht="80.25" customHeight="1" x14ac:dyDescent="0.2">
      <c r="A65" s="635">
        <v>33</v>
      </c>
      <c r="B65" s="689" t="s">
        <v>7388</v>
      </c>
      <c r="C65" s="638" t="s">
        <v>7389</v>
      </c>
      <c r="D65" s="677" t="s">
        <v>7390</v>
      </c>
      <c r="E65" s="638" t="s">
        <v>7391</v>
      </c>
      <c r="F65" s="591">
        <f>13262.63-668.24</f>
        <v>12594.39</v>
      </c>
      <c r="G65" s="591" t="s">
        <v>2847</v>
      </c>
      <c r="H65" s="582">
        <v>43591</v>
      </c>
      <c r="I65" s="632" t="s">
        <v>7392</v>
      </c>
      <c r="J65" s="672" t="s">
        <v>7393</v>
      </c>
      <c r="K65" s="655" t="s">
        <v>496</v>
      </c>
      <c r="L65" s="656"/>
      <c r="M65" s="655" t="s">
        <v>496</v>
      </c>
      <c r="N65" s="656"/>
      <c r="O65" s="647"/>
      <c r="P65" s="647"/>
      <c r="Q65" s="647"/>
      <c r="R65" s="657" t="s">
        <v>496</v>
      </c>
      <c r="S65" s="654" t="s">
        <v>8820</v>
      </c>
    </row>
    <row r="66" spans="1:19" s="512" customFormat="1" ht="74.25" customHeight="1" x14ac:dyDescent="0.2">
      <c r="A66" s="635">
        <v>34</v>
      </c>
      <c r="B66" s="689" t="s">
        <v>7115</v>
      </c>
      <c r="C66" s="638" t="s">
        <v>7116</v>
      </c>
      <c r="D66" s="638" t="s">
        <v>5333</v>
      </c>
      <c r="E66" s="638" t="s">
        <v>7117</v>
      </c>
      <c r="F66" s="591">
        <v>1755</v>
      </c>
      <c r="G66" s="591" t="s">
        <v>2703</v>
      </c>
      <c r="H66" s="582">
        <v>43531</v>
      </c>
      <c r="I66" s="632" t="s">
        <v>7118</v>
      </c>
      <c r="J66" s="672" t="s">
        <v>7273</v>
      </c>
      <c r="K66" s="655" t="s">
        <v>496</v>
      </c>
      <c r="L66" s="656"/>
      <c r="M66" s="655" t="s">
        <v>496</v>
      </c>
      <c r="N66" s="656"/>
      <c r="O66" s="647" t="s">
        <v>496</v>
      </c>
      <c r="P66" s="647"/>
      <c r="Q66" s="647"/>
      <c r="R66" s="657"/>
      <c r="S66" s="654"/>
    </row>
    <row r="67" spans="1:19" s="512" customFormat="1" ht="74.25" customHeight="1" x14ac:dyDescent="0.2">
      <c r="A67" s="637">
        <v>35</v>
      </c>
      <c r="B67" s="689" t="s">
        <v>7115</v>
      </c>
      <c r="C67" s="638" t="s">
        <v>7394</v>
      </c>
      <c r="D67" s="638" t="s">
        <v>5333</v>
      </c>
      <c r="E67" s="638" t="s">
        <v>7117</v>
      </c>
      <c r="F67" s="591">
        <v>1755</v>
      </c>
      <c r="G67" s="591" t="s">
        <v>2847</v>
      </c>
      <c r="H67" s="582">
        <v>43615</v>
      </c>
      <c r="I67" s="632" t="s">
        <v>7118</v>
      </c>
      <c r="J67" s="672" t="s">
        <v>7395</v>
      </c>
      <c r="K67" s="655" t="s">
        <v>496</v>
      </c>
      <c r="L67" s="656"/>
      <c r="M67" s="655" t="s">
        <v>496</v>
      </c>
      <c r="N67" s="656"/>
      <c r="O67" s="647" t="s">
        <v>496</v>
      </c>
      <c r="P67" s="647"/>
      <c r="Q67" s="647"/>
      <c r="R67" s="657"/>
      <c r="S67" s="654"/>
    </row>
    <row r="68" spans="1:19" s="512" customFormat="1" ht="75" customHeight="1" x14ac:dyDescent="0.2">
      <c r="A68" s="642">
        <v>36</v>
      </c>
      <c r="B68" s="689" t="s">
        <v>7119</v>
      </c>
      <c r="C68" s="638" t="s">
        <v>7120</v>
      </c>
      <c r="D68" s="638" t="s">
        <v>3465</v>
      </c>
      <c r="E68" s="675" t="s">
        <v>7121</v>
      </c>
      <c r="F68" s="591">
        <v>3600</v>
      </c>
      <c r="G68" s="591" t="s">
        <v>2703</v>
      </c>
      <c r="H68" s="582">
        <v>43543</v>
      </c>
      <c r="I68" s="632" t="s">
        <v>7118</v>
      </c>
      <c r="J68" s="672" t="s">
        <v>7274</v>
      </c>
      <c r="K68" s="520" t="s">
        <v>496</v>
      </c>
      <c r="L68" s="521"/>
      <c r="M68" s="520" t="s">
        <v>496</v>
      </c>
      <c r="N68" s="521"/>
      <c r="O68" s="522"/>
      <c r="P68" s="522"/>
      <c r="Q68" s="522" t="s">
        <v>496</v>
      </c>
      <c r="R68" s="657"/>
      <c r="S68" s="654"/>
    </row>
    <row r="69" spans="1:19" s="512" customFormat="1" ht="48" x14ac:dyDescent="0.2">
      <c r="A69" s="642">
        <v>37</v>
      </c>
      <c r="B69" s="689" t="s">
        <v>7122</v>
      </c>
      <c r="C69" s="643" t="s">
        <v>7123</v>
      </c>
      <c r="D69" s="643" t="s">
        <v>4409</v>
      </c>
      <c r="E69" s="643" t="s">
        <v>7124</v>
      </c>
      <c r="F69" s="589">
        <v>1083</v>
      </c>
      <c r="G69" s="589" t="s">
        <v>2703</v>
      </c>
      <c r="H69" s="668">
        <v>43532</v>
      </c>
      <c r="I69" s="645" t="s">
        <v>7125</v>
      </c>
      <c r="J69" s="672" t="s">
        <v>7275</v>
      </c>
      <c r="K69" s="777" t="s">
        <v>496</v>
      </c>
      <c r="L69" s="694"/>
      <c r="M69" s="777" t="s">
        <v>496</v>
      </c>
      <c r="N69" s="694"/>
      <c r="O69" s="777" t="s">
        <v>496</v>
      </c>
      <c r="P69" s="777"/>
      <c r="Q69" s="777"/>
      <c r="R69" s="777"/>
      <c r="S69" s="524"/>
    </row>
    <row r="70" spans="1:19" s="512" customFormat="1" ht="49.5" customHeight="1" x14ac:dyDescent="0.2">
      <c r="A70" s="1243">
        <v>38</v>
      </c>
      <c r="B70" s="1237" t="s">
        <v>7126</v>
      </c>
      <c r="C70" s="1240" t="s">
        <v>7276</v>
      </c>
      <c r="D70" s="643" t="s">
        <v>2554</v>
      </c>
      <c r="E70" s="1240" t="s">
        <v>7127</v>
      </c>
      <c r="F70" s="589">
        <v>169.5</v>
      </c>
      <c r="G70" s="589" t="s">
        <v>2569</v>
      </c>
      <c r="H70" s="668">
        <v>43510</v>
      </c>
      <c r="I70" s="1226" t="s">
        <v>7128</v>
      </c>
      <c r="J70" s="672" t="s">
        <v>7277</v>
      </c>
      <c r="K70" s="609" t="s">
        <v>496</v>
      </c>
      <c r="L70" s="610"/>
      <c r="M70" s="609" t="s">
        <v>496</v>
      </c>
      <c r="N70" s="610"/>
      <c r="O70" s="646" t="s">
        <v>496</v>
      </c>
      <c r="P70" s="646"/>
      <c r="Q70" s="646"/>
      <c r="R70" s="646"/>
      <c r="S70" s="660"/>
    </row>
    <row r="71" spans="1:19" s="512" customFormat="1" ht="48" customHeight="1" x14ac:dyDescent="0.2">
      <c r="A71" s="1229"/>
      <c r="B71" s="1239"/>
      <c r="C71" s="1242"/>
      <c r="D71" s="643" t="s">
        <v>2551</v>
      </c>
      <c r="E71" s="1242"/>
      <c r="F71" s="589">
        <v>169.5</v>
      </c>
      <c r="G71" s="589" t="s">
        <v>2569</v>
      </c>
      <c r="H71" s="676">
        <v>43510</v>
      </c>
      <c r="I71" s="1227"/>
      <c r="J71" s="672" t="s">
        <v>7278</v>
      </c>
      <c r="K71" s="609" t="s">
        <v>496</v>
      </c>
      <c r="L71" s="610"/>
      <c r="M71" s="609" t="s">
        <v>496</v>
      </c>
      <c r="N71" s="610"/>
      <c r="O71" s="646" t="s">
        <v>496</v>
      </c>
      <c r="P71" s="646"/>
      <c r="Q71" s="646"/>
      <c r="R71" s="646"/>
      <c r="S71" s="661"/>
    </row>
    <row r="72" spans="1:19" s="512" customFormat="1" ht="48" x14ac:dyDescent="0.2">
      <c r="A72" s="635">
        <v>39</v>
      </c>
      <c r="B72" s="689" t="s">
        <v>7129</v>
      </c>
      <c r="C72" s="638" t="s">
        <v>6191</v>
      </c>
      <c r="D72" s="638" t="s">
        <v>2706</v>
      </c>
      <c r="E72" s="638" t="s">
        <v>7130</v>
      </c>
      <c r="F72" s="591">
        <v>14388.92</v>
      </c>
      <c r="G72" s="591" t="s">
        <v>2703</v>
      </c>
      <c r="H72" s="582">
        <v>43531</v>
      </c>
      <c r="I72" s="632" t="s">
        <v>7118</v>
      </c>
      <c r="J72" s="672" t="s">
        <v>8293</v>
      </c>
      <c r="K72" s="816" t="s">
        <v>496</v>
      </c>
      <c r="L72" s="694"/>
      <c r="M72" s="816" t="s">
        <v>496</v>
      </c>
      <c r="N72" s="694"/>
      <c r="O72" s="816"/>
      <c r="P72" s="816"/>
      <c r="Q72" s="816" t="s">
        <v>496</v>
      </c>
      <c r="R72" s="816"/>
      <c r="S72" s="524"/>
    </row>
    <row r="73" spans="1:19" s="512" customFormat="1" ht="48" x14ac:dyDescent="0.2">
      <c r="A73" s="1228">
        <v>40</v>
      </c>
      <c r="B73" s="1237" t="s">
        <v>7279</v>
      </c>
      <c r="C73" s="1240" t="s">
        <v>7280</v>
      </c>
      <c r="D73" s="638" t="s">
        <v>7281</v>
      </c>
      <c r="E73" s="1240" t="s">
        <v>7282</v>
      </c>
      <c r="F73" s="591">
        <v>35750</v>
      </c>
      <c r="G73" s="591" t="s">
        <v>2827</v>
      </c>
      <c r="H73" s="582">
        <v>43578</v>
      </c>
      <c r="I73" s="632" t="s">
        <v>7118</v>
      </c>
      <c r="J73" s="672" t="s">
        <v>8294</v>
      </c>
      <c r="K73" s="880" t="s">
        <v>496</v>
      </c>
      <c r="L73" s="694"/>
      <c r="M73" s="880" t="s">
        <v>496</v>
      </c>
      <c r="N73" s="694"/>
      <c r="O73" s="880"/>
      <c r="P73" s="880"/>
      <c r="Q73" s="880" t="s">
        <v>496</v>
      </c>
      <c r="R73" s="880"/>
      <c r="S73" s="524"/>
    </row>
    <row r="74" spans="1:19" s="512" customFormat="1" ht="36" x14ac:dyDescent="0.2">
      <c r="A74" s="1229"/>
      <c r="B74" s="1239"/>
      <c r="C74" s="1242"/>
      <c r="D74" s="638" t="s">
        <v>3483</v>
      </c>
      <c r="E74" s="1242"/>
      <c r="F74" s="589">
        <v>1250</v>
      </c>
      <c r="G74" s="591" t="s">
        <v>2827</v>
      </c>
      <c r="H74" s="582">
        <v>43559</v>
      </c>
      <c r="I74" s="632" t="s">
        <v>7283</v>
      </c>
      <c r="J74" s="672" t="s">
        <v>8295</v>
      </c>
      <c r="K74" s="520" t="s">
        <v>496</v>
      </c>
      <c r="L74" s="521"/>
      <c r="M74" s="520" t="s">
        <v>496</v>
      </c>
      <c r="N74" s="521"/>
      <c r="O74" s="522" t="s">
        <v>496</v>
      </c>
      <c r="P74" s="647"/>
      <c r="Q74" s="647"/>
      <c r="R74" s="657"/>
      <c r="S74" s="654"/>
    </row>
    <row r="75" spans="1:19" s="512" customFormat="1" ht="63" customHeight="1" x14ac:dyDescent="0.2">
      <c r="A75" s="1228">
        <v>41</v>
      </c>
      <c r="B75" s="1237" t="s">
        <v>7131</v>
      </c>
      <c r="C75" s="1240" t="s">
        <v>7132</v>
      </c>
      <c r="D75" s="638" t="s">
        <v>5261</v>
      </c>
      <c r="E75" s="1254" t="s">
        <v>7133</v>
      </c>
      <c r="F75" s="667">
        <v>4500</v>
      </c>
      <c r="G75" s="589" t="s">
        <v>2703</v>
      </c>
      <c r="H75" s="582">
        <v>43535</v>
      </c>
      <c r="I75" s="632" t="s">
        <v>7134</v>
      </c>
      <c r="J75" s="672" t="s">
        <v>7284</v>
      </c>
      <c r="K75" s="813" t="s">
        <v>496</v>
      </c>
      <c r="L75" s="694"/>
      <c r="M75" s="813" t="s">
        <v>496</v>
      </c>
      <c r="N75" s="694"/>
      <c r="O75" s="813" t="s">
        <v>496</v>
      </c>
      <c r="P75" s="813"/>
      <c r="Q75" s="813" t="s">
        <v>496</v>
      </c>
      <c r="R75" s="813"/>
      <c r="S75" s="524" t="s">
        <v>8674</v>
      </c>
    </row>
    <row r="76" spans="1:19" s="512" customFormat="1" ht="48" x14ac:dyDescent="0.2">
      <c r="A76" s="1243"/>
      <c r="B76" s="1238"/>
      <c r="C76" s="1241"/>
      <c r="D76" s="638" t="s">
        <v>2557</v>
      </c>
      <c r="E76" s="1255"/>
      <c r="F76" s="667">
        <v>4500</v>
      </c>
      <c r="G76" s="589" t="s">
        <v>2703</v>
      </c>
      <c r="H76" s="582">
        <v>43535</v>
      </c>
      <c r="I76" s="632" t="s">
        <v>7134</v>
      </c>
      <c r="J76" s="672" t="s">
        <v>7285</v>
      </c>
      <c r="K76" s="880" t="s">
        <v>496</v>
      </c>
      <c r="L76" s="694"/>
      <c r="M76" s="880" t="s">
        <v>496</v>
      </c>
      <c r="N76" s="694"/>
      <c r="O76" s="880"/>
      <c r="P76" s="880"/>
      <c r="Q76" s="880" t="s">
        <v>496</v>
      </c>
      <c r="R76" s="880"/>
      <c r="S76" s="524"/>
    </row>
    <row r="77" spans="1:19" s="512" customFormat="1" ht="48" x14ac:dyDescent="0.2">
      <c r="A77" s="1229"/>
      <c r="B77" s="1239"/>
      <c r="C77" s="1242"/>
      <c r="D77" s="643" t="s">
        <v>3598</v>
      </c>
      <c r="E77" s="1256"/>
      <c r="F77" s="667">
        <v>9000</v>
      </c>
      <c r="G77" s="589" t="s">
        <v>2703</v>
      </c>
      <c r="H77" s="582">
        <v>43537</v>
      </c>
      <c r="I77" s="632" t="s">
        <v>7134</v>
      </c>
      <c r="J77" s="672" t="s">
        <v>7286</v>
      </c>
      <c r="K77" s="813" t="s">
        <v>496</v>
      </c>
      <c r="L77" s="694"/>
      <c r="M77" s="813" t="s">
        <v>496</v>
      </c>
      <c r="N77" s="694"/>
      <c r="O77" s="813" t="s">
        <v>496</v>
      </c>
      <c r="P77" s="813"/>
      <c r="Q77" s="813"/>
      <c r="R77" s="813"/>
      <c r="S77" s="524"/>
    </row>
    <row r="78" spans="1:19" s="512" customFormat="1" ht="46.5" customHeight="1" x14ac:dyDescent="0.2">
      <c r="A78" s="1228">
        <v>42</v>
      </c>
      <c r="B78" s="1237" t="s">
        <v>7135</v>
      </c>
      <c r="C78" s="1258" t="s">
        <v>7136</v>
      </c>
      <c r="D78" s="640" t="s">
        <v>3598</v>
      </c>
      <c r="E78" s="1254" t="s">
        <v>7133</v>
      </c>
      <c r="F78" s="667">
        <v>2650</v>
      </c>
      <c r="G78" s="589" t="s">
        <v>2703</v>
      </c>
      <c r="H78" s="1271">
        <v>43536</v>
      </c>
      <c r="I78" s="1226" t="s">
        <v>7134</v>
      </c>
      <c r="J78" s="672" t="s">
        <v>7287</v>
      </c>
      <c r="K78" s="813" t="s">
        <v>496</v>
      </c>
      <c r="L78" s="694"/>
      <c r="M78" s="813" t="s">
        <v>496</v>
      </c>
      <c r="N78" s="694"/>
      <c r="O78" s="813" t="s">
        <v>496</v>
      </c>
      <c r="P78" s="813"/>
      <c r="Q78" s="813"/>
      <c r="R78" s="813"/>
      <c r="S78" s="524"/>
    </row>
    <row r="79" spans="1:19" s="512" customFormat="1" ht="39" customHeight="1" x14ac:dyDescent="0.2">
      <c r="A79" s="1243"/>
      <c r="B79" s="1238"/>
      <c r="C79" s="1259"/>
      <c r="D79" s="640" t="s">
        <v>2557</v>
      </c>
      <c r="E79" s="1255"/>
      <c r="F79" s="667">
        <v>2650</v>
      </c>
      <c r="G79" s="589" t="s">
        <v>2703</v>
      </c>
      <c r="H79" s="1281"/>
      <c r="I79" s="1252"/>
      <c r="J79" s="672" t="s">
        <v>7288</v>
      </c>
      <c r="K79" s="880" t="s">
        <v>496</v>
      </c>
      <c r="L79" s="694"/>
      <c r="M79" s="880" t="s">
        <v>496</v>
      </c>
      <c r="N79" s="694"/>
      <c r="O79" s="880"/>
      <c r="P79" s="880"/>
      <c r="Q79" s="880" t="s">
        <v>496</v>
      </c>
      <c r="R79" s="880"/>
      <c r="S79" s="524"/>
    </row>
    <row r="80" spans="1:19" s="512" customFormat="1" ht="41.25" customHeight="1" x14ac:dyDescent="0.2">
      <c r="A80" s="1229"/>
      <c r="B80" s="1239"/>
      <c r="C80" s="1260"/>
      <c r="D80" s="640" t="s">
        <v>7137</v>
      </c>
      <c r="E80" s="1256"/>
      <c r="F80" s="667">
        <v>5300</v>
      </c>
      <c r="G80" s="589" t="s">
        <v>2703</v>
      </c>
      <c r="H80" s="1272"/>
      <c r="I80" s="1227"/>
      <c r="J80" s="672" t="s">
        <v>7289</v>
      </c>
      <c r="K80" s="880" t="s">
        <v>496</v>
      </c>
      <c r="L80" s="694"/>
      <c r="M80" s="880" t="s">
        <v>496</v>
      </c>
      <c r="N80" s="694"/>
      <c r="O80" s="880"/>
      <c r="P80" s="880"/>
      <c r="Q80" s="880" t="s">
        <v>496</v>
      </c>
      <c r="R80" s="880"/>
      <c r="S80" s="524"/>
    </row>
    <row r="81" spans="1:19" s="512" customFormat="1" ht="36.75" customHeight="1" x14ac:dyDescent="0.2">
      <c r="A81" s="1228">
        <v>43</v>
      </c>
      <c r="B81" s="1237" t="s">
        <v>7138</v>
      </c>
      <c r="C81" s="1240" t="s">
        <v>7139</v>
      </c>
      <c r="D81" s="640" t="s">
        <v>5281</v>
      </c>
      <c r="E81" s="1254" t="s">
        <v>7133</v>
      </c>
      <c r="F81" s="667">
        <v>3500</v>
      </c>
      <c r="G81" s="589" t="s">
        <v>2703</v>
      </c>
      <c r="H81" s="1271">
        <v>43531</v>
      </c>
      <c r="I81" s="1226" t="s">
        <v>7140</v>
      </c>
      <c r="J81" s="672" t="s">
        <v>7290</v>
      </c>
      <c r="K81" s="816" t="s">
        <v>496</v>
      </c>
      <c r="L81" s="694"/>
      <c r="M81" s="816" t="s">
        <v>496</v>
      </c>
      <c r="N81" s="694"/>
      <c r="O81" s="816" t="s">
        <v>496</v>
      </c>
      <c r="P81" s="816"/>
      <c r="Q81" s="816"/>
      <c r="R81" s="816"/>
      <c r="S81" s="524"/>
    </row>
    <row r="82" spans="1:19" s="512" customFormat="1" ht="36.75" customHeight="1" x14ac:dyDescent="0.2">
      <c r="A82" s="1243"/>
      <c r="B82" s="1238"/>
      <c r="C82" s="1241"/>
      <c r="D82" s="640" t="s">
        <v>5285</v>
      </c>
      <c r="E82" s="1255"/>
      <c r="F82" s="667">
        <v>2851</v>
      </c>
      <c r="G82" s="589" t="s">
        <v>2703</v>
      </c>
      <c r="H82" s="1281"/>
      <c r="I82" s="1252"/>
      <c r="J82" s="672" t="s">
        <v>7291</v>
      </c>
      <c r="K82" s="841" t="s">
        <v>496</v>
      </c>
      <c r="L82" s="694"/>
      <c r="M82" s="841" t="s">
        <v>496</v>
      </c>
      <c r="N82" s="694"/>
      <c r="O82" s="841"/>
      <c r="P82" s="841"/>
      <c r="Q82" s="841" t="s">
        <v>496</v>
      </c>
      <c r="R82" s="841"/>
      <c r="S82" s="524"/>
    </row>
    <row r="83" spans="1:19" s="512" customFormat="1" ht="36.75" customHeight="1" x14ac:dyDescent="0.2">
      <c r="A83" s="1243"/>
      <c r="B83" s="1238"/>
      <c r="C83" s="1241"/>
      <c r="D83" s="640" t="s">
        <v>3595</v>
      </c>
      <c r="E83" s="1255"/>
      <c r="F83" s="667">
        <v>4000</v>
      </c>
      <c r="G83" s="589" t="s">
        <v>2703</v>
      </c>
      <c r="H83" s="1281"/>
      <c r="I83" s="1252"/>
      <c r="J83" s="672" t="s">
        <v>7292</v>
      </c>
      <c r="K83" s="880" t="s">
        <v>496</v>
      </c>
      <c r="L83" s="694"/>
      <c r="M83" s="880" t="s">
        <v>496</v>
      </c>
      <c r="N83" s="694"/>
      <c r="O83" s="880"/>
      <c r="P83" s="880"/>
      <c r="Q83" s="880" t="s">
        <v>496</v>
      </c>
      <c r="R83" s="880"/>
      <c r="S83" s="524"/>
    </row>
    <row r="84" spans="1:19" s="512" customFormat="1" ht="36.75" customHeight="1" x14ac:dyDescent="0.2">
      <c r="A84" s="1229"/>
      <c r="B84" s="1239"/>
      <c r="C84" s="1242"/>
      <c r="D84" s="640" t="s">
        <v>5287</v>
      </c>
      <c r="E84" s="1256"/>
      <c r="F84" s="667">
        <v>300</v>
      </c>
      <c r="G84" s="589" t="s">
        <v>2703</v>
      </c>
      <c r="H84" s="1272"/>
      <c r="I84" s="1227"/>
      <c r="J84" s="672" t="s">
        <v>7293</v>
      </c>
      <c r="K84" s="655" t="s">
        <v>496</v>
      </c>
      <c r="L84" s="656"/>
      <c r="M84" s="655" t="s">
        <v>496</v>
      </c>
      <c r="N84" s="656"/>
      <c r="O84" s="647" t="s">
        <v>496</v>
      </c>
      <c r="P84" s="647"/>
      <c r="Q84" s="647"/>
      <c r="R84" s="657"/>
      <c r="S84" s="654"/>
    </row>
    <row r="85" spans="1:19" s="512" customFormat="1" ht="48" x14ac:dyDescent="0.2">
      <c r="A85" s="642">
        <v>44</v>
      </c>
      <c r="B85" s="631" t="s">
        <v>7141</v>
      </c>
      <c r="C85" s="643" t="s">
        <v>7142</v>
      </c>
      <c r="D85" s="643" t="s">
        <v>7143</v>
      </c>
      <c r="E85" s="628" t="s">
        <v>7133</v>
      </c>
      <c r="F85" s="589">
        <v>3000</v>
      </c>
      <c r="G85" s="589" t="s">
        <v>2703</v>
      </c>
      <c r="H85" s="644">
        <v>43543</v>
      </c>
      <c r="I85" s="645" t="s">
        <v>7140</v>
      </c>
      <c r="J85" s="672" t="s">
        <v>7294</v>
      </c>
      <c r="K85" s="821" t="s">
        <v>496</v>
      </c>
      <c r="L85" s="694"/>
      <c r="M85" s="821" t="s">
        <v>496</v>
      </c>
      <c r="N85" s="694"/>
      <c r="O85" s="821" t="s">
        <v>496</v>
      </c>
      <c r="P85" s="821"/>
      <c r="Q85" s="821" t="s">
        <v>496</v>
      </c>
      <c r="R85" s="821"/>
      <c r="S85" s="524" t="s">
        <v>8345</v>
      </c>
    </row>
    <row r="86" spans="1:19" s="512" customFormat="1" ht="45" customHeight="1" x14ac:dyDescent="0.2">
      <c r="A86" s="1228">
        <v>45</v>
      </c>
      <c r="B86" s="1237" t="s">
        <v>7144</v>
      </c>
      <c r="C86" s="1240" t="s">
        <v>7145</v>
      </c>
      <c r="D86" s="643" t="s">
        <v>7096</v>
      </c>
      <c r="E86" s="1254" t="s">
        <v>7146</v>
      </c>
      <c r="F86" s="589">
        <v>1770</v>
      </c>
      <c r="G86" s="589" t="s">
        <v>2703</v>
      </c>
      <c r="H86" s="644">
        <v>43551</v>
      </c>
      <c r="I86" s="645" t="s">
        <v>7147</v>
      </c>
      <c r="J86" s="672" t="s">
        <v>7295</v>
      </c>
      <c r="K86" s="655" t="s">
        <v>496</v>
      </c>
      <c r="L86" s="656"/>
      <c r="M86" s="655" t="s">
        <v>496</v>
      </c>
      <c r="N86" s="656"/>
      <c r="O86" s="647" t="s">
        <v>496</v>
      </c>
      <c r="P86" s="647"/>
      <c r="Q86" s="647"/>
      <c r="R86" s="657"/>
      <c r="S86" s="662"/>
    </row>
    <row r="87" spans="1:19" s="512" customFormat="1" ht="37.5" customHeight="1" x14ac:dyDescent="0.2">
      <c r="A87" s="1229"/>
      <c r="B87" s="1239"/>
      <c r="C87" s="1242"/>
      <c r="D87" s="643" t="s">
        <v>7080</v>
      </c>
      <c r="E87" s="1256"/>
      <c r="F87" s="589">
        <v>11320</v>
      </c>
      <c r="G87" s="591" t="s">
        <v>2703</v>
      </c>
      <c r="H87" s="582">
        <v>43551</v>
      </c>
      <c r="I87" s="645" t="s">
        <v>7148</v>
      </c>
      <c r="J87" s="672" t="s">
        <v>7296</v>
      </c>
      <c r="K87" s="655" t="s">
        <v>496</v>
      </c>
      <c r="L87" s="656"/>
      <c r="M87" s="655" t="s">
        <v>496</v>
      </c>
      <c r="N87" s="656"/>
      <c r="O87" s="647" t="s">
        <v>496</v>
      </c>
      <c r="P87" s="647"/>
      <c r="Q87" s="647"/>
      <c r="R87" s="657"/>
      <c r="S87" s="662"/>
    </row>
    <row r="88" spans="1:19" s="512" customFormat="1" ht="48" customHeight="1" x14ac:dyDescent="0.2">
      <c r="A88" s="635">
        <v>46</v>
      </c>
      <c r="B88" s="689" t="s">
        <v>7149</v>
      </c>
      <c r="C88" s="638" t="s">
        <v>7150</v>
      </c>
      <c r="D88" s="638" t="s">
        <v>7743</v>
      </c>
      <c r="E88" s="638" t="s">
        <v>7151</v>
      </c>
      <c r="F88" s="591">
        <v>1508.75</v>
      </c>
      <c r="G88" s="591" t="s">
        <v>2703</v>
      </c>
      <c r="H88" s="582">
        <v>43530</v>
      </c>
      <c r="I88" s="632" t="s">
        <v>7152</v>
      </c>
      <c r="J88" s="672" t="s">
        <v>7297</v>
      </c>
      <c r="K88" s="655" t="s">
        <v>496</v>
      </c>
      <c r="L88" s="656"/>
      <c r="M88" s="655" t="s">
        <v>496</v>
      </c>
      <c r="N88" s="656"/>
      <c r="O88" s="872" t="s">
        <v>496</v>
      </c>
      <c r="P88" s="872"/>
      <c r="Q88" s="872"/>
      <c r="R88" s="876"/>
      <c r="S88" s="524"/>
    </row>
    <row r="89" spans="1:19" s="512" customFormat="1" ht="71.25" customHeight="1" x14ac:dyDescent="0.2">
      <c r="A89" s="635">
        <v>47</v>
      </c>
      <c r="B89" s="689" t="s">
        <v>7153</v>
      </c>
      <c r="C89" s="638" t="s">
        <v>7154</v>
      </c>
      <c r="D89" s="638" t="s">
        <v>7155</v>
      </c>
      <c r="E89" s="638" t="s">
        <v>7156</v>
      </c>
      <c r="F89" s="591">
        <v>10000</v>
      </c>
      <c r="G89" s="591" t="s">
        <v>2703</v>
      </c>
      <c r="H89" s="582">
        <v>43528</v>
      </c>
      <c r="I89" s="632" t="s">
        <v>7157</v>
      </c>
      <c r="J89" s="672" t="s">
        <v>7298</v>
      </c>
      <c r="K89" s="882" t="s">
        <v>496</v>
      </c>
      <c r="L89" s="694"/>
      <c r="M89" s="882" t="s">
        <v>496</v>
      </c>
      <c r="N89" s="694"/>
      <c r="O89" s="882"/>
      <c r="P89" s="882"/>
      <c r="Q89" s="882" t="s">
        <v>496</v>
      </c>
      <c r="R89" s="882"/>
      <c r="S89" s="524"/>
    </row>
    <row r="90" spans="1:19" s="512" customFormat="1" ht="60" x14ac:dyDescent="0.2">
      <c r="A90" s="635">
        <v>48</v>
      </c>
      <c r="B90" s="689" t="s">
        <v>7299</v>
      </c>
      <c r="C90" s="638" t="s">
        <v>7300</v>
      </c>
      <c r="D90" s="638" t="s">
        <v>6423</v>
      </c>
      <c r="E90" s="638" t="s">
        <v>7571</v>
      </c>
      <c r="F90" s="591">
        <v>49999.92</v>
      </c>
      <c r="G90" s="589" t="s">
        <v>2703</v>
      </c>
      <c r="H90" s="644">
        <v>43552</v>
      </c>
      <c r="I90" s="645" t="s">
        <v>7301</v>
      </c>
      <c r="J90" s="672" t="s">
        <v>8296</v>
      </c>
      <c r="K90" s="655" t="s">
        <v>496</v>
      </c>
      <c r="L90" s="656"/>
      <c r="M90" s="655" t="s">
        <v>496</v>
      </c>
      <c r="N90" s="656"/>
      <c r="O90" s="647" t="s">
        <v>496</v>
      </c>
      <c r="P90" s="647"/>
      <c r="Q90" s="647"/>
      <c r="R90" s="657"/>
      <c r="S90" s="654"/>
    </row>
    <row r="91" spans="1:19" s="512" customFormat="1" ht="33" customHeight="1" x14ac:dyDescent="0.2">
      <c r="A91" s="1228">
        <v>49</v>
      </c>
      <c r="B91" s="1237" t="s">
        <v>7158</v>
      </c>
      <c r="C91" s="1240" t="s">
        <v>7159</v>
      </c>
      <c r="D91" s="690" t="s">
        <v>7060</v>
      </c>
      <c r="E91" s="1262" t="s">
        <v>7160</v>
      </c>
      <c r="F91" s="691">
        <v>300</v>
      </c>
      <c r="G91" s="589" t="s">
        <v>2703</v>
      </c>
      <c r="H91" s="644">
        <v>43531</v>
      </c>
      <c r="I91" s="632" t="s">
        <v>7059</v>
      </c>
      <c r="J91" s="672" t="s">
        <v>7302</v>
      </c>
      <c r="K91" s="655" t="s">
        <v>496</v>
      </c>
      <c r="L91" s="656"/>
      <c r="M91" s="655" t="s">
        <v>496</v>
      </c>
      <c r="N91" s="656"/>
      <c r="O91" s="647" t="s">
        <v>496</v>
      </c>
      <c r="P91" s="647"/>
      <c r="Q91" s="647"/>
      <c r="R91" s="657"/>
      <c r="S91" s="654"/>
    </row>
    <row r="92" spans="1:19" s="512" customFormat="1" ht="42.75" customHeight="1" x14ac:dyDescent="0.2">
      <c r="A92" s="1243"/>
      <c r="B92" s="1238"/>
      <c r="C92" s="1241"/>
      <c r="D92" s="690" t="s">
        <v>3826</v>
      </c>
      <c r="E92" s="1262"/>
      <c r="F92" s="691">
        <v>500</v>
      </c>
      <c r="G92" s="589" t="s">
        <v>2703</v>
      </c>
      <c r="H92" s="644">
        <v>43531</v>
      </c>
      <c r="I92" s="632" t="s">
        <v>7161</v>
      </c>
      <c r="J92" s="321" t="s">
        <v>7303</v>
      </c>
      <c r="K92" s="655" t="s">
        <v>496</v>
      </c>
      <c r="L92" s="656"/>
      <c r="M92" s="655" t="s">
        <v>496</v>
      </c>
      <c r="N92" s="656"/>
      <c r="O92" s="647"/>
      <c r="P92" s="647"/>
      <c r="Q92" s="647" t="s">
        <v>496</v>
      </c>
      <c r="R92" s="657"/>
      <c r="S92" s="659" t="s">
        <v>8297</v>
      </c>
    </row>
    <row r="93" spans="1:19" s="512" customFormat="1" ht="25.5" x14ac:dyDescent="0.2">
      <c r="A93" s="1229"/>
      <c r="B93" s="1239"/>
      <c r="C93" s="1242"/>
      <c r="D93" s="640" t="s">
        <v>7162</v>
      </c>
      <c r="E93" s="1262"/>
      <c r="F93" s="691">
        <v>314.58999999999997</v>
      </c>
      <c r="G93" s="589" t="s">
        <v>2703</v>
      </c>
      <c r="H93" s="644">
        <v>43531</v>
      </c>
      <c r="I93" s="632" t="s">
        <v>7059</v>
      </c>
      <c r="J93" s="321" t="s">
        <v>7304</v>
      </c>
      <c r="K93" s="655" t="s">
        <v>496</v>
      </c>
      <c r="L93" s="656"/>
      <c r="M93" s="655" t="s">
        <v>496</v>
      </c>
      <c r="N93" s="656"/>
      <c r="O93" s="647" t="s">
        <v>496</v>
      </c>
      <c r="P93" s="647"/>
      <c r="Q93" s="647"/>
      <c r="R93" s="657"/>
      <c r="S93" s="654"/>
    </row>
    <row r="94" spans="1:19" s="512" customFormat="1" ht="36" x14ac:dyDescent="0.2">
      <c r="A94" s="1282">
        <v>50</v>
      </c>
      <c r="B94" s="1237" t="s">
        <v>7396</v>
      </c>
      <c r="C94" s="1240" t="s">
        <v>7397</v>
      </c>
      <c r="D94" s="638" t="s">
        <v>5285</v>
      </c>
      <c r="E94" s="1283" t="s">
        <v>7398</v>
      </c>
      <c r="F94" s="591">
        <v>1523.85</v>
      </c>
      <c r="G94" s="591" t="s">
        <v>2847</v>
      </c>
      <c r="H94" s="644">
        <v>43584</v>
      </c>
      <c r="I94" s="632" t="s">
        <v>7399</v>
      </c>
      <c r="J94" s="321" t="s">
        <v>8298</v>
      </c>
      <c r="K94" s="841" t="s">
        <v>496</v>
      </c>
      <c r="L94" s="694"/>
      <c r="M94" s="841" t="s">
        <v>496</v>
      </c>
      <c r="N94" s="694"/>
      <c r="O94" s="841"/>
      <c r="P94" s="841"/>
      <c r="Q94" s="841" t="s">
        <v>496</v>
      </c>
      <c r="R94" s="841"/>
      <c r="S94" s="524"/>
    </row>
    <row r="95" spans="1:19" s="512" customFormat="1" ht="48" x14ac:dyDescent="0.2">
      <c r="A95" s="1282"/>
      <c r="B95" s="1238"/>
      <c r="C95" s="1241"/>
      <c r="D95" s="638" t="s">
        <v>6497</v>
      </c>
      <c r="E95" s="1283"/>
      <c r="F95" s="591">
        <v>13170</v>
      </c>
      <c r="G95" s="591" t="s">
        <v>2847</v>
      </c>
      <c r="H95" s="644">
        <v>43602</v>
      </c>
      <c r="I95" s="632" t="s">
        <v>7125</v>
      </c>
      <c r="J95" s="321" t="s">
        <v>7400</v>
      </c>
      <c r="K95" s="819" t="s">
        <v>496</v>
      </c>
      <c r="L95" s="694"/>
      <c r="M95" s="819" t="s">
        <v>496</v>
      </c>
      <c r="N95" s="694"/>
      <c r="O95" s="819" t="s">
        <v>496</v>
      </c>
      <c r="P95" s="819"/>
      <c r="Q95" s="819"/>
      <c r="R95" s="819"/>
      <c r="S95" s="524"/>
    </row>
    <row r="96" spans="1:19" s="512" customFormat="1" ht="48" x14ac:dyDescent="0.2">
      <c r="A96" s="1282"/>
      <c r="B96" s="1239"/>
      <c r="C96" s="1242"/>
      <c r="D96" s="638" t="s">
        <v>3595</v>
      </c>
      <c r="E96" s="1283"/>
      <c r="F96" s="591">
        <v>13736.15</v>
      </c>
      <c r="G96" s="591" t="s">
        <v>2847</v>
      </c>
      <c r="H96" s="644">
        <v>43602</v>
      </c>
      <c r="I96" s="632" t="s">
        <v>7125</v>
      </c>
      <c r="J96" s="321" t="s">
        <v>7401</v>
      </c>
      <c r="K96" s="880" t="s">
        <v>496</v>
      </c>
      <c r="L96" s="694"/>
      <c r="M96" s="880" t="s">
        <v>496</v>
      </c>
      <c r="N96" s="694"/>
      <c r="O96" s="880"/>
      <c r="P96" s="880"/>
      <c r="Q96" s="880" t="s">
        <v>496</v>
      </c>
      <c r="R96" s="880"/>
      <c r="S96" s="524"/>
    </row>
    <row r="97" spans="1:19" s="512" customFormat="1" ht="33" customHeight="1" x14ac:dyDescent="0.2">
      <c r="A97" s="1282">
        <v>51</v>
      </c>
      <c r="B97" s="1237" t="s">
        <v>7305</v>
      </c>
      <c r="C97" s="1254" t="s">
        <v>5559</v>
      </c>
      <c r="D97" s="638" t="s">
        <v>7306</v>
      </c>
      <c r="E97" s="1254" t="s">
        <v>7307</v>
      </c>
      <c r="F97" s="589">
        <v>1073.9000000000001</v>
      </c>
      <c r="G97" s="591" t="s">
        <v>2827</v>
      </c>
      <c r="H97" s="1271">
        <v>43567</v>
      </c>
      <c r="I97" s="1226" t="s">
        <v>7308</v>
      </c>
      <c r="J97" s="321" t="s">
        <v>7584</v>
      </c>
      <c r="K97" s="655" t="s">
        <v>496</v>
      </c>
      <c r="L97" s="656"/>
      <c r="M97" s="655" t="s">
        <v>496</v>
      </c>
      <c r="N97" s="656"/>
      <c r="O97" s="647" t="s">
        <v>496</v>
      </c>
      <c r="P97" s="647"/>
      <c r="Q97" s="647"/>
      <c r="R97" s="657"/>
      <c r="S97" s="654"/>
    </row>
    <row r="98" spans="1:19" s="512" customFormat="1" ht="33" customHeight="1" x14ac:dyDescent="0.2">
      <c r="A98" s="1282"/>
      <c r="B98" s="1238"/>
      <c r="C98" s="1255"/>
      <c r="D98" s="638" t="s">
        <v>3654</v>
      </c>
      <c r="E98" s="1255"/>
      <c r="F98" s="589">
        <v>537.76</v>
      </c>
      <c r="G98" s="591" t="s">
        <v>2827</v>
      </c>
      <c r="H98" s="1281"/>
      <c r="I98" s="1252"/>
      <c r="J98" s="321" t="s">
        <v>7585</v>
      </c>
      <c r="K98" s="655" t="s">
        <v>496</v>
      </c>
      <c r="L98" s="656"/>
      <c r="M98" s="655" t="s">
        <v>496</v>
      </c>
      <c r="N98" s="656"/>
      <c r="O98" s="647" t="s">
        <v>496</v>
      </c>
      <c r="P98" s="647"/>
      <c r="Q98" s="647"/>
      <c r="R98" s="657"/>
      <c r="S98" s="654"/>
    </row>
    <row r="99" spans="1:19" s="512" customFormat="1" ht="33" customHeight="1" x14ac:dyDescent="0.2">
      <c r="A99" s="1282"/>
      <c r="B99" s="1238"/>
      <c r="C99" s="1255"/>
      <c r="D99" s="638" t="s">
        <v>75</v>
      </c>
      <c r="E99" s="1255"/>
      <c r="F99" s="589">
        <v>599.35</v>
      </c>
      <c r="G99" s="591" t="s">
        <v>2827</v>
      </c>
      <c r="H99" s="1281"/>
      <c r="I99" s="1252"/>
      <c r="J99" s="321" t="s">
        <v>7586</v>
      </c>
      <c r="K99" s="655" t="s">
        <v>496</v>
      </c>
      <c r="L99" s="656"/>
      <c r="M99" s="655" t="s">
        <v>496</v>
      </c>
      <c r="N99" s="656"/>
      <c r="O99" s="647" t="s">
        <v>496</v>
      </c>
      <c r="P99" s="647"/>
      <c r="Q99" s="647"/>
      <c r="R99" s="657"/>
      <c r="S99" s="654"/>
    </row>
    <row r="100" spans="1:19" s="512" customFormat="1" ht="33" customHeight="1" x14ac:dyDescent="0.2">
      <c r="A100" s="1282"/>
      <c r="B100" s="1238"/>
      <c r="C100" s="1255"/>
      <c r="D100" s="638" t="s">
        <v>7309</v>
      </c>
      <c r="E100" s="1255"/>
      <c r="F100" s="589">
        <v>749.35</v>
      </c>
      <c r="G100" s="591" t="s">
        <v>2827</v>
      </c>
      <c r="H100" s="1281"/>
      <c r="I100" s="1252"/>
      <c r="J100" s="321" t="s">
        <v>7587</v>
      </c>
      <c r="K100" s="655" t="s">
        <v>496</v>
      </c>
      <c r="L100" s="656"/>
      <c r="M100" s="655" t="s">
        <v>496</v>
      </c>
      <c r="N100" s="656"/>
      <c r="O100" s="647" t="s">
        <v>496</v>
      </c>
      <c r="P100" s="647"/>
      <c r="Q100" s="647"/>
      <c r="R100" s="657"/>
      <c r="S100" s="654"/>
    </row>
    <row r="101" spans="1:19" s="512" customFormat="1" ht="33" customHeight="1" x14ac:dyDescent="0.2">
      <c r="A101" s="1282"/>
      <c r="B101" s="1238"/>
      <c r="C101" s="1255"/>
      <c r="D101" s="638" t="s">
        <v>5379</v>
      </c>
      <c r="E101" s="1255"/>
      <c r="F101" s="589">
        <v>77.5</v>
      </c>
      <c r="G101" s="591" t="s">
        <v>2827</v>
      </c>
      <c r="H101" s="1281"/>
      <c r="I101" s="1252"/>
      <c r="J101" s="321" t="s">
        <v>7588</v>
      </c>
      <c r="K101" s="655" t="s">
        <v>496</v>
      </c>
      <c r="L101" s="656"/>
      <c r="M101" s="655" t="s">
        <v>496</v>
      </c>
      <c r="N101" s="656"/>
      <c r="O101" s="647" t="s">
        <v>496</v>
      </c>
      <c r="P101" s="647"/>
      <c r="Q101" s="647"/>
      <c r="R101" s="657"/>
      <c r="S101" s="654"/>
    </row>
    <row r="102" spans="1:19" s="512" customFormat="1" ht="33" customHeight="1" x14ac:dyDescent="0.2">
      <c r="A102" s="1282"/>
      <c r="B102" s="1238"/>
      <c r="C102" s="1255"/>
      <c r="D102" s="638" t="s">
        <v>2699</v>
      </c>
      <c r="E102" s="1255"/>
      <c r="F102" s="589">
        <v>1681.6</v>
      </c>
      <c r="G102" s="591" t="s">
        <v>2827</v>
      </c>
      <c r="H102" s="1281"/>
      <c r="I102" s="1252"/>
      <c r="J102" s="321" t="s">
        <v>7589</v>
      </c>
      <c r="K102" s="655" t="s">
        <v>496</v>
      </c>
      <c r="L102" s="656"/>
      <c r="M102" s="655" t="s">
        <v>496</v>
      </c>
      <c r="N102" s="656"/>
      <c r="O102" s="647"/>
      <c r="P102" s="647"/>
      <c r="Q102" s="647" t="s">
        <v>496</v>
      </c>
      <c r="R102" s="657"/>
      <c r="S102" s="659" t="s">
        <v>8299</v>
      </c>
    </row>
    <row r="103" spans="1:19" s="512" customFormat="1" ht="33" customHeight="1" x14ac:dyDescent="0.2">
      <c r="A103" s="1282"/>
      <c r="B103" s="1238"/>
      <c r="C103" s="1255"/>
      <c r="D103" s="638" t="s">
        <v>7310</v>
      </c>
      <c r="E103" s="1255"/>
      <c r="F103" s="589">
        <v>61.65</v>
      </c>
      <c r="G103" s="591" t="s">
        <v>2827</v>
      </c>
      <c r="H103" s="1281"/>
      <c r="I103" s="1252"/>
      <c r="J103" s="321" t="s">
        <v>7590</v>
      </c>
      <c r="K103" s="655" t="s">
        <v>496</v>
      </c>
      <c r="L103" s="656"/>
      <c r="M103" s="655" t="s">
        <v>496</v>
      </c>
      <c r="N103" s="656"/>
      <c r="O103" s="647" t="s">
        <v>496</v>
      </c>
      <c r="P103" s="647"/>
      <c r="Q103" s="647"/>
      <c r="R103" s="657"/>
      <c r="S103" s="654"/>
    </row>
    <row r="104" spans="1:19" s="512" customFormat="1" ht="33" customHeight="1" x14ac:dyDescent="0.2">
      <c r="A104" s="1282"/>
      <c r="B104" s="1239"/>
      <c r="C104" s="1256"/>
      <c r="D104" s="638" t="s">
        <v>3648</v>
      </c>
      <c r="E104" s="1256"/>
      <c r="F104" s="589">
        <v>5022.1499999999996</v>
      </c>
      <c r="G104" s="591" t="s">
        <v>2827</v>
      </c>
      <c r="H104" s="1272"/>
      <c r="I104" s="1227"/>
      <c r="J104" s="321" t="s">
        <v>7591</v>
      </c>
      <c r="K104" s="655" t="s">
        <v>496</v>
      </c>
      <c r="L104" s="656"/>
      <c r="M104" s="655" t="s">
        <v>496</v>
      </c>
      <c r="N104" s="656"/>
      <c r="O104" s="647" t="s">
        <v>496</v>
      </c>
      <c r="P104" s="647"/>
      <c r="Q104" s="647"/>
      <c r="R104" s="657"/>
      <c r="S104" s="654"/>
    </row>
    <row r="105" spans="1:19" s="512" customFormat="1" ht="34.5" customHeight="1" x14ac:dyDescent="0.2">
      <c r="A105" s="635">
        <v>52</v>
      </c>
      <c r="B105" s="689" t="s">
        <v>7163</v>
      </c>
      <c r="C105" s="675" t="s">
        <v>7164</v>
      </c>
      <c r="D105" s="638" t="s">
        <v>2744</v>
      </c>
      <c r="E105" s="675" t="s">
        <v>7165</v>
      </c>
      <c r="F105" s="591">
        <v>2797</v>
      </c>
      <c r="G105" s="591" t="s">
        <v>2569</v>
      </c>
      <c r="H105" s="582">
        <v>43521</v>
      </c>
      <c r="I105" s="632" t="s">
        <v>7166</v>
      </c>
      <c r="J105" s="321" t="s">
        <v>7311</v>
      </c>
      <c r="K105" s="655" t="s">
        <v>496</v>
      </c>
      <c r="L105" s="656"/>
      <c r="M105" s="655" t="s">
        <v>496</v>
      </c>
      <c r="N105" s="656"/>
      <c r="O105" s="647"/>
      <c r="P105" s="647"/>
      <c r="Q105" s="647" t="s">
        <v>496</v>
      </c>
      <c r="R105" s="657"/>
      <c r="S105" s="658"/>
    </row>
    <row r="106" spans="1:19" s="512" customFormat="1" ht="36.75" customHeight="1" x14ac:dyDescent="0.2">
      <c r="A106" s="1282">
        <v>53</v>
      </c>
      <c r="B106" s="1237" t="s">
        <v>7312</v>
      </c>
      <c r="C106" s="1254" t="s">
        <v>6829</v>
      </c>
      <c r="D106" s="638" t="s">
        <v>7313</v>
      </c>
      <c r="E106" s="1262" t="s">
        <v>7314</v>
      </c>
      <c r="F106" s="591">
        <v>869.5</v>
      </c>
      <c r="G106" s="591" t="s">
        <v>2827</v>
      </c>
      <c r="H106" s="582">
        <v>43565</v>
      </c>
      <c r="I106" s="632" t="s">
        <v>7315</v>
      </c>
      <c r="J106" s="321" t="s">
        <v>7592</v>
      </c>
      <c r="K106" s="655" t="s">
        <v>496</v>
      </c>
      <c r="L106" s="656"/>
      <c r="M106" s="655" t="s">
        <v>496</v>
      </c>
      <c r="N106" s="656"/>
      <c r="O106" s="647" t="s">
        <v>496</v>
      </c>
      <c r="P106" s="647"/>
      <c r="Q106" s="647"/>
      <c r="R106" s="657"/>
      <c r="S106" s="658"/>
    </row>
    <row r="107" spans="1:19" s="512" customFormat="1" ht="36.75" customHeight="1" x14ac:dyDescent="0.2">
      <c r="A107" s="1282"/>
      <c r="B107" s="1238"/>
      <c r="C107" s="1255"/>
      <c r="D107" s="638" t="s">
        <v>7101</v>
      </c>
      <c r="E107" s="1262"/>
      <c r="F107" s="591">
        <v>230</v>
      </c>
      <c r="G107" s="591" t="s">
        <v>2827</v>
      </c>
      <c r="H107" s="582">
        <v>43565</v>
      </c>
      <c r="I107" s="632" t="s">
        <v>7315</v>
      </c>
      <c r="J107" s="321" t="s">
        <v>7593</v>
      </c>
      <c r="K107" s="655" t="s">
        <v>496</v>
      </c>
      <c r="L107" s="656"/>
      <c r="M107" s="655" t="s">
        <v>496</v>
      </c>
      <c r="N107" s="656"/>
      <c r="O107" s="647" t="s">
        <v>496</v>
      </c>
      <c r="P107" s="647"/>
      <c r="Q107" s="647"/>
      <c r="R107" s="657"/>
      <c r="S107" s="654"/>
    </row>
    <row r="108" spans="1:19" s="512" customFormat="1" ht="36.75" customHeight="1" x14ac:dyDescent="0.2">
      <c r="A108" s="1282"/>
      <c r="B108" s="1238"/>
      <c r="C108" s="1255"/>
      <c r="D108" s="638" t="s">
        <v>4316</v>
      </c>
      <c r="E108" s="1262"/>
      <c r="F108" s="591">
        <v>84</v>
      </c>
      <c r="G108" s="591" t="s">
        <v>2827</v>
      </c>
      <c r="H108" s="582">
        <v>43565</v>
      </c>
      <c r="I108" s="632" t="s">
        <v>7315</v>
      </c>
      <c r="J108" s="321" t="s">
        <v>7594</v>
      </c>
      <c r="K108" s="655" t="s">
        <v>496</v>
      </c>
      <c r="L108" s="656"/>
      <c r="M108" s="655" t="s">
        <v>496</v>
      </c>
      <c r="N108" s="656"/>
      <c r="O108" s="647" t="s">
        <v>496</v>
      </c>
      <c r="P108" s="647"/>
      <c r="Q108" s="647"/>
      <c r="R108" s="657"/>
      <c r="S108" s="654"/>
    </row>
    <row r="109" spans="1:19" s="512" customFormat="1" ht="63" customHeight="1" x14ac:dyDescent="0.2">
      <c r="A109" s="1282"/>
      <c r="B109" s="1239"/>
      <c r="C109" s="1256"/>
      <c r="D109" s="638" t="s">
        <v>4320</v>
      </c>
      <c r="E109" s="1262"/>
      <c r="F109" s="591">
        <v>2200</v>
      </c>
      <c r="G109" s="591" t="s">
        <v>2827</v>
      </c>
      <c r="H109" s="582">
        <v>43565</v>
      </c>
      <c r="I109" s="632" t="s">
        <v>7316</v>
      </c>
      <c r="J109" s="321" t="s">
        <v>7595</v>
      </c>
      <c r="K109" s="655"/>
      <c r="L109" s="655" t="s">
        <v>496</v>
      </c>
      <c r="M109" s="655" t="s">
        <v>496</v>
      </c>
      <c r="N109" s="656"/>
      <c r="O109" s="647"/>
      <c r="P109" s="647"/>
      <c r="Q109" s="647" t="s">
        <v>496</v>
      </c>
      <c r="R109" s="657"/>
      <c r="S109" s="654" t="s">
        <v>8596</v>
      </c>
    </row>
    <row r="110" spans="1:19" s="512" customFormat="1" ht="36" x14ac:dyDescent="0.2">
      <c r="A110" s="635">
        <v>54</v>
      </c>
      <c r="B110" s="689" t="s">
        <v>7167</v>
      </c>
      <c r="C110" s="640" t="s">
        <v>7168</v>
      </c>
      <c r="D110" s="638" t="s">
        <v>7169</v>
      </c>
      <c r="E110" s="677" t="s">
        <v>7170</v>
      </c>
      <c r="F110" s="591">
        <v>1761</v>
      </c>
      <c r="G110" s="591" t="s">
        <v>2703</v>
      </c>
      <c r="H110" s="582">
        <v>43537</v>
      </c>
      <c r="I110" s="632" t="s">
        <v>7171</v>
      </c>
      <c r="J110" s="321" t="s">
        <v>7317</v>
      </c>
      <c r="K110" s="655" t="s">
        <v>496</v>
      </c>
      <c r="L110" s="656"/>
      <c r="M110" s="655" t="s">
        <v>496</v>
      </c>
      <c r="N110" s="656"/>
      <c r="O110" s="647" t="s">
        <v>496</v>
      </c>
      <c r="P110" s="647"/>
      <c r="Q110" s="647"/>
      <c r="R110" s="657"/>
      <c r="S110" s="658"/>
    </row>
    <row r="111" spans="1:19" s="512" customFormat="1" ht="48" x14ac:dyDescent="0.2">
      <c r="A111" s="635">
        <v>55</v>
      </c>
      <c r="B111" s="689" t="s">
        <v>7172</v>
      </c>
      <c r="C111" s="638" t="s">
        <v>6300</v>
      </c>
      <c r="D111" s="638" t="s">
        <v>3904</v>
      </c>
      <c r="E111" s="677" t="s">
        <v>7173</v>
      </c>
      <c r="F111" s="591">
        <v>1985</v>
      </c>
      <c r="G111" s="591" t="s">
        <v>2703</v>
      </c>
      <c r="H111" s="582">
        <v>43551</v>
      </c>
      <c r="I111" s="632" t="s">
        <v>7105</v>
      </c>
      <c r="J111" s="321" t="s">
        <v>7318</v>
      </c>
      <c r="K111" s="655" t="s">
        <v>496</v>
      </c>
      <c r="L111" s="656"/>
      <c r="M111" s="655" t="s">
        <v>496</v>
      </c>
      <c r="N111" s="656"/>
      <c r="O111" s="647" t="s">
        <v>496</v>
      </c>
      <c r="P111" s="647"/>
      <c r="Q111" s="647"/>
      <c r="R111" s="657"/>
      <c r="S111" s="658"/>
    </row>
    <row r="112" spans="1:19" s="512" customFormat="1" ht="48" x14ac:dyDescent="0.2">
      <c r="A112" s="635">
        <v>56</v>
      </c>
      <c r="B112" s="689" t="s">
        <v>7174</v>
      </c>
      <c r="C112" s="638" t="s">
        <v>7175</v>
      </c>
      <c r="D112" s="638" t="s">
        <v>7176</v>
      </c>
      <c r="E112" s="638" t="s">
        <v>7177</v>
      </c>
      <c r="F112" s="591">
        <v>1088</v>
      </c>
      <c r="G112" s="591" t="s">
        <v>2703</v>
      </c>
      <c r="H112" s="582">
        <v>43536</v>
      </c>
      <c r="I112" s="632" t="s">
        <v>7134</v>
      </c>
      <c r="J112" s="321" t="s">
        <v>7319</v>
      </c>
      <c r="K112" s="520" t="s">
        <v>496</v>
      </c>
      <c r="L112" s="521"/>
      <c r="M112" s="520" t="s">
        <v>496</v>
      </c>
      <c r="N112" s="521"/>
      <c r="O112" s="522" t="s">
        <v>496</v>
      </c>
      <c r="P112" s="522"/>
      <c r="Q112" s="522" t="s">
        <v>496</v>
      </c>
      <c r="R112" s="522"/>
      <c r="S112" s="524" t="s">
        <v>8300</v>
      </c>
    </row>
    <row r="113" spans="1:19" s="512" customFormat="1" ht="49.5" customHeight="1" x14ac:dyDescent="0.2">
      <c r="A113" s="635">
        <v>57</v>
      </c>
      <c r="B113" s="689" t="s">
        <v>7178</v>
      </c>
      <c r="C113" s="638" t="s">
        <v>7179</v>
      </c>
      <c r="D113" s="638" t="s">
        <v>3465</v>
      </c>
      <c r="E113" s="638" t="s">
        <v>7180</v>
      </c>
      <c r="F113" s="591">
        <v>2965</v>
      </c>
      <c r="G113" s="591" t="s">
        <v>2703</v>
      </c>
      <c r="H113" s="582">
        <v>43552</v>
      </c>
      <c r="I113" s="632" t="s">
        <v>7134</v>
      </c>
      <c r="J113" s="321" t="s">
        <v>7320</v>
      </c>
      <c r="K113" s="520" t="s">
        <v>496</v>
      </c>
      <c r="L113" s="521"/>
      <c r="M113" s="520" t="s">
        <v>496</v>
      </c>
      <c r="N113" s="521"/>
      <c r="O113" s="522" t="s">
        <v>496</v>
      </c>
      <c r="P113" s="522"/>
      <c r="Q113" s="522"/>
      <c r="R113" s="522"/>
      <c r="S113" s="524"/>
    </row>
    <row r="114" spans="1:19" s="512" customFormat="1" ht="36" x14ac:dyDescent="0.2">
      <c r="A114" s="635">
        <v>58</v>
      </c>
      <c r="B114" s="689" t="s">
        <v>7181</v>
      </c>
      <c r="C114" s="638" t="s">
        <v>7182</v>
      </c>
      <c r="D114" s="638" t="s">
        <v>1529</v>
      </c>
      <c r="E114" s="638" t="s">
        <v>7183</v>
      </c>
      <c r="F114" s="591">
        <v>273</v>
      </c>
      <c r="G114" s="591" t="s">
        <v>2703</v>
      </c>
      <c r="H114" s="582">
        <v>43531</v>
      </c>
      <c r="I114" s="632" t="s">
        <v>7184</v>
      </c>
      <c r="J114" s="321" t="s">
        <v>7321</v>
      </c>
      <c r="K114" s="520" t="s">
        <v>496</v>
      </c>
      <c r="L114" s="521"/>
      <c r="M114" s="520" t="s">
        <v>496</v>
      </c>
      <c r="N114" s="521"/>
      <c r="O114" s="522" t="s">
        <v>496</v>
      </c>
      <c r="P114" s="522"/>
      <c r="Q114" s="522"/>
      <c r="R114" s="522"/>
      <c r="S114" s="524"/>
    </row>
    <row r="115" spans="1:19" s="512" customFormat="1" ht="63.75" customHeight="1" x14ac:dyDescent="0.2">
      <c r="A115" s="635">
        <v>59</v>
      </c>
      <c r="B115" s="689" t="s">
        <v>7185</v>
      </c>
      <c r="C115" s="638" t="s">
        <v>7186</v>
      </c>
      <c r="D115" s="638" t="s">
        <v>5667</v>
      </c>
      <c r="E115" s="638" t="s">
        <v>7187</v>
      </c>
      <c r="F115" s="591">
        <v>1200</v>
      </c>
      <c r="G115" s="591" t="s">
        <v>2703</v>
      </c>
      <c r="H115" s="582">
        <v>43552</v>
      </c>
      <c r="I115" s="632" t="s">
        <v>7134</v>
      </c>
      <c r="J115" s="321" t="s">
        <v>7322</v>
      </c>
      <c r="K115" s="520" t="s">
        <v>496</v>
      </c>
      <c r="L115" s="521"/>
      <c r="M115" s="520" t="s">
        <v>496</v>
      </c>
      <c r="N115" s="521"/>
      <c r="O115" s="522"/>
      <c r="P115" s="522"/>
      <c r="Q115" s="522" t="s">
        <v>496</v>
      </c>
      <c r="R115" s="522" t="s">
        <v>496</v>
      </c>
      <c r="S115" s="524" t="s">
        <v>8301</v>
      </c>
    </row>
    <row r="116" spans="1:19" s="512" customFormat="1" ht="36" x14ac:dyDescent="0.2">
      <c r="A116" s="635">
        <v>60</v>
      </c>
      <c r="B116" s="689" t="s">
        <v>7188</v>
      </c>
      <c r="C116" s="638" t="s">
        <v>7189</v>
      </c>
      <c r="D116" s="638" t="s">
        <v>6335</v>
      </c>
      <c r="E116" s="638" t="s">
        <v>7190</v>
      </c>
      <c r="F116" s="591">
        <v>2788.9</v>
      </c>
      <c r="G116" s="591" t="s">
        <v>2703</v>
      </c>
      <c r="H116" s="582">
        <v>43543</v>
      </c>
      <c r="I116" s="632" t="s">
        <v>7191</v>
      </c>
      <c r="J116" s="321" t="s">
        <v>7323</v>
      </c>
      <c r="K116" s="520" t="s">
        <v>496</v>
      </c>
      <c r="L116" s="521"/>
      <c r="M116" s="520" t="s">
        <v>496</v>
      </c>
      <c r="N116" s="521"/>
      <c r="O116" s="522" t="s">
        <v>496</v>
      </c>
      <c r="P116" s="522"/>
      <c r="Q116" s="522"/>
      <c r="R116" s="522"/>
      <c r="S116" s="524"/>
    </row>
    <row r="117" spans="1:19" s="512" customFormat="1" ht="60" customHeight="1" x14ac:dyDescent="0.2">
      <c r="A117" s="592">
        <v>61</v>
      </c>
      <c r="B117" s="631" t="s">
        <v>7403</v>
      </c>
      <c r="C117" s="643" t="s">
        <v>7402</v>
      </c>
      <c r="D117" s="643" t="s">
        <v>8302</v>
      </c>
      <c r="E117" s="643" t="s">
        <v>8303</v>
      </c>
      <c r="F117" s="589" t="s">
        <v>2534</v>
      </c>
      <c r="G117" s="589" t="s">
        <v>2847</v>
      </c>
      <c r="H117" s="644">
        <v>43585</v>
      </c>
      <c r="I117" s="678" t="s">
        <v>4327</v>
      </c>
      <c r="J117" s="679" t="s">
        <v>4327</v>
      </c>
      <c r="K117" s="663" t="s">
        <v>6059</v>
      </c>
      <c r="L117" s="663" t="s">
        <v>6059</v>
      </c>
      <c r="M117" s="663" t="s">
        <v>6059</v>
      </c>
      <c r="N117" s="663" t="s">
        <v>6059</v>
      </c>
      <c r="O117" s="663" t="s">
        <v>6059</v>
      </c>
      <c r="P117" s="663" t="s">
        <v>6059</v>
      </c>
      <c r="Q117" s="663" t="s">
        <v>6059</v>
      </c>
      <c r="R117" s="663" t="s">
        <v>6059</v>
      </c>
      <c r="S117" s="654" t="s">
        <v>5513</v>
      </c>
    </row>
    <row r="118" spans="1:19" s="512" customFormat="1" ht="69.75" customHeight="1" x14ac:dyDescent="0.2">
      <c r="A118" s="592">
        <v>62</v>
      </c>
      <c r="B118" s="688" t="s">
        <v>7192</v>
      </c>
      <c r="C118" s="640" t="s">
        <v>8304</v>
      </c>
      <c r="D118" s="640" t="s">
        <v>7193</v>
      </c>
      <c r="E118" s="639" t="s">
        <v>7194</v>
      </c>
      <c r="F118" s="674">
        <v>2300</v>
      </c>
      <c r="G118" s="674" t="s">
        <v>2703</v>
      </c>
      <c r="H118" s="676">
        <v>43539</v>
      </c>
      <c r="I118" s="633" t="s">
        <v>7195</v>
      </c>
      <c r="J118" s="680" t="s">
        <v>7324</v>
      </c>
      <c r="K118" s="655" t="s">
        <v>496</v>
      </c>
      <c r="L118" s="656"/>
      <c r="M118" s="655" t="s">
        <v>496</v>
      </c>
      <c r="N118" s="656"/>
      <c r="O118" s="647"/>
      <c r="P118" s="647"/>
      <c r="Q118" s="647" t="s">
        <v>496</v>
      </c>
      <c r="R118" s="657"/>
      <c r="S118" s="654"/>
    </row>
    <row r="119" spans="1:19" s="512" customFormat="1" ht="36" x14ac:dyDescent="0.2">
      <c r="A119" s="592">
        <v>63</v>
      </c>
      <c r="B119" s="1237" t="s">
        <v>7325</v>
      </c>
      <c r="C119" s="1240" t="s">
        <v>7326</v>
      </c>
      <c r="D119" s="638" t="s">
        <v>7101</v>
      </c>
      <c r="E119" s="1254" t="s">
        <v>7327</v>
      </c>
      <c r="F119" s="692">
        <v>299</v>
      </c>
      <c r="G119" s="641" t="s">
        <v>2827</v>
      </c>
      <c r="H119" s="582">
        <v>43584</v>
      </c>
      <c r="I119" s="641" t="s">
        <v>7328</v>
      </c>
      <c r="J119" s="672" t="s">
        <v>7329</v>
      </c>
      <c r="K119" s="655" t="s">
        <v>496</v>
      </c>
      <c r="L119" s="656"/>
      <c r="M119" s="655" t="s">
        <v>496</v>
      </c>
      <c r="N119" s="656"/>
      <c r="O119" s="647" t="s">
        <v>496</v>
      </c>
      <c r="P119" s="647"/>
      <c r="Q119" s="647"/>
      <c r="R119" s="657"/>
      <c r="S119" s="654"/>
    </row>
    <row r="120" spans="1:19" s="512" customFormat="1" ht="64.5" customHeight="1" x14ac:dyDescent="0.2">
      <c r="A120" s="592">
        <v>64</v>
      </c>
      <c r="B120" s="1239"/>
      <c r="C120" s="1242"/>
      <c r="D120" s="638" t="s">
        <v>7202</v>
      </c>
      <c r="E120" s="1256"/>
      <c r="F120" s="692">
        <v>464.85</v>
      </c>
      <c r="G120" s="641" t="s">
        <v>2827</v>
      </c>
      <c r="H120" s="582">
        <v>43584</v>
      </c>
      <c r="I120" s="641" t="s">
        <v>7330</v>
      </c>
      <c r="J120" s="680" t="s">
        <v>7331</v>
      </c>
      <c r="K120" s="655" t="s">
        <v>496</v>
      </c>
      <c r="L120" s="656"/>
      <c r="M120" s="655" t="s">
        <v>496</v>
      </c>
      <c r="N120" s="656"/>
      <c r="O120" s="647" t="s">
        <v>496</v>
      </c>
      <c r="P120" s="647"/>
      <c r="Q120" s="647"/>
      <c r="R120" s="657"/>
      <c r="S120" s="654"/>
    </row>
    <row r="121" spans="1:19" s="512" customFormat="1" ht="36" x14ac:dyDescent="0.2">
      <c r="A121" s="592">
        <v>65</v>
      </c>
      <c r="B121" s="689" t="s">
        <v>7196</v>
      </c>
      <c r="C121" s="640" t="s">
        <v>7197</v>
      </c>
      <c r="D121" s="638" t="s">
        <v>7101</v>
      </c>
      <c r="E121" s="638" t="s">
        <v>7198</v>
      </c>
      <c r="F121" s="667">
        <v>478</v>
      </c>
      <c r="G121" s="641" t="s">
        <v>2703</v>
      </c>
      <c r="H121" s="582">
        <v>43544</v>
      </c>
      <c r="I121" s="638" t="s">
        <v>7199</v>
      </c>
      <c r="J121" s="681" t="s">
        <v>7332</v>
      </c>
      <c r="K121" s="655" t="s">
        <v>496</v>
      </c>
      <c r="L121" s="656"/>
      <c r="M121" s="655" t="s">
        <v>496</v>
      </c>
      <c r="N121" s="656"/>
      <c r="O121" s="647" t="s">
        <v>496</v>
      </c>
      <c r="P121" s="647"/>
      <c r="Q121" s="647"/>
      <c r="R121" s="657"/>
      <c r="S121" s="658"/>
    </row>
    <row r="122" spans="1:19" s="512" customFormat="1" ht="65.25" customHeight="1" x14ac:dyDescent="0.2">
      <c r="A122" s="635">
        <v>66</v>
      </c>
      <c r="B122" s="689" t="s">
        <v>7333</v>
      </c>
      <c r="C122" s="643" t="s">
        <v>8597</v>
      </c>
      <c r="D122" s="638" t="s">
        <v>6921</v>
      </c>
      <c r="E122" s="638" t="s">
        <v>7334</v>
      </c>
      <c r="F122" s="591">
        <v>32281.75</v>
      </c>
      <c r="G122" s="591" t="s">
        <v>2827</v>
      </c>
      <c r="H122" s="582">
        <v>43579</v>
      </c>
      <c r="I122" s="632" t="s">
        <v>7335</v>
      </c>
      <c r="J122" s="321" t="s">
        <v>7336</v>
      </c>
      <c r="K122" s="812" t="s">
        <v>496</v>
      </c>
      <c r="L122" s="694"/>
      <c r="M122" s="812" t="s">
        <v>496</v>
      </c>
      <c r="N122" s="694"/>
      <c r="O122" s="812" t="s">
        <v>496</v>
      </c>
      <c r="P122" s="812"/>
      <c r="Q122" s="812"/>
      <c r="R122" s="812"/>
      <c r="S122" s="524"/>
    </row>
    <row r="123" spans="1:19" s="512" customFormat="1" ht="41.25" customHeight="1" x14ac:dyDescent="0.2">
      <c r="A123" s="1228">
        <v>67</v>
      </c>
      <c r="B123" s="1237" t="s">
        <v>7337</v>
      </c>
      <c r="C123" s="1240" t="s">
        <v>7338</v>
      </c>
      <c r="D123" s="638" t="s">
        <v>7339</v>
      </c>
      <c r="E123" s="1262" t="s">
        <v>7340</v>
      </c>
      <c r="F123" s="591">
        <v>588.95000000000005</v>
      </c>
      <c r="G123" s="591" t="s">
        <v>2827</v>
      </c>
      <c r="H123" s="582">
        <v>43468</v>
      </c>
      <c r="I123" s="632" t="s">
        <v>7341</v>
      </c>
      <c r="J123" s="321" t="s">
        <v>7596</v>
      </c>
      <c r="K123" s="655" t="s">
        <v>496</v>
      </c>
      <c r="L123" s="655"/>
      <c r="M123" s="655" t="s">
        <v>496</v>
      </c>
      <c r="N123" s="656"/>
      <c r="O123" s="647"/>
      <c r="P123" s="647"/>
      <c r="Q123" s="647" t="s">
        <v>496</v>
      </c>
      <c r="R123" s="657"/>
      <c r="S123" s="654"/>
    </row>
    <row r="124" spans="1:19" s="512" customFormat="1" ht="38.25" customHeight="1" x14ac:dyDescent="0.2">
      <c r="A124" s="1243"/>
      <c r="B124" s="1238"/>
      <c r="C124" s="1241"/>
      <c r="D124" s="638" t="s">
        <v>6408</v>
      </c>
      <c r="E124" s="1262"/>
      <c r="F124" s="591">
        <v>595</v>
      </c>
      <c r="G124" s="591" t="s">
        <v>2827</v>
      </c>
      <c r="H124" s="582">
        <v>43566</v>
      </c>
      <c r="I124" s="632" t="s">
        <v>7341</v>
      </c>
      <c r="J124" s="321" t="s">
        <v>7597</v>
      </c>
      <c r="K124" s="655" t="s">
        <v>496</v>
      </c>
      <c r="L124" s="655"/>
      <c r="M124" s="655" t="s">
        <v>496</v>
      </c>
      <c r="N124" s="656"/>
      <c r="O124" s="647" t="s">
        <v>496</v>
      </c>
      <c r="P124" s="647"/>
      <c r="Q124" s="647"/>
      <c r="R124" s="657"/>
      <c r="S124" s="654"/>
    </row>
    <row r="125" spans="1:19" s="512" customFormat="1" ht="35.25" customHeight="1" x14ac:dyDescent="0.2">
      <c r="A125" s="1243"/>
      <c r="B125" s="1238"/>
      <c r="C125" s="1241"/>
      <c r="D125" s="638" t="s">
        <v>3298</v>
      </c>
      <c r="E125" s="1262"/>
      <c r="F125" s="591">
        <v>1200</v>
      </c>
      <c r="G125" s="591" t="s">
        <v>2827</v>
      </c>
      <c r="H125" s="582">
        <v>43566</v>
      </c>
      <c r="I125" s="632" t="s">
        <v>5802</v>
      </c>
      <c r="J125" s="321" t="s">
        <v>8305</v>
      </c>
      <c r="K125" s="655" t="s">
        <v>496</v>
      </c>
      <c r="L125" s="655"/>
      <c r="M125" s="655" t="s">
        <v>496</v>
      </c>
      <c r="N125" s="656"/>
      <c r="O125" s="647" t="s">
        <v>496</v>
      </c>
      <c r="P125" s="647"/>
      <c r="Q125" s="647"/>
      <c r="R125" s="657"/>
      <c r="S125" s="654"/>
    </row>
    <row r="126" spans="1:19" s="512" customFormat="1" ht="42" customHeight="1" x14ac:dyDescent="0.2">
      <c r="A126" s="1243"/>
      <c r="B126" s="1239"/>
      <c r="C126" s="1242"/>
      <c r="D126" s="638" t="s">
        <v>3581</v>
      </c>
      <c r="E126" s="1262"/>
      <c r="F126" s="591">
        <v>522</v>
      </c>
      <c r="G126" s="591" t="s">
        <v>2827</v>
      </c>
      <c r="H126" s="582">
        <v>43566</v>
      </c>
      <c r="I126" s="632" t="s">
        <v>7341</v>
      </c>
      <c r="J126" s="321" t="s">
        <v>8306</v>
      </c>
      <c r="K126" s="655" t="s">
        <v>496</v>
      </c>
      <c r="L126" s="655"/>
      <c r="M126" s="655" t="s">
        <v>496</v>
      </c>
      <c r="N126" s="656"/>
      <c r="O126" s="647" t="s">
        <v>496</v>
      </c>
      <c r="P126" s="647"/>
      <c r="Q126" s="647"/>
      <c r="R126" s="657"/>
      <c r="S126" s="654"/>
    </row>
    <row r="127" spans="1:19" s="512" customFormat="1" ht="39" customHeight="1" x14ac:dyDescent="0.2">
      <c r="A127" s="637">
        <v>68</v>
      </c>
      <c r="B127" s="689" t="s">
        <v>7200</v>
      </c>
      <c r="C127" s="628" t="s">
        <v>7201</v>
      </c>
      <c r="D127" s="643" t="s">
        <v>7202</v>
      </c>
      <c r="E127" s="682" t="s">
        <v>7203</v>
      </c>
      <c r="F127" s="589">
        <v>1440</v>
      </c>
      <c r="G127" s="591" t="s">
        <v>2703</v>
      </c>
      <c r="H127" s="582">
        <v>43544</v>
      </c>
      <c r="I127" s="638" t="s">
        <v>7199</v>
      </c>
      <c r="J127" s="321" t="s">
        <v>7598</v>
      </c>
      <c r="K127" s="655" t="s">
        <v>496</v>
      </c>
      <c r="L127" s="656"/>
      <c r="M127" s="655" t="s">
        <v>496</v>
      </c>
      <c r="N127" s="656"/>
      <c r="O127" s="647" t="s">
        <v>496</v>
      </c>
      <c r="P127" s="647"/>
      <c r="Q127" s="647"/>
      <c r="R127" s="657"/>
      <c r="S127" s="658"/>
    </row>
    <row r="128" spans="1:19" s="512" customFormat="1" ht="25.5" customHeight="1" x14ac:dyDescent="0.2">
      <c r="A128" s="1228">
        <v>69</v>
      </c>
      <c r="B128" s="1237" t="s">
        <v>7204</v>
      </c>
      <c r="C128" s="1240" t="s">
        <v>7205</v>
      </c>
      <c r="D128" s="640" t="s">
        <v>7206</v>
      </c>
      <c r="E128" s="1258" t="s">
        <v>7207</v>
      </c>
      <c r="F128" s="667">
        <v>664.5</v>
      </c>
      <c r="G128" s="591" t="s">
        <v>2703</v>
      </c>
      <c r="H128" s="582">
        <v>43546</v>
      </c>
      <c r="I128" s="632" t="s">
        <v>7208</v>
      </c>
      <c r="J128" s="321" t="s">
        <v>7342</v>
      </c>
      <c r="K128" s="655" t="s">
        <v>496</v>
      </c>
      <c r="L128" s="656"/>
      <c r="M128" s="655" t="s">
        <v>496</v>
      </c>
      <c r="N128" s="656"/>
      <c r="O128" s="647" t="s">
        <v>496</v>
      </c>
      <c r="P128" s="647"/>
      <c r="Q128" s="647"/>
      <c r="R128" s="657"/>
      <c r="S128" s="658"/>
    </row>
    <row r="129" spans="1:19" s="512" customFormat="1" ht="25.5" x14ac:dyDescent="0.2">
      <c r="A129" s="1243"/>
      <c r="B129" s="1238"/>
      <c r="C129" s="1241"/>
      <c r="D129" s="640" t="s">
        <v>1159</v>
      </c>
      <c r="E129" s="1259"/>
      <c r="F129" s="667">
        <v>759.3</v>
      </c>
      <c r="G129" s="591" t="s">
        <v>2703</v>
      </c>
      <c r="H129" s="582">
        <v>43546</v>
      </c>
      <c r="I129" s="632" t="s">
        <v>7208</v>
      </c>
      <c r="J129" s="321" t="s">
        <v>7343</v>
      </c>
      <c r="K129" s="655" t="s">
        <v>496</v>
      </c>
      <c r="L129" s="656"/>
      <c r="M129" s="655" t="s">
        <v>496</v>
      </c>
      <c r="N129" s="656"/>
      <c r="O129" s="647" t="s">
        <v>496</v>
      </c>
      <c r="P129" s="647"/>
      <c r="Q129" s="647"/>
      <c r="R129" s="657"/>
      <c r="S129" s="658"/>
    </row>
    <row r="130" spans="1:19" s="512" customFormat="1" ht="25.5" x14ac:dyDescent="0.2">
      <c r="A130" s="1243"/>
      <c r="B130" s="1238"/>
      <c r="C130" s="1241"/>
      <c r="D130" s="640" t="s">
        <v>7209</v>
      </c>
      <c r="E130" s="1259"/>
      <c r="F130" s="667">
        <v>664.5</v>
      </c>
      <c r="G130" s="591" t="s">
        <v>2703</v>
      </c>
      <c r="H130" s="582">
        <v>43546</v>
      </c>
      <c r="I130" s="632" t="s">
        <v>7208</v>
      </c>
      <c r="J130" s="321" t="s">
        <v>7344</v>
      </c>
      <c r="K130" s="655" t="s">
        <v>496</v>
      </c>
      <c r="L130" s="656"/>
      <c r="M130" s="655" t="s">
        <v>496</v>
      </c>
      <c r="N130" s="656"/>
      <c r="O130" s="647" t="s">
        <v>496</v>
      </c>
      <c r="P130" s="647"/>
      <c r="Q130" s="647"/>
      <c r="R130" s="657"/>
      <c r="S130" s="658"/>
    </row>
    <row r="131" spans="1:19" s="512" customFormat="1" ht="25.5" x14ac:dyDescent="0.2">
      <c r="A131" s="1243"/>
      <c r="B131" s="1238"/>
      <c r="C131" s="1241"/>
      <c r="D131" s="640" t="s">
        <v>441</v>
      </c>
      <c r="E131" s="1259"/>
      <c r="F131" s="667">
        <v>339</v>
      </c>
      <c r="G131" s="591" t="s">
        <v>2703</v>
      </c>
      <c r="H131" s="582">
        <v>43546</v>
      </c>
      <c r="I131" s="632" t="s">
        <v>7208</v>
      </c>
      <c r="J131" s="321" t="s">
        <v>7345</v>
      </c>
      <c r="K131" s="655" t="s">
        <v>496</v>
      </c>
      <c r="L131" s="656"/>
      <c r="M131" s="655" t="s">
        <v>496</v>
      </c>
      <c r="N131" s="656"/>
      <c r="O131" s="647" t="s">
        <v>496</v>
      </c>
      <c r="P131" s="647"/>
      <c r="Q131" s="647"/>
      <c r="R131" s="657"/>
      <c r="S131" s="658"/>
    </row>
    <row r="132" spans="1:19" s="512" customFormat="1" ht="25.5" x14ac:dyDescent="0.2">
      <c r="A132" s="1229"/>
      <c r="B132" s="1239"/>
      <c r="C132" s="1242"/>
      <c r="D132" s="640" t="s">
        <v>7210</v>
      </c>
      <c r="E132" s="1260"/>
      <c r="F132" s="667">
        <v>560.1</v>
      </c>
      <c r="G132" s="591" t="s">
        <v>2703</v>
      </c>
      <c r="H132" s="582">
        <v>43546</v>
      </c>
      <c r="I132" s="632" t="s">
        <v>7208</v>
      </c>
      <c r="J132" s="321" t="s">
        <v>7346</v>
      </c>
      <c r="K132" s="655" t="s">
        <v>496</v>
      </c>
      <c r="L132" s="656"/>
      <c r="M132" s="655" t="s">
        <v>496</v>
      </c>
      <c r="N132" s="656"/>
      <c r="O132" s="647" t="s">
        <v>496</v>
      </c>
      <c r="P132" s="647"/>
      <c r="Q132" s="647"/>
      <c r="R132" s="657"/>
      <c r="S132" s="654"/>
    </row>
    <row r="133" spans="1:19" s="512" customFormat="1" ht="57.75" customHeight="1" x14ac:dyDescent="0.2">
      <c r="A133" s="1228">
        <v>70</v>
      </c>
      <c r="B133" s="1237" t="s">
        <v>7211</v>
      </c>
      <c r="C133" s="1240" t="s">
        <v>7212</v>
      </c>
      <c r="D133" s="640" t="s">
        <v>2551</v>
      </c>
      <c r="E133" s="1258" t="s">
        <v>7213</v>
      </c>
      <c r="F133" s="667">
        <v>664.44</v>
      </c>
      <c r="G133" s="591" t="s">
        <v>2703</v>
      </c>
      <c r="H133" s="582">
        <v>43546</v>
      </c>
      <c r="I133" s="632" t="s">
        <v>7214</v>
      </c>
      <c r="J133" s="321" t="s">
        <v>7347</v>
      </c>
      <c r="K133" s="655" t="s">
        <v>496</v>
      </c>
      <c r="L133" s="656"/>
      <c r="M133" s="655" t="s">
        <v>496</v>
      </c>
      <c r="N133" s="656"/>
      <c r="O133" s="647" t="s">
        <v>496</v>
      </c>
      <c r="P133" s="647"/>
      <c r="Q133" s="647"/>
      <c r="R133" s="657"/>
      <c r="S133" s="654"/>
    </row>
    <row r="134" spans="1:19" s="512" customFormat="1" ht="41.25" customHeight="1" x14ac:dyDescent="0.2">
      <c r="A134" s="1229"/>
      <c r="B134" s="1239"/>
      <c r="C134" s="1242"/>
      <c r="D134" s="640" t="s">
        <v>7215</v>
      </c>
      <c r="E134" s="1261"/>
      <c r="F134" s="667">
        <v>569.52</v>
      </c>
      <c r="G134" s="591" t="s">
        <v>2703</v>
      </c>
      <c r="H134" s="582">
        <v>43546</v>
      </c>
      <c r="I134" s="632" t="s">
        <v>7216</v>
      </c>
      <c r="J134" s="321" t="s">
        <v>7348</v>
      </c>
      <c r="K134" s="655" t="s">
        <v>496</v>
      </c>
      <c r="L134" s="656"/>
      <c r="M134" s="655" t="s">
        <v>496</v>
      </c>
      <c r="N134" s="656"/>
      <c r="O134" s="647" t="s">
        <v>496</v>
      </c>
      <c r="P134" s="647"/>
      <c r="Q134" s="647"/>
      <c r="R134" s="657"/>
      <c r="S134" s="654"/>
    </row>
    <row r="135" spans="1:19" s="512" customFormat="1" ht="33" customHeight="1" x14ac:dyDescent="0.2">
      <c r="A135" s="635">
        <v>71</v>
      </c>
      <c r="B135" s="631" t="s">
        <v>7349</v>
      </c>
      <c r="C135" s="628" t="s">
        <v>7350</v>
      </c>
      <c r="D135" s="643" t="s">
        <v>2564</v>
      </c>
      <c r="E135" s="628" t="s">
        <v>7351</v>
      </c>
      <c r="F135" s="589">
        <v>2631</v>
      </c>
      <c r="G135" s="589" t="s">
        <v>2827</v>
      </c>
      <c r="H135" s="644">
        <v>43566</v>
      </c>
      <c r="I135" s="645" t="s">
        <v>7352</v>
      </c>
      <c r="J135" s="672" t="s">
        <v>8307</v>
      </c>
      <c r="K135" s="522" t="s">
        <v>496</v>
      </c>
      <c r="L135" s="694"/>
      <c r="M135" s="522" t="s">
        <v>496</v>
      </c>
      <c r="N135" s="694"/>
      <c r="O135" s="522" t="s">
        <v>496</v>
      </c>
      <c r="P135" s="522"/>
      <c r="Q135" s="522"/>
      <c r="R135" s="522"/>
      <c r="S135" s="524"/>
    </row>
    <row r="136" spans="1:19" s="512" customFormat="1" ht="36" x14ac:dyDescent="0.2">
      <c r="A136" s="636">
        <v>72</v>
      </c>
      <c r="B136" s="693" t="s">
        <v>7217</v>
      </c>
      <c r="C136" s="643" t="s">
        <v>7218</v>
      </c>
      <c r="D136" s="640" t="s">
        <v>2744</v>
      </c>
      <c r="E136" s="682" t="s">
        <v>7219</v>
      </c>
      <c r="F136" s="667">
        <v>2350</v>
      </c>
      <c r="G136" s="667" t="s">
        <v>2703</v>
      </c>
      <c r="H136" s="668">
        <v>43546</v>
      </c>
      <c r="I136" s="634" t="s">
        <v>7220</v>
      </c>
      <c r="J136" s="321" t="s">
        <v>7353</v>
      </c>
      <c r="K136" s="520" t="s">
        <v>496</v>
      </c>
      <c r="L136" s="521"/>
      <c r="M136" s="520" t="s">
        <v>496</v>
      </c>
      <c r="N136" s="521"/>
      <c r="O136" s="522"/>
      <c r="P136" s="522"/>
      <c r="Q136" s="522" t="s">
        <v>496</v>
      </c>
      <c r="R136" s="522"/>
      <c r="S136" s="524"/>
    </row>
    <row r="137" spans="1:19" s="512" customFormat="1" ht="36" x14ac:dyDescent="0.2">
      <c r="A137" s="637">
        <v>73</v>
      </c>
      <c r="B137" s="581" t="s">
        <v>7221</v>
      </c>
      <c r="C137" s="643" t="s">
        <v>7218</v>
      </c>
      <c r="D137" s="643" t="s">
        <v>2744</v>
      </c>
      <c r="E137" s="675" t="s">
        <v>7219</v>
      </c>
      <c r="F137" s="589">
        <v>4200</v>
      </c>
      <c r="G137" s="591" t="s">
        <v>2703</v>
      </c>
      <c r="H137" s="644">
        <v>43546</v>
      </c>
      <c r="I137" s="632" t="s">
        <v>7222</v>
      </c>
      <c r="J137" s="321" t="s">
        <v>7354</v>
      </c>
      <c r="K137" s="520" t="s">
        <v>496</v>
      </c>
      <c r="L137" s="521"/>
      <c r="M137" s="520" t="s">
        <v>496</v>
      </c>
      <c r="N137" s="521"/>
      <c r="O137" s="522"/>
      <c r="P137" s="522"/>
      <c r="Q137" s="522" t="s">
        <v>496</v>
      </c>
      <c r="R137" s="522"/>
      <c r="S137" s="524"/>
    </row>
    <row r="138" spans="1:19" s="512" customFormat="1" ht="48" x14ac:dyDescent="0.2">
      <c r="A138" s="635">
        <v>74</v>
      </c>
      <c r="B138" s="689" t="s">
        <v>7355</v>
      </c>
      <c r="C138" s="638" t="s">
        <v>7356</v>
      </c>
      <c r="D138" s="638" t="s">
        <v>5667</v>
      </c>
      <c r="E138" s="638" t="s">
        <v>7357</v>
      </c>
      <c r="F138" s="591">
        <v>1400</v>
      </c>
      <c r="G138" s="591" t="s">
        <v>2827</v>
      </c>
      <c r="H138" s="582">
        <v>43564</v>
      </c>
      <c r="I138" s="632" t="s">
        <v>7358</v>
      </c>
      <c r="J138" s="321" t="s">
        <v>8308</v>
      </c>
      <c r="K138" s="520" t="s">
        <v>496</v>
      </c>
      <c r="L138" s="521"/>
      <c r="M138" s="520" t="s">
        <v>496</v>
      </c>
      <c r="N138" s="521"/>
      <c r="O138" s="522"/>
      <c r="P138" s="522"/>
      <c r="Q138" s="522" t="s">
        <v>496</v>
      </c>
      <c r="R138" s="522" t="s">
        <v>496</v>
      </c>
      <c r="S138" s="524" t="s">
        <v>8309</v>
      </c>
    </row>
    <row r="139" spans="1:19" s="512" customFormat="1" ht="48" x14ac:dyDescent="0.2">
      <c r="A139" s="635">
        <v>75</v>
      </c>
      <c r="B139" s="689" t="s">
        <v>7404</v>
      </c>
      <c r="C139" s="628" t="s">
        <v>7405</v>
      </c>
      <c r="D139" s="643" t="s">
        <v>7406</v>
      </c>
      <c r="E139" s="643" t="s">
        <v>7407</v>
      </c>
      <c r="F139" s="589">
        <v>15157</v>
      </c>
      <c r="G139" s="591" t="s">
        <v>2847</v>
      </c>
      <c r="H139" s="582">
        <v>43588</v>
      </c>
      <c r="I139" s="632" t="s">
        <v>7358</v>
      </c>
      <c r="J139" s="321" t="s">
        <v>7408</v>
      </c>
      <c r="K139" s="768" t="s">
        <v>496</v>
      </c>
      <c r="L139" s="694"/>
      <c r="M139" s="768" t="s">
        <v>496</v>
      </c>
      <c r="N139" s="694"/>
      <c r="O139" s="768" t="s">
        <v>496</v>
      </c>
      <c r="P139" s="768"/>
      <c r="Q139" s="768"/>
      <c r="R139" s="768"/>
      <c r="S139" s="524"/>
    </row>
    <row r="140" spans="1:19" s="512" customFormat="1" ht="36" x14ac:dyDescent="0.2">
      <c r="A140" s="636">
        <v>76</v>
      </c>
      <c r="B140" s="689" t="s">
        <v>7223</v>
      </c>
      <c r="C140" s="683" t="s">
        <v>7224</v>
      </c>
      <c r="D140" s="639" t="s">
        <v>7225</v>
      </c>
      <c r="E140" s="639" t="s">
        <v>7226</v>
      </c>
      <c r="F140" s="674">
        <v>164.64</v>
      </c>
      <c r="G140" s="591" t="s">
        <v>2703</v>
      </c>
      <c r="H140" s="582">
        <v>43552</v>
      </c>
      <c r="I140" s="632" t="s">
        <v>7227</v>
      </c>
      <c r="J140" s="321" t="s">
        <v>7359</v>
      </c>
      <c r="K140" s="655" t="s">
        <v>496</v>
      </c>
      <c r="L140" s="656"/>
      <c r="M140" s="655" t="s">
        <v>496</v>
      </c>
      <c r="N140" s="656"/>
      <c r="O140" s="647" t="s">
        <v>496</v>
      </c>
      <c r="P140" s="647"/>
      <c r="Q140" s="647"/>
      <c r="R140" s="657"/>
      <c r="S140" s="658"/>
    </row>
    <row r="141" spans="1:19" s="512" customFormat="1" ht="43.5" customHeight="1" x14ac:dyDescent="0.2">
      <c r="A141" s="1228">
        <v>77</v>
      </c>
      <c r="B141" s="1237" t="s">
        <v>7360</v>
      </c>
      <c r="C141" s="1240" t="s">
        <v>7361</v>
      </c>
      <c r="D141" s="638" t="s">
        <v>2709</v>
      </c>
      <c r="E141" s="1258" t="s">
        <v>7362</v>
      </c>
      <c r="F141" s="591">
        <v>2352.85</v>
      </c>
      <c r="G141" s="591" t="s">
        <v>2827</v>
      </c>
      <c r="H141" s="582">
        <v>43566</v>
      </c>
      <c r="I141" s="632" t="s">
        <v>7363</v>
      </c>
      <c r="J141" s="321" t="s">
        <v>7599</v>
      </c>
      <c r="K141" s="655" t="s">
        <v>496</v>
      </c>
      <c r="L141" s="656"/>
      <c r="M141" s="655" t="s">
        <v>496</v>
      </c>
      <c r="N141" s="656"/>
      <c r="O141" s="647"/>
      <c r="P141" s="647"/>
      <c r="Q141" s="647" t="s">
        <v>496</v>
      </c>
      <c r="R141" s="657"/>
      <c r="S141" s="654"/>
    </row>
    <row r="142" spans="1:19" s="512" customFormat="1" ht="36" x14ac:dyDescent="0.2">
      <c r="A142" s="1243"/>
      <c r="B142" s="1238"/>
      <c r="C142" s="1241"/>
      <c r="D142" s="638" t="s">
        <v>2706</v>
      </c>
      <c r="E142" s="1259"/>
      <c r="F142" s="591">
        <v>2575.3000000000002</v>
      </c>
      <c r="G142" s="591" t="s">
        <v>2827</v>
      </c>
      <c r="H142" s="582">
        <v>43566</v>
      </c>
      <c r="I142" s="632" t="s">
        <v>7363</v>
      </c>
      <c r="J142" s="321" t="s">
        <v>8310</v>
      </c>
      <c r="K142" s="655" t="s">
        <v>496</v>
      </c>
      <c r="L142" s="656"/>
      <c r="M142" s="655" t="s">
        <v>496</v>
      </c>
      <c r="N142" s="656"/>
      <c r="O142" s="647" t="s">
        <v>496</v>
      </c>
      <c r="P142" s="647"/>
      <c r="Q142" s="647"/>
      <c r="R142" s="657"/>
      <c r="S142" s="654"/>
    </row>
    <row r="143" spans="1:19" s="512" customFormat="1" ht="27.75" customHeight="1" x14ac:dyDescent="0.2">
      <c r="A143" s="1229"/>
      <c r="B143" s="1239"/>
      <c r="C143" s="1242"/>
      <c r="D143" s="638" t="s">
        <v>7364</v>
      </c>
      <c r="E143" s="1260"/>
      <c r="F143" s="591">
        <v>687.5</v>
      </c>
      <c r="G143" s="591" t="s">
        <v>2827</v>
      </c>
      <c r="H143" s="582">
        <v>43566</v>
      </c>
      <c r="I143" s="632" t="s">
        <v>7365</v>
      </c>
      <c r="J143" s="321" t="s">
        <v>8311</v>
      </c>
      <c r="K143" s="655" t="s">
        <v>496</v>
      </c>
      <c r="L143" s="656"/>
      <c r="M143" s="655" t="s">
        <v>496</v>
      </c>
      <c r="N143" s="656"/>
      <c r="O143" s="647" t="s">
        <v>496</v>
      </c>
      <c r="P143" s="647"/>
      <c r="Q143" s="647"/>
      <c r="R143" s="657"/>
      <c r="S143" s="654"/>
    </row>
    <row r="144" spans="1:19" s="512" customFormat="1" ht="48" x14ac:dyDescent="0.2">
      <c r="A144" s="635">
        <v>78</v>
      </c>
      <c r="B144" s="689" t="s">
        <v>7366</v>
      </c>
      <c r="C144" s="638" t="s">
        <v>7367</v>
      </c>
      <c r="D144" s="638" t="s">
        <v>5667</v>
      </c>
      <c r="E144" s="638" t="s">
        <v>7368</v>
      </c>
      <c r="F144" s="591">
        <v>800</v>
      </c>
      <c r="G144" s="591" t="s">
        <v>2827</v>
      </c>
      <c r="H144" s="582">
        <v>43564</v>
      </c>
      <c r="I144" s="632" t="s">
        <v>7358</v>
      </c>
      <c r="J144" s="321" t="s">
        <v>7600</v>
      </c>
      <c r="K144" s="520" t="s">
        <v>496</v>
      </c>
      <c r="L144" s="521"/>
      <c r="M144" s="520" t="s">
        <v>496</v>
      </c>
      <c r="N144" s="521"/>
      <c r="O144" s="522"/>
      <c r="P144" s="522"/>
      <c r="Q144" s="522" t="s">
        <v>496</v>
      </c>
      <c r="R144" s="522"/>
      <c r="S144" s="654"/>
    </row>
    <row r="145" spans="1:19" s="512" customFormat="1" ht="85.5" customHeight="1" x14ac:dyDescent="0.2">
      <c r="A145" s="635">
        <v>79</v>
      </c>
      <c r="B145" s="689" t="s">
        <v>7369</v>
      </c>
      <c r="C145" s="628" t="s">
        <v>7370</v>
      </c>
      <c r="D145" s="638" t="s">
        <v>3465</v>
      </c>
      <c r="E145" s="638" t="s">
        <v>7371</v>
      </c>
      <c r="F145" s="591">
        <v>1700</v>
      </c>
      <c r="G145" s="591" t="s">
        <v>2827</v>
      </c>
      <c r="H145" s="582">
        <v>43584</v>
      </c>
      <c r="I145" s="632" t="s">
        <v>7372</v>
      </c>
      <c r="J145" s="321" t="s">
        <v>8312</v>
      </c>
      <c r="K145" s="520" t="s">
        <v>496</v>
      </c>
      <c r="L145" s="521"/>
      <c r="M145" s="520" t="s">
        <v>496</v>
      </c>
      <c r="N145" s="521"/>
      <c r="O145" s="522"/>
      <c r="P145" s="522"/>
      <c r="Q145" s="522" t="s">
        <v>496</v>
      </c>
      <c r="R145" s="522"/>
      <c r="S145" s="654"/>
    </row>
    <row r="146" spans="1:19" s="512" customFormat="1" ht="48" x14ac:dyDescent="0.2">
      <c r="A146" s="636">
        <v>80</v>
      </c>
      <c r="B146" s="631" t="s">
        <v>7228</v>
      </c>
      <c r="C146" s="640" t="s">
        <v>7229</v>
      </c>
      <c r="D146" s="643" t="s">
        <v>7230</v>
      </c>
      <c r="E146" s="643" t="s">
        <v>7231</v>
      </c>
      <c r="F146" s="589">
        <v>155.22999999999999</v>
      </c>
      <c r="G146" s="589" t="s">
        <v>2703</v>
      </c>
      <c r="H146" s="644">
        <v>43553</v>
      </c>
      <c r="I146" s="645" t="s">
        <v>7232</v>
      </c>
      <c r="J146" s="672" t="s">
        <v>7373</v>
      </c>
      <c r="K146" s="655" t="s">
        <v>496</v>
      </c>
      <c r="L146" s="656"/>
      <c r="M146" s="655" t="s">
        <v>496</v>
      </c>
      <c r="N146" s="656"/>
      <c r="O146" s="647" t="s">
        <v>496</v>
      </c>
      <c r="P146" s="647"/>
      <c r="Q146" s="647"/>
      <c r="R146" s="657"/>
      <c r="S146" s="654"/>
    </row>
    <row r="147" spans="1:19" s="512" customFormat="1" ht="36" x14ac:dyDescent="0.2">
      <c r="A147" s="642">
        <v>81</v>
      </c>
      <c r="B147" s="631" t="s">
        <v>7374</v>
      </c>
      <c r="C147" s="643" t="s">
        <v>7375</v>
      </c>
      <c r="D147" s="643" t="s">
        <v>7230</v>
      </c>
      <c r="E147" s="643" t="s">
        <v>7231</v>
      </c>
      <c r="F147" s="589">
        <v>155.22999999999999</v>
      </c>
      <c r="G147" s="589" t="s">
        <v>2827</v>
      </c>
      <c r="H147" s="644">
        <v>43558</v>
      </c>
      <c r="I147" s="645" t="s">
        <v>7376</v>
      </c>
      <c r="J147" s="672" t="s">
        <v>7377</v>
      </c>
      <c r="K147" s="655" t="s">
        <v>496</v>
      </c>
      <c r="L147" s="656"/>
      <c r="M147" s="655" t="s">
        <v>496</v>
      </c>
      <c r="N147" s="656"/>
      <c r="O147" s="647" t="s">
        <v>496</v>
      </c>
      <c r="P147" s="647"/>
      <c r="Q147" s="647"/>
      <c r="R147" s="657"/>
      <c r="S147" s="654"/>
    </row>
    <row r="148" spans="1:19" s="512" customFormat="1" ht="35.25" customHeight="1" x14ac:dyDescent="0.2">
      <c r="A148" s="1228">
        <v>82</v>
      </c>
      <c r="B148" s="1237" t="s">
        <v>7514</v>
      </c>
      <c r="C148" s="1240" t="s">
        <v>7515</v>
      </c>
      <c r="D148" s="643" t="s">
        <v>3298</v>
      </c>
      <c r="E148" s="1254" t="s">
        <v>7516</v>
      </c>
      <c r="F148" s="589">
        <v>5362.24</v>
      </c>
      <c r="G148" s="589" t="s">
        <v>2847</v>
      </c>
      <c r="H148" s="644">
        <v>43609</v>
      </c>
      <c r="I148" s="645" t="s">
        <v>7517</v>
      </c>
      <c r="J148" s="672" t="s">
        <v>7518</v>
      </c>
      <c r="K148" s="520" t="s">
        <v>496</v>
      </c>
      <c r="L148" s="521"/>
      <c r="M148" s="520" t="s">
        <v>496</v>
      </c>
      <c r="N148" s="521"/>
      <c r="O148" s="522" t="s">
        <v>496</v>
      </c>
      <c r="P148" s="522"/>
      <c r="Q148" s="522"/>
      <c r="R148" s="522"/>
      <c r="S148" s="524"/>
    </row>
    <row r="149" spans="1:19" s="512" customFormat="1" ht="63" customHeight="1" x14ac:dyDescent="0.2">
      <c r="A149" s="1243"/>
      <c r="B149" s="1238"/>
      <c r="C149" s="1241"/>
      <c r="D149" s="643" t="s">
        <v>3904</v>
      </c>
      <c r="E149" s="1255"/>
      <c r="F149" s="589">
        <v>17677.740000000002</v>
      </c>
      <c r="G149" s="589" t="s">
        <v>2847</v>
      </c>
      <c r="H149" s="644">
        <v>43613</v>
      </c>
      <c r="I149" s="645" t="s">
        <v>7519</v>
      </c>
      <c r="J149" s="672" t="s">
        <v>7520</v>
      </c>
      <c r="K149" s="520" t="s">
        <v>496</v>
      </c>
      <c r="L149" s="521"/>
      <c r="M149" s="520" t="s">
        <v>496</v>
      </c>
      <c r="N149" s="521"/>
      <c r="O149" s="522"/>
      <c r="P149" s="522"/>
      <c r="Q149" s="522" t="s">
        <v>496</v>
      </c>
      <c r="R149" s="522"/>
      <c r="S149" s="524" t="s">
        <v>8503</v>
      </c>
    </row>
    <row r="150" spans="1:19" s="512" customFormat="1" ht="63" customHeight="1" x14ac:dyDescent="0.2">
      <c r="A150" s="1243"/>
      <c r="B150" s="1238"/>
      <c r="C150" s="1241"/>
      <c r="D150" s="643" t="s">
        <v>7339</v>
      </c>
      <c r="E150" s="1255"/>
      <c r="F150" s="589">
        <v>180</v>
      </c>
      <c r="G150" s="589" t="s">
        <v>2847</v>
      </c>
      <c r="H150" s="644">
        <v>43609</v>
      </c>
      <c r="I150" s="645" t="s">
        <v>7341</v>
      </c>
      <c r="J150" s="672" t="s">
        <v>8313</v>
      </c>
      <c r="K150" s="520" t="s">
        <v>496</v>
      </c>
      <c r="L150" s="521"/>
      <c r="M150" s="520" t="s">
        <v>496</v>
      </c>
      <c r="N150" s="521"/>
      <c r="O150" s="522" t="s">
        <v>496</v>
      </c>
      <c r="P150" s="522"/>
      <c r="Q150" s="522"/>
      <c r="R150" s="522"/>
      <c r="S150" s="524"/>
    </row>
    <row r="151" spans="1:19" s="512" customFormat="1" ht="35.25" customHeight="1" x14ac:dyDescent="0.2">
      <c r="A151" s="1229"/>
      <c r="B151" s="1239"/>
      <c r="C151" s="1242"/>
      <c r="D151" s="643" t="s">
        <v>7101</v>
      </c>
      <c r="E151" s="1256"/>
      <c r="F151" s="589">
        <v>31035.5</v>
      </c>
      <c r="G151" s="589" t="s">
        <v>2847</v>
      </c>
      <c r="H151" s="644">
        <v>43609</v>
      </c>
      <c r="I151" s="645" t="s">
        <v>7521</v>
      </c>
      <c r="J151" s="672" t="s">
        <v>7522</v>
      </c>
      <c r="K151" s="520" t="s">
        <v>496</v>
      </c>
      <c r="L151" s="521"/>
      <c r="M151" s="520" t="s">
        <v>496</v>
      </c>
      <c r="N151" s="521"/>
      <c r="O151" s="522" t="s">
        <v>496</v>
      </c>
      <c r="P151" s="522"/>
      <c r="Q151" s="522"/>
      <c r="R151" s="522"/>
      <c r="S151" s="524"/>
    </row>
    <row r="152" spans="1:19" s="512" customFormat="1" ht="48" customHeight="1" x14ac:dyDescent="0.2">
      <c r="A152" s="642">
        <v>83</v>
      </c>
      <c r="B152" s="631" t="s">
        <v>7378</v>
      </c>
      <c r="C152" s="628" t="s">
        <v>7379</v>
      </c>
      <c r="D152" s="643" t="s">
        <v>2744</v>
      </c>
      <c r="E152" s="643" t="s">
        <v>7380</v>
      </c>
      <c r="F152" s="589">
        <v>725</v>
      </c>
      <c r="G152" s="589" t="s">
        <v>2827</v>
      </c>
      <c r="H152" s="644">
        <v>43564</v>
      </c>
      <c r="I152" s="645" t="s">
        <v>7166</v>
      </c>
      <c r="J152" s="672" t="s">
        <v>7601</v>
      </c>
      <c r="K152" s="818" t="s">
        <v>8677</v>
      </c>
      <c r="L152" s="818" t="s">
        <v>8677</v>
      </c>
      <c r="M152" s="818" t="s">
        <v>8677</v>
      </c>
      <c r="N152" s="818" t="s">
        <v>8677</v>
      </c>
      <c r="O152" s="818" t="s">
        <v>8677</v>
      </c>
      <c r="P152" s="818" t="s">
        <v>8677</v>
      </c>
      <c r="Q152" s="818" t="s">
        <v>8677</v>
      </c>
      <c r="R152" s="818" t="s">
        <v>8677</v>
      </c>
      <c r="S152" s="524" t="s">
        <v>8676</v>
      </c>
    </row>
    <row r="153" spans="1:19" s="512" customFormat="1" ht="33.75" customHeight="1" x14ac:dyDescent="0.2">
      <c r="A153" s="1228">
        <v>84</v>
      </c>
      <c r="B153" s="1237" t="s">
        <v>7381</v>
      </c>
      <c r="C153" s="1240" t="s">
        <v>7382</v>
      </c>
      <c r="D153" s="643" t="s">
        <v>2551</v>
      </c>
      <c r="E153" s="1240" t="s">
        <v>2737</v>
      </c>
      <c r="F153" s="589">
        <v>169.5</v>
      </c>
      <c r="G153" s="589" t="s">
        <v>2827</v>
      </c>
      <c r="H153" s="644">
        <v>43560</v>
      </c>
      <c r="I153" s="645" t="s">
        <v>7383</v>
      </c>
      <c r="J153" s="672" t="s">
        <v>8314</v>
      </c>
      <c r="K153" s="655" t="s">
        <v>496</v>
      </c>
      <c r="L153" s="656"/>
      <c r="M153" s="655" t="s">
        <v>496</v>
      </c>
      <c r="N153" s="656"/>
      <c r="O153" s="647" t="s">
        <v>496</v>
      </c>
      <c r="P153" s="647"/>
      <c r="Q153" s="647"/>
      <c r="R153" s="657"/>
      <c r="S153" s="654"/>
    </row>
    <row r="154" spans="1:19" s="512" customFormat="1" ht="34.5" customHeight="1" x14ac:dyDescent="0.2">
      <c r="A154" s="1229"/>
      <c r="B154" s="1239"/>
      <c r="C154" s="1242"/>
      <c r="D154" s="643" t="s">
        <v>7230</v>
      </c>
      <c r="E154" s="1242"/>
      <c r="F154" s="589">
        <v>155.22999999999999</v>
      </c>
      <c r="G154" s="589" t="s">
        <v>2827</v>
      </c>
      <c r="H154" s="644">
        <v>43560</v>
      </c>
      <c r="I154" s="645" t="s">
        <v>7383</v>
      </c>
      <c r="J154" s="672" t="s">
        <v>8315</v>
      </c>
      <c r="K154" s="655" t="s">
        <v>496</v>
      </c>
      <c r="L154" s="656"/>
      <c r="M154" s="655" t="s">
        <v>496</v>
      </c>
      <c r="N154" s="656"/>
      <c r="O154" s="647" t="s">
        <v>496</v>
      </c>
      <c r="P154" s="647"/>
      <c r="Q154" s="647"/>
      <c r="R154" s="657"/>
      <c r="S154" s="654"/>
    </row>
    <row r="155" spans="1:19" s="512" customFormat="1" ht="34.5" customHeight="1" x14ac:dyDescent="0.2">
      <c r="A155" s="642">
        <v>85</v>
      </c>
      <c r="B155" s="631" t="s">
        <v>7409</v>
      </c>
      <c r="C155" s="643" t="s">
        <v>7410</v>
      </c>
      <c r="D155" s="643" t="s">
        <v>7047</v>
      </c>
      <c r="E155" s="643" t="s">
        <v>7411</v>
      </c>
      <c r="F155" s="589">
        <v>1474</v>
      </c>
      <c r="G155" s="589" t="s">
        <v>2847</v>
      </c>
      <c r="H155" s="644">
        <v>43598</v>
      </c>
      <c r="I155" s="645" t="s">
        <v>7412</v>
      </c>
      <c r="J155" s="672" t="s">
        <v>7413</v>
      </c>
      <c r="K155" s="655" t="s">
        <v>496</v>
      </c>
      <c r="L155" s="656"/>
      <c r="M155" s="655" t="s">
        <v>496</v>
      </c>
      <c r="N155" s="656"/>
      <c r="O155" s="647" t="s">
        <v>496</v>
      </c>
      <c r="P155" s="647"/>
      <c r="Q155" s="647"/>
      <c r="R155" s="657"/>
      <c r="S155" s="658"/>
    </row>
    <row r="156" spans="1:19" s="512" customFormat="1" ht="34.5" customHeight="1" x14ac:dyDescent="0.2">
      <c r="A156" s="642">
        <v>86</v>
      </c>
      <c r="B156" s="631" t="s">
        <v>7414</v>
      </c>
      <c r="C156" s="643" t="s">
        <v>7415</v>
      </c>
      <c r="D156" s="628" t="s">
        <v>2976</v>
      </c>
      <c r="E156" s="643" t="s">
        <v>7416</v>
      </c>
      <c r="F156" s="589">
        <v>13340</v>
      </c>
      <c r="G156" s="589" t="s">
        <v>2847</v>
      </c>
      <c r="H156" s="644">
        <v>43615</v>
      </c>
      <c r="I156" s="1226" t="s">
        <v>7125</v>
      </c>
      <c r="J156" s="1224" t="s">
        <v>7417</v>
      </c>
      <c r="K156" s="1235" t="s">
        <v>496</v>
      </c>
      <c r="L156" s="1235"/>
      <c r="M156" s="1235" t="s">
        <v>496</v>
      </c>
      <c r="N156" s="1235"/>
      <c r="O156" s="1235"/>
      <c r="P156" s="1235"/>
      <c r="Q156" s="1235" t="s">
        <v>496</v>
      </c>
      <c r="R156" s="1235"/>
      <c r="S156" s="1233"/>
    </row>
    <row r="157" spans="1:19" s="512" customFormat="1" ht="45.75" customHeight="1" x14ac:dyDescent="0.2">
      <c r="A157" s="636">
        <v>87</v>
      </c>
      <c r="B157" s="688" t="s">
        <v>7873</v>
      </c>
      <c r="C157" s="684" t="s">
        <v>8316</v>
      </c>
      <c r="D157" s="628" t="s">
        <v>2976</v>
      </c>
      <c r="E157" s="639" t="s">
        <v>7872</v>
      </c>
      <c r="F157" s="591">
        <v>2000</v>
      </c>
      <c r="G157" s="591" t="s">
        <v>3075</v>
      </c>
      <c r="H157" s="582">
        <v>43809</v>
      </c>
      <c r="I157" s="1227"/>
      <c r="J157" s="1225"/>
      <c r="K157" s="1236"/>
      <c r="L157" s="1236"/>
      <c r="M157" s="1236"/>
      <c r="N157" s="1236"/>
      <c r="O157" s="1236"/>
      <c r="P157" s="1236"/>
      <c r="Q157" s="1236"/>
      <c r="R157" s="1236"/>
      <c r="S157" s="1234"/>
    </row>
    <row r="158" spans="1:19" s="512" customFormat="1" ht="45" customHeight="1" x14ac:dyDescent="0.2">
      <c r="A158" s="1250">
        <v>88</v>
      </c>
      <c r="B158" s="1237" t="s">
        <v>7418</v>
      </c>
      <c r="C158" s="1254" t="s">
        <v>6829</v>
      </c>
      <c r="D158" s="643" t="s">
        <v>7101</v>
      </c>
      <c r="E158" s="1240" t="s">
        <v>7419</v>
      </c>
      <c r="F158" s="589">
        <v>1950</v>
      </c>
      <c r="G158" s="591" t="s">
        <v>2847</v>
      </c>
      <c r="H158" s="644">
        <v>43609</v>
      </c>
      <c r="I158" s="645" t="s">
        <v>7420</v>
      </c>
      <c r="J158" s="672" t="s">
        <v>7421</v>
      </c>
      <c r="K158" s="520" t="s">
        <v>496</v>
      </c>
      <c r="L158" s="521"/>
      <c r="M158" s="520" t="s">
        <v>496</v>
      </c>
      <c r="N158" s="521"/>
      <c r="O158" s="522" t="s">
        <v>496</v>
      </c>
      <c r="P158" s="522"/>
      <c r="Q158" s="522"/>
      <c r="R158" s="522"/>
      <c r="S158" s="524"/>
    </row>
    <row r="159" spans="1:19" s="512" customFormat="1" ht="84.75" customHeight="1" x14ac:dyDescent="0.2">
      <c r="A159" s="1284"/>
      <c r="B159" s="1238"/>
      <c r="C159" s="1255"/>
      <c r="D159" s="643" t="s">
        <v>4320</v>
      </c>
      <c r="E159" s="1241"/>
      <c r="F159" s="589">
        <v>17845</v>
      </c>
      <c r="G159" s="591" t="s">
        <v>2847</v>
      </c>
      <c r="H159" s="644">
        <v>43609</v>
      </c>
      <c r="I159" s="645" t="s">
        <v>7341</v>
      </c>
      <c r="J159" s="672" t="s">
        <v>7422</v>
      </c>
      <c r="K159" s="520"/>
      <c r="L159" s="520" t="s">
        <v>496</v>
      </c>
      <c r="M159" s="520" t="s">
        <v>496</v>
      </c>
      <c r="N159" s="521"/>
      <c r="O159" s="522"/>
      <c r="P159" s="522"/>
      <c r="Q159" s="522"/>
      <c r="R159" s="522" t="s">
        <v>496</v>
      </c>
      <c r="S159" s="765" t="s">
        <v>8821</v>
      </c>
    </row>
    <row r="160" spans="1:19" s="512" customFormat="1" ht="68.25" customHeight="1" x14ac:dyDescent="0.2">
      <c r="A160" s="1251"/>
      <c r="B160" s="1239"/>
      <c r="C160" s="1256"/>
      <c r="D160" s="643" t="s">
        <v>5873</v>
      </c>
      <c r="E160" s="1242"/>
      <c r="F160" s="589">
        <v>525</v>
      </c>
      <c r="G160" s="591" t="s">
        <v>2847</v>
      </c>
      <c r="H160" s="644">
        <v>43609</v>
      </c>
      <c r="I160" s="645" t="s">
        <v>7423</v>
      </c>
      <c r="J160" s="672" t="s">
        <v>7424</v>
      </c>
      <c r="K160" s="655" t="s">
        <v>496</v>
      </c>
      <c r="L160" s="656"/>
      <c r="M160" s="655" t="s">
        <v>496</v>
      </c>
      <c r="N160" s="656"/>
      <c r="O160" s="647" t="s">
        <v>496</v>
      </c>
      <c r="P160" s="647"/>
      <c r="Q160" s="647"/>
      <c r="R160" s="657"/>
      <c r="S160" s="658"/>
    </row>
    <row r="161" spans="1:19" s="512" customFormat="1" ht="34.5" customHeight="1" x14ac:dyDescent="0.2">
      <c r="A161" s="642">
        <v>89</v>
      </c>
      <c r="B161" s="631" t="s">
        <v>7425</v>
      </c>
      <c r="C161" s="643" t="s">
        <v>7426</v>
      </c>
      <c r="D161" s="643" t="s">
        <v>4782</v>
      </c>
      <c r="E161" s="643" t="s">
        <v>7427</v>
      </c>
      <c r="F161" s="589">
        <v>800</v>
      </c>
      <c r="G161" s="589" t="s">
        <v>2847</v>
      </c>
      <c r="H161" s="644">
        <v>43592</v>
      </c>
      <c r="I161" s="645" t="s">
        <v>7191</v>
      </c>
      <c r="J161" s="672" t="s">
        <v>7428</v>
      </c>
      <c r="K161" s="520" t="s">
        <v>496</v>
      </c>
      <c r="L161" s="521"/>
      <c r="M161" s="520" t="s">
        <v>496</v>
      </c>
      <c r="N161" s="521"/>
      <c r="O161" s="522" t="s">
        <v>496</v>
      </c>
      <c r="P161" s="522"/>
      <c r="Q161" s="522"/>
      <c r="R161" s="522"/>
      <c r="S161" s="654"/>
    </row>
    <row r="162" spans="1:19" s="512" customFormat="1" ht="34.5" customHeight="1" x14ac:dyDescent="0.2">
      <c r="A162" s="642">
        <v>90</v>
      </c>
      <c r="B162" s="631" t="s">
        <v>7429</v>
      </c>
      <c r="C162" s="643" t="s">
        <v>7430</v>
      </c>
      <c r="D162" s="643" t="s">
        <v>3465</v>
      </c>
      <c r="E162" s="643" t="s">
        <v>7431</v>
      </c>
      <c r="F162" s="589">
        <v>2600</v>
      </c>
      <c r="G162" s="589" t="s">
        <v>2847</v>
      </c>
      <c r="H162" s="644">
        <v>43600</v>
      </c>
      <c r="I162" s="645" t="s">
        <v>7191</v>
      </c>
      <c r="J162" s="672" t="s">
        <v>7432</v>
      </c>
      <c r="K162" s="655" t="s">
        <v>496</v>
      </c>
      <c r="L162" s="656"/>
      <c r="M162" s="655" t="s">
        <v>496</v>
      </c>
      <c r="N162" s="656"/>
      <c r="O162" s="647"/>
      <c r="P162" s="647"/>
      <c r="Q162" s="647" t="s">
        <v>496</v>
      </c>
      <c r="R162" s="657"/>
      <c r="S162" s="654"/>
    </row>
    <row r="163" spans="1:19" s="512" customFormat="1" ht="34.5" customHeight="1" x14ac:dyDescent="0.2">
      <c r="A163" s="592">
        <v>91</v>
      </c>
      <c r="B163" s="631" t="s">
        <v>7433</v>
      </c>
      <c r="C163" s="643" t="s">
        <v>7434</v>
      </c>
      <c r="D163" s="643" t="s">
        <v>7225</v>
      </c>
      <c r="E163" s="643" t="s">
        <v>7435</v>
      </c>
      <c r="F163" s="589">
        <v>1406.88</v>
      </c>
      <c r="G163" s="589" t="s">
        <v>2847</v>
      </c>
      <c r="H163" s="644">
        <v>43616</v>
      </c>
      <c r="I163" s="645" t="s">
        <v>7227</v>
      </c>
      <c r="J163" s="672" t="s">
        <v>7436</v>
      </c>
      <c r="K163" s="655" t="s">
        <v>496</v>
      </c>
      <c r="L163" s="656"/>
      <c r="M163" s="655" t="s">
        <v>496</v>
      </c>
      <c r="N163" s="656"/>
      <c r="O163" s="647" t="s">
        <v>496</v>
      </c>
      <c r="P163" s="647"/>
      <c r="Q163" s="647"/>
      <c r="R163" s="657"/>
      <c r="S163" s="658"/>
    </row>
    <row r="164" spans="1:19" s="512" customFormat="1" ht="34.5" customHeight="1" x14ac:dyDescent="0.2">
      <c r="A164" s="1250">
        <v>92</v>
      </c>
      <c r="B164" s="1237" t="s">
        <v>7437</v>
      </c>
      <c r="C164" s="1240" t="s">
        <v>7438</v>
      </c>
      <c r="D164" s="643" t="s">
        <v>2695</v>
      </c>
      <c r="E164" s="1254" t="s">
        <v>7439</v>
      </c>
      <c r="F164" s="589">
        <v>13.5</v>
      </c>
      <c r="G164" s="589" t="s">
        <v>2847</v>
      </c>
      <c r="H164" s="1271">
        <v>43615</v>
      </c>
      <c r="I164" s="645" t="s">
        <v>7440</v>
      </c>
      <c r="J164" s="672" t="s">
        <v>7441</v>
      </c>
      <c r="K164" s="655" t="s">
        <v>496</v>
      </c>
      <c r="L164" s="656"/>
      <c r="M164" s="655" t="s">
        <v>496</v>
      </c>
      <c r="N164" s="656"/>
      <c r="O164" s="647" t="s">
        <v>496</v>
      </c>
      <c r="P164" s="647"/>
      <c r="Q164" s="647"/>
      <c r="R164" s="657"/>
      <c r="S164" s="654"/>
    </row>
    <row r="165" spans="1:19" s="512" customFormat="1" ht="34.5" customHeight="1" x14ac:dyDescent="0.2">
      <c r="A165" s="1284"/>
      <c r="B165" s="1238"/>
      <c r="C165" s="1241"/>
      <c r="D165" s="643" t="s">
        <v>3826</v>
      </c>
      <c r="E165" s="1255"/>
      <c r="F165" s="589">
        <v>150</v>
      </c>
      <c r="G165" s="589" t="s">
        <v>2847</v>
      </c>
      <c r="H165" s="1281"/>
      <c r="I165" s="645" t="s">
        <v>7442</v>
      </c>
      <c r="J165" s="672" t="s">
        <v>7443</v>
      </c>
      <c r="K165" s="655" t="s">
        <v>496</v>
      </c>
      <c r="L165" s="656"/>
      <c r="M165" s="655" t="s">
        <v>496</v>
      </c>
      <c r="N165" s="656"/>
      <c r="O165" s="647" t="s">
        <v>496</v>
      </c>
      <c r="P165" s="647"/>
      <c r="Q165" s="647"/>
      <c r="R165" s="657"/>
      <c r="S165" s="654"/>
    </row>
    <row r="166" spans="1:19" s="512" customFormat="1" ht="34.5" customHeight="1" x14ac:dyDescent="0.2">
      <c r="A166" s="1251"/>
      <c r="B166" s="1239"/>
      <c r="C166" s="1242"/>
      <c r="D166" s="643" t="s">
        <v>2697</v>
      </c>
      <c r="E166" s="1256"/>
      <c r="F166" s="589">
        <v>168.75</v>
      </c>
      <c r="G166" s="589" t="s">
        <v>2847</v>
      </c>
      <c r="H166" s="1272"/>
      <c r="I166" s="645" t="s">
        <v>7440</v>
      </c>
      <c r="J166" s="672" t="s">
        <v>7444</v>
      </c>
      <c r="K166" s="655" t="s">
        <v>496</v>
      </c>
      <c r="L166" s="656"/>
      <c r="M166" s="655" t="s">
        <v>496</v>
      </c>
      <c r="N166" s="656"/>
      <c r="O166" s="647" t="s">
        <v>496</v>
      </c>
      <c r="P166" s="647"/>
      <c r="Q166" s="647"/>
      <c r="R166" s="657"/>
      <c r="S166" s="654"/>
    </row>
    <row r="167" spans="1:19" s="512" customFormat="1" ht="34.5" customHeight="1" x14ac:dyDescent="0.2">
      <c r="A167" s="592">
        <v>93</v>
      </c>
      <c r="B167" s="631" t="s">
        <v>7445</v>
      </c>
      <c r="C167" s="643" t="s">
        <v>7446</v>
      </c>
      <c r="D167" s="643" t="s">
        <v>7202</v>
      </c>
      <c r="E167" s="643" t="s">
        <v>7447</v>
      </c>
      <c r="F167" s="589">
        <v>200</v>
      </c>
      <c r="G167" s="589" t="s">
        <v>2847</v>
      </c>
      <c r="H167" s="644">
        <v>43592</v>
      </c>
      <c r="I167" s="645" t="s">
        <v>5377</v>
      </c>
      <c r="J167" s="672" t="s">
        <v>7448</v>
      </c>
      <c r="K167" s="655" t="s">
        <v>496</v>
      </c>
      <c r="L167" s="656"/>
      <c r="M167" s="655" t="s">
        <v>496</v>
      </c>
      <c r="N167" s="656"/>
      <c r="O167" s="647" t="s">
        <v>496</v>
      </c>
      <c r="P167" s="647"/>
      <c r="Q167" s="647"/>
      <c r="R167" s="657"/>
      <c r="S167" s="658"/>
    </row>
    <row r="168" spans="1:19" s="512" customFormat="1" ht="34.5" customHeight="1" x14ac:dyDescent="0.2">
      <c r="A168" s="1228">
        <v>94</v>
      </c>
      <c r="B168" s="1237" t="s">
        <v>7449</v>
      </c>
      <c r="C168" s="1240" t="s">
        <v>7450</v>
      </c>
      <c r="D168" s="643" t="s">
        <v>7613</v>
      </c>
      <c r="E168" s="1254" t="s">
        <v>7451</v>
      </c>
      <c r="F168" s="589">
        <v>1695</v>
      </c>
      <c r="G168" s="589" t="s">
        <v>2657</v>
      </c>
      <c r="H168" s="644">
        <v>43620</v>
      </c>
      <c r="I168" s="645" t="s">
        <v>7452</v>
      </c>
      <c r="J168" s="672" t="s">
        <v>7453</v>
      </c>
      <c r="K168" s="655" t="s">
        <v>496</v>
      </c>
      <c r="L168" s="656"/>
      <c r="M168" s="655" t="s">
        <v>496</v>
      </c>
      <c r="N168" s="656"/>
      <c r="O168" s="647" t="s">
        <v>496</v>
      </c>
      <c r="P168" s="647"/>
      <c r="Q168" s="647"/>
      <c r="R168" s="657"/>
      <c r="S168" s="654"/>
    </row>
    <row r="169" spans="1:19" s="512" customFormat="1" ht="34.5" customHeight="1" x14ac:dyDescent="0.2">
      <c r="A169" s="1229"/>
      <c r="B169" s="1239"/>
      <c r="C169" s="1242"/>
      <c r="D169" s="643" t="s">
        <v>7454</v>
      </c>
      <c r="E169" s="1256"/>
      <c r="F169" s="589">
        <v>1841.88</v>
      </c>
      <c r="G169" s="589" t="s">
        <v>2657</v>
      </c>
      <c r="H169" s="644">
        <v>43620</v>
      </c>
      <c r="I169" s="645" t="s">
        <v>7452</v>
      </c>
      <c r="J169" s="672" t="s">
        <v>7455</v>
      </c>
      <c r="K169" s="655" t="s">
        <v>496</v>
      </c>
      <c r="L169" s="656"/>
      <c r="M169" s="655" t="s">
        <v>496</v>
      </c>
      <c r="N169" s="656"/>
      <c r="O169" s="647" t="s">
        <v>496</v>
      </c>
      <c r="P169" s="647"/>
      <c r="Q169" s="647"/>
      <c r="R169" s="657"/>
      <c r="S169" s="654"/>
    </row>
    <row r="170" spans="1:19" s="512" customFormat="1" ht="34.5" customHeight="1" x14ac:dyDescent="0.2">
      <c r="A170" s="642">
        <v>95</v>
      </c>
      <c r="B170" s="631" t="s">
        <v>7456</v>
      </c>
      <c r="C170" s="643" t="s">
        <v>7457</v>
      </c>
      <c r="D170" s="643" t="s">
        <v>75</v>
      </c>
      <c r="E170" s="643" t="s">
        <v>7458</v>
      </c>
      <c r="F170" s="589">
        <v>2700</v>
      </c>
      <c r="G170" s="589" t="s">
        <v>2847</v>
      </c>
      <c r="H170" s="644">
        <v>43605</v>
      </c>
      <c r="I170" s="645" t="s">
        <v>8317</v>
      </c>
      <c r="J170" s="672" t="s">
        <v>7459</v>
      </c>
      <c r="K170" s="655" t="s">
        <v>496</v>
      </c>
      <c r="L170" s="656"/>
      <c r="M170" s="655" t="s">
        <v>496</v>
      </c>
      <c r="N170" s="656"/>
      <c r="O170" s="647" t="s">
        <v>496</v>
      </c>
      <c r="P170" s="647"/>
      <c r="Q170" s="647"/>
      <c r="R170" s="657"/>
      <c r="S170" s="654"/>
    </row>
    <row r="171" spans="1:19" s="512" customFormat="1" ht="34.5" customHeight="1" x14ac:dyDescent="0.2">
      <c r="A171" s="592">
        <v>96</v>
      </c>
      <c r="B171" s="631" t="s">
        <v>7460</v>
      </c>
      <c r="C171" s="643" t="s">
        <v>7461</v>
      </c>
      <c r="D171" s="643" t="s">
        <v>6429</v>
      </c>
      <c r="E171" s="643" t="s">
        <v>7462</v>
      </c>
      <c r="F171" s="589">
        <v>5800</v>
      </c>
      <c r="G171" s="589" t="s">
        <v>2657</v>
      </c>
      <c r="H171" s="644">
        <v>43622</v>
      </c>
      <c r="I171" s="645" t="s">
        <v>7463</v>
      </c>
      <c r="J171" s="672" t="s">
        <v>7464</v>
      </c>
      <c r="K171" s="655" t="s">
        <v>496</v>
      </c>
      <c r="L171" s="656"/>
      <c r="M171" s="655" t="s">
        <v>496</v>
      </c>
      <c r="N171" s="656"/>
      <c r="O171" s="815"/>
      <c r="P171" s="815"/>
      <c r="Q171" s="815" t="s">
        <v>496</v>
      </c>
      <c r="R171" s="657"/>
      <c r="S171" s="654"/>
    </row>
    <row r="172" spans="1:19" s="512" customFormat="1" ht="34.5" customHeight="1" x14ac:dyDescent="0.2">
      <c r="A172" s="1250">
        <v>97</v>
      </c>
      <c r="B172" s="1237" t="s">
        <v>7465</v>
      </c>
      <c r="C172" s="1240" t="s">
        <v>7466</v>
      </c>
      <c r="D172" s="643" t="s">
        <v>7467</v>
      </c>
      <c r="E172" s="1240" t="s">
        <v>7468</v>
      </c>
      <c r="F172" s="589">
        <v>1100</v>
      </c>
      <c r="G172" s="589" t="s">
        <v>2847</v>
      </c>
      <c r="H172" s="644">
        <v>43616</v>
      </c>
      <c r="I172" s="645" t="s">
        <v>7469</v>
      </c>
      <c r="J172" s="672" t="s">
        <v>7470</v>
      </c>
      <c r="K172" s="655" t="s">
        <v>496</v>
      </c>
      <c r="L172" s="656"/>
      <c r="M172" s="655" t="s">
        <v>496</v>
      </c>
      <c r="N172" s="656"/>
      <c r="O172" s="647" t="s">
        <v>496</v>
      </c>
      <c r="P172" s="647"/>
      <c r="Q172" s="647"/>
      <c r="R172" s="657"/>
      <c r="S172" s="654"/>
    </row>
    <row r="173" spans="1:19" s="512" customFormat="1" ht="34.5" customHeight="1" x14ac:dyDescent="0.2">
      <c r="A173" s="1251"/>
      <c r="B173" s="1239"/>
      <c r="C173" s="1242"/>
      <c r="D173" s="643" t="s">
        <v>4108</v>
      </c>
      <c r="E173" s="1242"/>
      <c r="F173" s="589">
        <v>2479.7800000000002</v>
      </c>
      <c r="G173" s="589" t="s">
        <v>2847</v>
      </c>
      <c r="H173" s="644">
        <v>43616</v>
      </c>
      <c r="I173" s="645" t="s">
        <v>7471</v>
      </c>
      <c r="J173" s="672" t="s">
        <v>7472</v>
      </c>
      <c r="K173" s="655" t="s">
        <v>496</v>
      </c>
      <c r="L173" s="656"/>
      <c r="M173" s="655" t="s">
        <v>496</v>
      </c>
      <c r="N173" s="656"/>
      <c r="O173" s="647" t="s">
        <v>496</v>
      </c>
      <c r="P173" s="647"/>
      <c r="Q173" s="647"/>
      <c r="R173" s="657"/>
      <c r="S173" s="654"/>
    </row>
    <row r="174" spans="1:19" s="512" customFormat="1" ht="67.5" customHeight="1" x14ac:dyDescent="0.2">
      <c r="A174" s="592">
        <v>98</v>
      </c>
      <c r="B174" s="631" t="s">
        <v>7473</v>
      </c>
      <c r="C174" s="643" t="s">
        <v>7402</v>
      </c>
      <c r="D174" s="643" t="s">
        <v>6453</v>
      </c>
      <c r="E174" s="643" t="s">
        <v>7552</v>
      </c>
      <c r="F174" s="589">
        <v>3200</v>
      </c>
      <c r="G174" s="589" t="s">
        <v>2612</v>
      </c>
      <c r="H174" s="644">
        <v>43670</v>
      </c>
      <c r="I174" s="678" t="s">
        <v>7341</v>
      </c>
      <c r="J174" s="685" t="s">
        <v>8318</v>
      </c>
      <c r="K174" s="522" t="s">
        <v>496</v>
      </c>
      <c r="L174" s="694"/>
      <c r="M174" s="522" t="s">
        <v>496</v>
      </c>
      <c r="N174" s="694"/>
      <c r="O174" s="522" t="s">
        <v>496</v>
      </c>
      <c r="P174" s="522"/>
      <c r="Q174" s="522"/>
      <c r="R174" s="522"/>
      <c r="S174" s="524"/>
    </row>
    <row r="175" spans="1:19" s="512" customFormat="1" ht="34.5" customHeight="1" x14ac:dyDescent="0.2">
      <c r="A175" s="1228">
        <v>99</v>
      </c>
      <c r="B175" s="1237" t="s">
        <v>7474</v>
      </c>
      <c r="C175" s="1240" t="s">
        <v>7475</v>
      </c>
      <c r="D175" s="643" t="s">
        <v>6971</v>
      </c>
      <c r="E175" s="1240" t="s">
        <v>7489</v>
      </c>
      <c r="F175" s="589">
        <v>9.9499999999999993</v>
      </c>
      <c r="G175" s="589" t="s">
        <v>2657</v>
      </c>
      <c r="H175" s="644">
        <v>43623</v>
      </c>
      <c r="I175" s="645" t="s">
        <v>7490</v>
      </c>
      <c r="J175" s="672" t="s">
        <v>7602</v>
      </c>
      <c r="K175" s="520" t="s">
        <v>496</v>
      </c>
      <c r="L175" s="521"/>
      <c r="M175" s="520" t="s">
        <v>496</v>
      </c>
      <c r="N175" s="521"/>
      <c r="O175" s="522" t="s">
        <v>496</v>
      </c>
      <c r="P175" s="522"/>
      <c r="Q175" s="522"/>
      <c r="R175" s="522"/>
      <c r="S175" s="524"/>
    </row>
    <row r="176" spans="1:19" s="512" customFormat="1" ht="34.5" customHeight="1" x14ac:dyDescent="0.2">
      <c r="A176" s="1243"/>
      <c r="B176" s="1238"/>
      <c r="C176" s="1241"/>
      <c r="D176" s="643" t="s">
        <v>7491</v>
      </c>
      <c r="E176" s="1241"/>
      <c r="F176" s="589">
        <v>292.47000000000003</v>
      </c>
      <c r="G176" s="589" t="s">
        <v>2657</v>
      </c>
      <c r="H176" s="644">
        <v>43623</v>
      </c>
      <c r="I176" s="645" t="s">
        <v>7490</v>
      </c>
      <c r="J176" s="672" t="s">
        <v>7603</v>
      </c>
      <c r="K176" s="520" t="s">
        <v>496</v>
      </c>
      <c r="L176" s="521"/>
      <c r="M176" s="520" t="s">
        <v>496</v>
      </c>
      <c r="N176" s="521"/>
      <c r="O176" s="522" t="s">
        <v>496</v>
      </c>
      <c r="P176" s="522"/>
      <c r="Q176" s="522"/>
      <c r="R176" s="522"/>
      <c r="S176" s="524"/>
    </row>
    <row r="177" spans="1:19" s="512" customFormat="1" ht="34.5" customHeight="1" x14ac:dyDescent="0.2">
      <c r="A177" s="1243"/>
      <c r="B177" s="1238"/>
      <c r="C177" s="1241"/>
      <c r="D177" s="643" t="s">
        <v>3681</v>
      </c>
      <c r="E177" s="1241"/>
      <c r="F177" s="589">
        <v>13</v>
      </c>
      <c r="G177" s="589" t="s">
        <v>2657</v>
      </c>
      <c r="H177" s="644">
        <v>43623</v>
      </c>
      <c r="I177" s="645" t="s">
        <v>7490</v>
      </c>
      <c r="J177" s="672" t="s">
        <v>7604</v>
      </c>
      <c r="K177" s="522" t="s">
        <v>496</v>
      </c>
      <c r="L177" s="694"/>
      <c r="M177" s="522" t="s">
        <v>496</v>
      </c>
      <c r="N177" s="694"/>
      <c r="O177" s="522" t="s">
        <v>496</v>
      </c>
      <c r="P177" s="522"/>
      <c r="Q177" s="522"/>
      <c r="R177" s="522"/>
      <c r="S177" s="524"/>
    </row>
    <row r="178" spans="1:19" s="512" customFormat="1" ht="34.5" customHeight="1" x14ac:dyDescent="0.2">
      <c r="A178" s="1243"/>
      <c r="B178" s="1238"/>
      <c r="C178" s="1241"/>
      <c r="D178" s="643" t="s">
        <v>2854</v>
      </c>
      <c r="E178" s="1241"/>
      <c r="F178" s="589">
        <v>517.85</v>
      </c>
      <c r="G178" s="589" t="s">
        <v>2657</v>
      </c>
      <c r="H178" s="644">
        <v>43623</v>
      </c>
      <c r="I178" s="645" t="s">
        <v>7490</v>
      </c>
      <c r="J178" s="672" t="s">
        <v>7605</v>
      </c>
      <c r="K178" s="520" t="s">
        <v>496</v>
      </c>
      <c r="L178" s="521"/>
      <c r="M178" s="520" t="s">
        <v>496</v>
      </c>
      <c r="N178" s="521"/>
      <c r="O178" s="522" t="s">
        <v>496</v>
      </c>
      <c r="P178" s="522"/>
      <c r="Q178" s="522"/>
      <c r="R178" s="522"/>
      <c r="S178" s="524"/>
    </row>
    <row r="179" spans="1:19" s="512" customFormat="1" ht="34.5" customHeight="1" x14ac:dyDescent="0.2">
      <c r="A179" s="1229"/>
      <c r="B179" s="1239"/>
      <c r="C179" s="1242"/>
      <c r="D179" s="643" t="s">
        <v>7492</v>
      </c>
      <c r="E179" s="1242"/>
      <c r="F179" s="589">
        <v>49.6</v>
      </c>
      <c r="G179" s="589" t="s">
        <v>2657</v>
      </c>
      <c r="H179" s="644">
        <v>43623</v>
      </c>
      <c r="I179" s="645" t="s">
        <v>7490</v>
      </c>
      <c r="J179" s="672" t="s">
        <v>7606</v>
      </c>
      <c r="K179" s="520" t="s">
        <v>496</v>
      </c>
      <c r="L179" s="521"/>
      <c r="M179" s="520" t="s">
        <v>496</v>
      </c>
      <c r="N179" s="521"/>
      <c r="O179" s="522" t="s">
        <v>496</v>
      </c>
      <c r="P179" s="522"/>
      <c r="Q179" s="522"/>
      <c r="R179" s="522"/>
      <c r="S179" s="524"/>
    </row>
    <row r="180" spans="1:19" s="512" customFormat="1" ht="61.5" customHeight="1" x14ac:dyDescent="0.2">
      <c r="A180" s="1250">
        <v>100</v>
      </c>
      <c r="B180" s="1237" t="s">
        <v>7476</v>
      </c>
      <c r="C180" s="1240" t="s">
        <v>7477</v>
      </c>
      <c r="D180" s="643" t="s">
        <v>8319</v>
      </c>
      <c r="E180" s="1240" t="s">
        <v>7547</v>
      </c>
      <c r="F180" s="589">
        <v>740</v>
      </c>
      <c r="G180" s="589" t="s">
        <v>2612</v>
      </c>
      <c r="H180" s="644">
        <v>43657</v>
      </c>
      <c r="I180" s="645" t="s">
        <v>7548</v>
      </c>
      <c r="J180" s="672" t="s">
        <v>7549</v>
      </c>
      <c r="K180" s="655" t="s">
        <v>496</v>
      </c>
      <c r="L180" s="656"/>
      <c r="M180" s="655" t="s">
        <v>496</v>
      </c>
      <c r="N180" s="656"/>
      <c r="O180" s="647" t="s">
        <v>496</v>
      </c>
      <c r="P180" s="647"/>
      <c r="Q180" s="647"/>
      <c r="R180" s="657"/>
      <c r="S180" s="654"/>
    </row>
    <row r="181" spans="1:19" s="512" customFormat="1" ht="59.25" customHeight="1" x14ac:dyDescent="0.2">
      <c r="A181" s="1251"/>
      <c r="B181" s="1239"/>
      <c r="C181" s="1242"/>
      <c r="D181" s="643" t="s">
        <v>7550</v>
      </c>
      <c r="E181" s="1242"/>
      <c r="F181" s="589">
        <v>740</v>
      </c>
      <c r="G181" s="589" t="s">
        <v>2612</v>
      </c>
      <c r="H181" s="644">
        <v>43657</v>
      </c>
      <c r="I181" s="645" t="s">
        <v>7548</v>
      </c>
      <c r="J181" s="672" t="s">
        <v>7551</v>
      </c>
      <c r="K181" s="655" t="s">
        <v>496</v>
      </c>
      <c r="L181" s="656"/>
      <c r="M181" s="655" t="s">
        <v>496</v>
      </c>
      <c r="N181" s="656"/>
      <c r="O181" s="647" t="s">
        <v>496</v>
      </c>
      <c r="P181" s="647"/>
      <c r="Q181" s="647"/>
      <c r="R181" s="657"/>
      <c r="S181" s="654"/>
    </row>
    <row r="182" spans="1:19" s="512" customFormat="1" ht="42.75" customHeight="1" x14ac:dyDescent="0.2">
      <c r="A182" s="592">
        <v>101</v>
      </c>
      <c r="B182" s="631" t="s">
        <v>7478</v>
      </c>
      <c r="C182" s="643" t="s">
        <v>7479</v>
      </c>
      <c r="D182" s="643" t="s">
        <v>2682</v>
      </c>
      <c r="E182" s="643" t="s">
        <v>7480</v>
      </c>
      <c r="F182" s="589">
        <v>170</v>
      </c>
      <c r="G182" s="589" t="s">
        <v>2847</v>
      </c>
      <c r="H182" s="644">
        <v>43612</v>
      </c>
      <c r="I182" s="645" t="s">
        <v>7481</v>
      </c>
      <c r="J182" s="672" t="s">
        <v>7482</v>
      </c>
      <c r="K182" s="655" t="s">
        <v>496</v>
      </c>
      <c r="L182" s="656"/>
      <c r="M182" s="655" t="s">
        <v>496</v>
      </c>
      <c r="N182" s="656"/>
      <c r="O182" s="647" t="s">
        <v>496</v>
      </c>
      <c r="P182" s="647"/>
      <c r="Q182" s="647"/>
      <c r="R182" s="657"/>
      <c r="S182" s="658"/>
    </row>
    <row r="183" spans="1:19" s="512" customFormat="1" ht="65.25" customHeight="1" x14ac:dyDescent="0.2">
      <c r="A183" s="642">
        <v>102</v>
      </c>
      <c r="B183" s="631" t="s">
        <v>7483</v>
      </c>
      <c r="C183" s="643" t="s">
        <v>7562</v>
      </c>
      <c r="D183" s="643" t="s">
        <v>7497</v>
      </c>
      <c r="E183" s="643" t="s">
        <v>7563</v>
      </c>
      <c r="F183" s="589">
        <v>1449.05</v>
      </c>
      <c r="G183" s="589" t="s">
        <v>2657</v>
      </c>
      <c r="H183" s="644">
        <v>43628</v>
      </c>
      <c r="I183" s="645" t="s">
        <v>7498</v>
      </c>
      <c r="J183" s="672" t="s">
        <v>7499</v>
      </c>
      <c r="K183" s="655" t="s">
        <v>496</v>
      </c>
      <c r="L183" s="656"/>
      <c r="M183" s="655" t="s">
        <v>496</v>
      </c>
      <c r="N183" s="656"/>
      <c r="O183" s="647" t="s">
        <v>496</v>
      </c>
      <c r="P183" s="647"/>
      <c r="Q183" s="647"/>
      <c r="R183" s="657"/>
      <c r="S183" s="654"/>
    </row>
    <row r="184" spans="1:19" s="512" customFormat="1" ht="34.5" customHeight="1" x14ac:dyDescent="0.2">
      <c r="A184" s="592">
        <v>103</v>
      </c>
      <c r="B184" s="631" t="s">
        <v>7484</v>
      </c>
      <c r="C184" s="643" t="s">
        <v>7500</v>
      </c>
      <c r="D184" s="643" t="s">
        <v>5893</v>
      </c>
      <c r="E184" s="643" t="s">
        <v>7501</v>
      </c>
      <c r="F184" s="589">
        <v>2419.1999999999998</v>
      </c>
      <c r="G184" s="589" t="s">
        <v>2657</v>
      </c>
      <c r="H184" s="644">
        <v>43634</v>
      </c>
      <c r="I184" s="645" t="s">
        <v>7502</v>
      </c>
      <c r="J184" s="672" t="s">
        <v>7503</v>
      </c>
      <c r="K184" s="655" t="s">
        <v>496</v>
      </c>
      <c r="L184" s="656"/>
      <c r="M184" s="655" t="s">
        <v>496</v>
      </c>
      <c r="N184" s="656"/>
      <c r="O184" s="647"/>
      <c r="P184" s="647"/>
      <c r="Q184" s="647" t="s">
        <v>496</v>
      </c>
      <c r="R184" s="657"/>
      <c r="S184" s="659" t="s">
        <v>8320</v>
      </c>
    </row>
    <row r="185" spans="1:19" s="512" customFormat="1" ht="53.25" customHeight="1" x14ac:dyDescent="0.2">
      <c r="A185" s="642">
        <v>104</v>
      </c>
      <c r="B185" s="631" t="s">
        <v>7485</v>
      </c>
      <c r="C185" s="643" t="s">
        <v>7486</v>
      </c>
      <c r="D185" s="643" t="s">
        <v>2551</v>
      </c>
      <c r="E185" s="643" t="s">
        <v>7231</v>
      </c>
      <c r="F185" s="589">
        <v>211.88</v>
      </c>
      <c r="G185" s="589" t="s">
        <v>2657</v>
      </c>
      <c r="H185" s="644">
        <v>43620</v>
      </c>
      <c r="I185" s="645" t="s">
        <v>7487</v>
      </c>
      <c r="J185" s="672" t="s">
        <v>7488</v>
      </c>
      <c r="K185" s="655" t="s">
        <v>496</v>
      </c>
      <c r="L185" s="656"/>
      <c r="M185" s="655" t="s">
        <v>496</v>
      </c>
      <c r="N185" s="656"/>
      <c r="O185" s="647" t="s">
        <v>496</v>
      </c>
      <c r="P185" s="647"/>
      <c r="Q185" s="647"/>
      <c r="R185" s="657"/>
      <c r="S185" s="654"/>
    </row>
    <row r="186" spans="1:19" s="512" customFormat="1" ht="57.75" customHeight="1" x14ac:dyDescent="0.2">
      <c r="A186" s="642">
        <v>105</v>
      </c>
      <c r="B186" s="631" t="s">
        <v>7493</v>
      </c>
      <c r="C186" s="643" t="s">
        <v>7494</v>
      </c>
      <c r="D186" s="643" t="s">
        <v>7230</v>
      </c>
      <c r="E186" s="643" t="s">
        <v>7231</v>
      </c>
      <c r="F186" s="589">
        <v>155.22999999999999</v>
      </c>
      <c r="G186" s="589" t="s">
        <v>2657</v>
      </c>
      <c r="H186" s="644">
        <v>43628</v>
      </c>
      <c r="I186" s="645" t="s">
        <v>7495</v>
      </c>
      <c r="J186" s="672" t="s">
        <v>7496</v>
      </c>
      <c r="K186" s="655" t="s">
        <v>496</v>
      </c>
      <c r="L186" s="656"/>
      <c r="M186" s="655" t="s">
        <v>496</v>
      </c>
      <c r="N186" s="656"/>
      <c r="O186" s="647" t="s">
        <v>496</v>
      </c>
      <c r="P186" s="647"/>
      <c r="Q186" s="647"/>
      <c r="R186" s="657"/>
      <c r="S186" s="654"/>
    </row>
    <row r="187" spans="1:19" s="512" customFormat="1" ht="55.5" customHeight="1" x14ac:dyDescent="0.2">
      <c r="A187" s="592">
        <v>106</v>
      </c>
      <c r="B187" s="631" t="s">
        <v>7523</v>
      </c>
      <c r="C187" s="643" t="s">
        <v>7561</v>
      </c>
      <c r="D187" s="643" t="s">
        <v>2867</v>
      </c>
      <c r="E187" s="643" t="s">
        <v>7524</v>
      </c>
      <c r="F187" s="589">
        <v>700</v>
      </c>
      <c r="G187" s="589" t="s">
        <v>2612</v>
      </c>
      <c r="H187" s="644">
        <v>43647</v>
      </c>
      <c r="I187" s="645" t="s">
        <v>7525</v>
      </c>
      <c r="J187" s="672" t="s">
        <v>7526</v>
      </c>
      <c r="K187" s="522" t="s">
        <v>496</v>
      </c>
      <c r="L187" s="694"/>
      <c r="M187" s="522" t="s">
        <v>496</v>
      </c>
      <c r="N187" s="694"/>
      <c r="O187" s="522" t="s">
        <v>496</v>
      </c>
      <c r="P187" s="522"/>
      <c r="Q187" s="522"/>
      <c r="R187" s="522"/>
      <c r="S187" s="524"/>
    </row>
    <row r="188" spans="1:19" s="512" customFormat="1" ht="34.5" customHeight="1" x14ac:dyDescent="0.2">
      <c r="A188" s="642">
        <v>107</v>
      </c>
      <c r="B188" s="631" t="s">
        <v>7527</v>
      </c>
      <c r="C188" s="643" t="s">
        <v>7528</v>
      </c>
      <c r="D188" s="643" t="s">
        <v>6554</v>
      </c>
      <c r="E188" s="643" t="s">
        <v>8321</v>
      </c>
      <c r="F188" s="589">
        <v>3482.47</v>
      </c>
      <c r="G188" s="589" t="s">
        <v>2612</v>
      </c>
      <c r="H188" s="644">
        <v>43651</v>
      </c>
      <c r="I188" s="645" t="s">
        <v>7529</v>
      </c>
      <c r="J188" s="672" t="s">
        <v>7530</v>
      </c>
      <c r="K188" s="655" t="s">
        <v>496</v>
      </c>
      <c r="L188" s="656"/>
      <c r="M188" s="655" t="s">
        <v>496</v>
      </c>
      <c r="N188" s="656"/>
      <c r="O188" s="647" t="s">
        <v>496</v>
      </c>
      <c r="P188" s="647"/>
      <c r="Q188" s="647"/>
      <c r="R188" s="657"/>
      <c r="S188" s="654"/>
    </row>
    <row r="189" spans="1:19" s="512" customFormat="1" ht="34.5" customHeight="1" x14ac:dyDescent="0.2">
      <c r="A189" s="1250">
        <v>108</v>
      </c>
      <c r="B189" s="1237" t="s">
        <v>7531</v>
      </c>
      <c r="C189" s="1240" t="s">
        <v>7564</v>
      </c>
      <c r="D189" s="643" t="s">
        <v>1099</v>
      </c>
      <c r="E189" s="1240" t="s">
        <v>7565</v>
      </c>
      <c r="F189" s="589">
        <v>1359.74</v>
      </c>
      <c r="G189" s="589" t="s">
        <v>2612</v>
      </c>
      <c r="H189" s="644">
        <v>43655</v>
      </c>
      <c r="I189" s="1226" t="s">
        <v>7341</v>
      </c>
      <c r="J189" s="672" t="s">
        <v>7532</v>
      </c>
      <c r="K189" s="655" t="s">
        <v>496</v>
      </c>
      <c r="L189" s="656"/>
      <c r="M189" s="655" t="s">
        <v>496</v>
      </c>
      <c r="N189" s="656"/>
      <c r="O189" s="647" t="s">
        <v>496</v>
      </c>
      <c r="P189" s="647"/>
      <c r="Q189" s="647"/>
      <c r="R189" s="657"/>
      <c r="S189" s="654"/>
    </row>
    <row r="190" spans="1:19" s="512" customFormat="1" ht="34.5" customHeight="1" x14ac:dyDescent="0.2">
      <c r="A190" s="1284"/>
      <c r="B190" s="1238"/>
      <c r="C190" s="1241"/>
      <c r="D190" s="643" t="s">
        <v>7533</v>
      </c>
      <c r="E190" s="1241"/>
      <c r="F190" s="589">
        <v>64</v>
      </c>
      <c r="G190" s="589" t="s">
        <v>2612</v>
      </c>
      <c r="H190" s="644">
        <v>43655</v>
      </c>
      <c r="I190" s="1252"/>
      <c r="J190" s="672" t="s">
        <v>7534</v>
      </c>
      <c r="K190" s="655" t="s">
        <v>496</v>
      </c>
      <c r="L190" s="656"/>
      <c r="M190" s="655" t="s">
        <v>496</v>
      </c>
      <c r="N190" s="656"/>
      <c r="O190" s="647" t="s">
        <v>496</v>
      </c>
      <c r="P190" s="647"/>
      <c r="Q190" s="647"/>
      <c r="R190" s="657"/>
      <c r="S190" s="654"/>
    </row>
    <row r="191" spans="1:19" s="512" customFormat="1" ht="34.5" customHeight="1" x14ac:dyDescent="0.2">
      <c r="A191" s="1251"/>
      <c r="B191" s="1239"/>
      <c r="C191" s="1242"/>
      <c r="D191" s="643" t="s">
        <v>7535</v>
      </c>
      <c r="E191" s="1242"/>
      <c r="F191" s="589">
        <v>160</v>
      </c>
      <c r="G191" s="589" t="s">
        <v>2612</v>
      </c>
      <c r="H191" s="644">
        <v>43655</v>
      </c>
      <c r="I191" s="1227"/>
      <c r="J191" s="672" t="s">
        <v>7536</v>
      </c>
      <c r="K191" s="655" t="s">
        <v>496</v>
      </c>
      <c r="L191" s="656"/>
      <c r="M191" s="655" t="s">
        <v>496</v>
      </c>
      <c r="N191" s="656"/>
      <c r="O191" s="647"/>
      <c r="P191" s="647"/>
      <c r="Q191" s="647" t="s">
        <v>496</v>
      </c>
      <c r="R191" s="657"/>
      <c r="S191" s="659" t="s">
        <v>8322</v>
      </c>
    </row>
    <row r="192" spans="1:19" s="512" customFormat="1" ht="48" x14ac:dyDescent="0.2">
      <c r="A192" s="642">
        <v>109</v>
      </c>
      <c r="B192" s="631" t="s">
        <v>7537</v>
      </c>
      <c r="C192" s="643" t="s">
        <v>7538</v>
      </c>
      <c r="D192" s="643" t="s">
        <v>3676</v>
      </c>
      <c r="E192" s="643" t="s">
        <v>7553</v>
      </c>
      <c r="F192" s="589">
        <v>2080</v>
      </c>
      <c r="G192" s="589" t="s">
        <v>2612</v>
      </c>
      <c r="H192" s="644">
        <v>43661</v>
      </c>
      <c r="I192" s="645" t="s">
        <v>7566</v>
      </c>
      <c r="J192" s="672" t="s">
        <v>7554</v>
      </c>
      <c r="K192" s="655" t="s">
        <v>496</v>
      </c>
      <c r="L192" s="656"/>
      <c r="M192" s="655" t="s">
        <v>496</v>
      </c>
      <c r="N192" s="656"/>
      <c r="O192" s="647" t="s">
        <v>496</v>
      </c>
      <c r="P192" s="647"/>
      <c r="Q192" s="647"/>
      <c r="R192" s="657"/>
      <c r="S192" s="654"/>
    </row>
    <row r="193" spans="1:19" s="512" customFormat="1" ht="69.75" customHeight="1" x14ac:dyDescent="0.2">
      <c r="A193" s="642">
        <v>110</v>
      </c>
      <c r="B193" s="631" t="s">
        <v>7539</v>
      </c>
      <c r="C193" s="643" t="s">
        <v>7540</v>
      </c>
      <c r="D193" s="643" t="s">
        <v>3110</v>
      </c>
      <c r="E193" s="643" t="s">
        <v>7541</v>
      </c>
      <c r="F193" s="589">
        <v>445</v>
      </c>
      <c r="G193" s="589" t="s">
        <v>2612</v>
      </c>
      <c r="H193" s="644">
        <v>43651</v>
      </c>
      <c r="I193" s="645" t="s">
        <v>7542</v>
      </c>
      <c r="J193" s="672" t="s">
        <v>7543</v>
      </c>
      <c r="K193" s="655" t="s">
        <v>496</v>
      </c>
      <c r="L193" s="656"/>
      <c r="M193" s="655" t="s">
        <v>496</v>
      </c>
      <c r="N193" s="656"/>
      <c r="O193" s="647" t="s">
        <v>496</v>
      </c>
      <c r="P193" s="647"/>
      <c r="Q193" s="647"/>
      <c r="R193" s="657"/>
      <c r="S193" s="654"/>
    </row>
    <row r="194" spans="1:19" s="512" customFormat="1" ht="60" customHeight="1" x14ac:dyDescent="0.2">
      <c r="A194" s="592">
        <v>111</v>
      </c>
      <c r="B194" s="631" t="s">
        <v>7544</v>
      </c>
      <c r="C194" s="643" t="s">
        <v>7567</v>
      </c>
      <c r="D194" s="643" t="s">
        <v>2551</v>
      </c>
      <c r="E194" s="643" t="s">
        <v>8323</v>
      </c>
      <c r="F194" s="589">
        <v>394.37</v>
      </c>
      <c r="G194" s="589" t="s">
        <v>2612</v>
      </c>
      <c r="H194" s="644">
        <v>43651</v>
      </c>
      <c r="I194" s="645" t="s">
        <v>7545</v>
      </c>
      <c r="J194" s="672" t="s">
        <v>7546</v>
      </c>
      <c r="K194" s="655" t="s">
        <v>496</v>
      </c>
      <c r="L194" s="656"/>
      <c r="M194" s="655" t="s">
        <v>496</v>
      </c>
      <c r="N194" s="656"/>
      <c r="O194" s="647" t="s">
        <v>496</v>
      </c>
      <c r="P194" s="647"/>
      <c r="Q194" s="647"/>
      <c r="R194" s="657"/>
      <c r="S194" s="654"/>
    </row>
    <row r="195" spans="1:19" s="512" customFormat="1" ht="34.5" customHeight="1" x14ac:dyDescent="0.2">
      <c r="A195" s="642">
        <v>112</v>
      </c>
      <c r="B195" s="631" t="s">
        <v>7555</v>
      </c>
      <c r="C195" s="643" t="s">
        <v>7572</v>
      </c>
      <c r="D195" s="643" t="s">
        <v>4583</v>
      </c>
      <c r="E195" s="590" t="s">
        <v>7573</v>
      </c>
      <c r="F195" s="589">
        <v>854</v>
      </c>
      <c r="G195" s="589" t="s">
        <v>2612</v>
      </c>
      <c r="H195" s="644">
        <v>43665</v>
      </c>
      <c r="I195" s="645" t="s">
        <v>7574</v>
      </c>
      <c r="J195" s="672" t="s">
        <v>7575</v>
      </c>
      <c r="K195" s="655" t="s">
        <v>496</v>
      </c>
      <c r="L195" s="656"/>
      <c r="M195" s="655" t="s">
        <v>496</v>
      </c>
      <c r="N195" s="656"/>
      <c r="O195" s="647" t="s">
        <v>496</v>
      </c>
      <c r="P195" s="647"/>
      <c r="Q195" s="647"/>
      <c r="R195" s="657"/>
      <c r="S195" s="654"/>
    </row>
    <row r="196" spans="1:19" s="512" customFormat="1" ht="40.5" customHeight="1" x14ac:dyDescent="0.2">
      <c r="A196" s="642">
        <v>113</v>
      </c>
      <c r="B196" s="631" t="s">
        <v>7580</v>
      </c>
      <c r="C196" s="643" t="s">
        <v>7475</v>
      </c>
      <c r="D196" s="643" t="s">
        <v>8324</v>
      </c>
      <c r="E196" s="590" t="s">
        <v>7576</v>
      </c>
      <c r="F196" s="589">
        <v>249.74</v>
      </c>
      <c r="G196" s="589" t="s">
        <v>2612</v>
      </c>
      <c r="H196" s="644">
        <v>43675</v>
      </c>
      <c r="I196" s="645" t="s">
        <v>5979</v>
      </c>
      <c r="J196" s="672" t="s">
        <v>8325</v>
      </c>
      <c r="K196" s="655" t="s">
        <v>496</v>
      </c>
      <c r="L196" s="656"/>
      <c r="M196" s="655" t="s">
        <v>496</v>
      </c>
      <c r="N196" s="656"/>
      <c r="O196" s="647" t="s">
        <v>496</v>
      </c>
      <c r="P196" s="647"/>
      <c r="Q196" s="647"/>
      <c r="R196" s="657"/>
      <c r="S196" s="654"/>
    </row>
    <row r="197" spans="1:19" s="512" customFormat="1" ht="40.5" customHeight="1" x14ac:dyDescent="0.2">
      <c r="A197" s="642">
        <v>114</v>
      </c>
      <c r="B197" s="631" t="s">
        <v>7581</v>
      </c>
      <c r="C197" s="643" t="s">
        <v>7577</v>
      </c>
      <c r="D197" s="643" t="s">
        <v>7578</v>
      </c>
      <c r="E197" s="590" t="s">
        <v>7576</v>
      </c>
      <c r="F197" s="589">
        <v>380</v>
      </c>
      <c r="G197" s="589" t="s">
        <v>2612</v>
      </c>
      <c r="H197" s="644">
        <v>43669</v>
      </c>
      <c r="I197" s="645" t="s">
        <v>6046</v>
      </c>
      <c r="J197" s="672" t="s">
        <v>7579</v>
      </c>
      <c r="K197" s="655" t="s">
        <v>496</v>
      </c>
      <c r="L197" s="656"/>
      <c r="M197" s="655" t="s">
        <v>496</v>
      </c>
      <c r="N197" s="656"/>
      <c r="O197" s="647" t="s">
        <v>496</v>
      </c>
      <c r="P197" s="647"/>
      <c r="Q197" s="647"/>
      <c r="R197" s="657"/>
      <c r="S197" s="654"/>
    </row>
    <row r="198" spans="1:19" s="512" customFormat="1" ht="34.5" customHeight="1" x14ac:dyDescent="0.2">
      <c r="A198" s="1228">
        <v>115</v>
      </c>
      <c r="B198" s="1237" t="s">
        <v>7609</v>
      </c>
      <c r="C198" s="1240" t="s">
        <v>7612</v>
      </c>
      <c r="D198" s="643" t="s">
        <v>7613</v>
      </c>
      <c r="E198" s="1254" t="s">
        <v>7614</v>
      </c>
      <c r="F198" s="589">
        <v>52.6</v>
      </c>
      <c r="G198" s="589" t="s">
        <v>2944</v>
      </c>
      <c r="H198" s="644">
        <v>43692</v>
      </c>
      <c r="I198" s="645" t="s">
        <v>6902</v>
      </c>
      <c r="J198" s="672" t="s">
        <v>7615</v>
      </c>
      <c r="K198" s="655" t="s">
        <v>496</v>
      </c>
      <c r="L198" s="656"/>
      <c r="M198" s="655" t="s">
        <v>496</v>
      </c>
      <c r="N198" s="656"/>
      <c r="O198" s="647" t="s">
        <v>496</v>
      </c>
      <c r="P198" s="647"/>
      <c r="Q198" s="647"/>
      <c r="R198" s="657"/>
      <c r="S198" s="654"/>
    </row>
    <row r="199" spans="1:19" s="512" customFormat="1" ht="34.5" customHeight="1" x14ac:dyDescent="0.2">
      <c r="A199" s="1243"/>
      <c r="B199" s="1238"/>
      <c r="C199" s="1241"/>
      <c r="D199" s="643" t="s">
        <v>7616</v>
      </c>
      <c r="E199" s="1255"/>
      <c r="F199" s="589">
        <v>77</v>
      </c>
      <c r="G199" s="589" t="s">
        <v>2944</v>
      </c>
      <c r="H199" s="644">
        <v>43692</v>
      </c>
      <c r="I199" s="645" t="s">
        <v>7617</v>
      </c>
      <c r="J199" s="672" t="s">
        <v>7618</v>
      </c>
      <c r="K199" s="655" t="s">
        <v>496</v>
      </c>
      <c r="L199" s="656"/>
      <c r="M199" s="655" t="s">
        <v>496</v>
      </c>
      <c r="N199" s="656"/>
      <c r="O199" s="647" t="s">
        <v>496</v>
      </c>
      <c r="P199" s="647"/>
      <c r="Q199" s="647"/>
      <c r="R199" s="657"/>
      <c r="S199" s="654"/>
    </row>
    <row r="200" spans="1:19" s="512" customFormat="1" ht="34.5" customHeight="1" x14ac:dyDescent="0.2">
      <c r="A200" s="1243"/>
      <c r="B200" s="1238"/>
      <c r="C200" s="1241"/>
      <c r="D200" s="643" t="s">
        <v>7619</v>
      </c>
      <c r="E200" s="1255"/>
      <c r="F200" s="589">
        <v>105</v>
      </c>
      <c r="G200" s="589" t="s">
        <v>2944</v>
      </c>
      <c r="H200" s="644">
        <v>43692</v>
      </c>
      <c r="I200" s="645" t="s">
        <v>7620</v>
      </c>
      <c r="J200" s="672" t="s">
        <v>7621</v>
      </c>
      <c r="K200" s="655" t="s">
        <v>496</v>
      </c>
      <c r="L200" s="656"/>
      <c r="M200" s="655" t="s">
        <v>496</v>
      </c>
      <c r="N200" s="656"/>
      <c r="O200" s="647" t="s">
        <v>496</v>
      </c>
      <c r="P200" s="647"/>
      <c r="Q200" s="647"/>
      <c r="R200" s="657"/>
      <c r="S200" s="654"/>
    </row>
    <row r="201" spans="1:19" s="512" customFormat="1" ht="34.5" customHeight="1" x14ac:dyDescent="0.2">
      <c r="A201" s="1229"/>
      <c r="B201" s="1239"/>
      <c r="C201" s="1242"/>
      <c r="D201" s="643" t="s">
        <v>7497</v>
      </c>
      <c r="E201" s="1256"/>
      <c r="F201" s="589">
        <v>1196.8800000000001</v>
      </c>
      <c r="G201" s="589" t="s">
        <v>2944</v>
      </c>
      <c r="H201" s="644">
        <v>43692</v>
      </c>
      <c r="I201" s="645" t="s">
        <v>7622</v>
      </c>
      <c r="J201" s="672" t="s">
        <v>7623</v>
      </c>
      <c r="K201" s="655"/>
      <c r="L201" s="655" t="s">
        <v>496</v>
      </c>
      <c r="M201" s="655" t="s">
        <v>496</v>
      </c>
      <c r="N201" s="656"/>
      <c r="O201" s="647"/>
      <c r="P201" s="647"/>
      <c r="Q201" s="647"/>
      <c r="R201" s="657" t="s">
        <v>496</v>
      </c>
      <c r="S201" s="654" t="s">
        <v>8326</v>
      </c>
    </row>
    <row r="202" spans="1:19" s="512" customFormat="1" ht="34.5" customHeight="1" x14ac:dyDescent="0.2">
      <c r="A202" s="1228">
        <v>116</v>
      </c>
      <c r="B202" s="1237" t="s">
        <v>7610</v>
      </c>
      <c r="C202" s="1254" t="s">
        <v>6829</v>
      </c>
      <c r="D202" s="643" t="s">
        <v>4320</v>
      </c>
      <c r="E202" s="1254" t="s">
        <v>7710</v>
      </c>
      <c r="F202" s="589">
        <v>480</v>
      </c>
      <c r="G202" s="589" t="s">
        <v>2625</v>
      </c>
      <c r="H202" s="644">
        <v>43711</v>
      </c>
      <c r="I202" s="645" t="s">
        <v>7624</v>
      </c>
      <c r="J202" s="672" t="s">
        <v>7625</v>
      </c>
      <c r="K202" s="655" t="s">
        <v>496</v>
      </c>
      <c r="L202" s="656"/>
      <c r="M202" s="655" t="s">
        <v>496</v>
      </c>
      <c r="N202" s="656"/>
      <c r="O202" s="647" t="s">
        <v>496</v>
      </c>
      <c r="P202" s="647"/>
      <c r="Q202" s="647"/>
      <c r="R202" s="657"/>
      <c r="S202" s="654"/>
    </row>
    <row r="203" spans="1:19" s="512" customFormat="1" ht="34.5" customHeight="1" x14ac:dyDescent="0.2">
      <c r="A203" s="1243"/>
      <c r="B203" s="1238"/>
      <c r="C203" s="1255"/>
      <c r="D203" s="643" t="s">
        <v>2764</v>
      </c>
      <c r="E203" s="1255"/>
      <c r="F203" s="589">
        <v>1969.3</v>
      </c>
      <c r="G203" s="589" t="s">
        <v>2625</v>
      </c>
      <c r="H203" s="644">
        <v>43711</v>
      </c>
      <c r="I203" s="645" t="s">
        <v>7626</v>
      </c>
      <c r="J203" s="672" t="s">
        <v>7627</v>
      </c>
      <c r="K203" s="655" t="s">
        <v>496</v>
      </c>
      <c r="L203" s="656"/>
      <c r="M203" s="655" t="s">
        <v>496</v>
      </c>
      <c r="N203" s="656"/>
      <c r="O203" s="647" t="s">
        <v>496</v>
      </c>
      <c r="P203" s="647"/>
      <c r="Q203" s="647"/>
      <c r="R203" s="657"/>
      <c r="S203" s="654"/>
    </row>
    <row r="204" spans="1:19" s="512" customFormat="1" ht="34.5" customHeight="1" x14ac:dyDescent="0.2">
      <c r="A204" s="1229"/>
      <c r="B204" s="1239"/>
      <c r="C204" s="1256"/>
      <c r="D204" s="643" t="s">
        <v>7578</v>
      </c>
      <c r="E204" s="1256"/>
      <c r="F204" s="589">
        <v>684</v>
      </c>
      <c r="G204" s="589" t="s">
        <v>2625</v>
      </c>
      <c r="H204" s="644">
        <v>43711</v>
      </c>
      <c r="I204" s="645" t="s">
        <v>6902</v>
      </c>
      <c r="J204" s="672" t="s">
        <v>7628</v>
      </c>
      <c r="K204" s="655" t="s">
        <v>496</v>
      </c>
      <c r="L204" s="656"/>
      <c r="M204" s="655" t="s">
        <v>496</v>
      </c>
      <c r="N204" s="656"/>
      <c r="O204" s="647"/>
      <c r="P204" s="647"/>
      <c r="Q204" s="647" t="s">
        <v>496</v>
      </c>
      <c r="R204" s="657"/>
      <c r="S204" s="654" t="s">
        <v>8327</v>
      </c>
    </row>
    <row r="205" spans="1:19" s="512" customFormat="1" ht="36" x14ac:dyDescent="0.2">
      <c r="A205" s="642">
        <v>117</v>
      </c>
      <c r="B205" s="631" t="s">
        <v>7611</v>
      </c>
      <c r="C205" s="643" t="s">
        <v>7629</v>
      </c>
      <c r="D205" s="643" t="s">
        <v>7578</v>
      </c>
      <c r="E205" s="643" t="s">
        <v>7711</v>
      </c>
      <c r="F205" s="589">
        <v>1400</v>
      </c>
      <c r="G205" s="589" t="s">
        <v>2625</v>
      </c>
      <c r="H205" s="644">
        <v>43713</v>
      </c>
      <c r="I205" s="645" t="s">
        <v>6760</v>
      </c>
      <c r="J205" s="672" t="s">
        <v>7630</v>
      </c>
      <c r="K205" s="609" t="s">
        <v>496</v>
      </c>
      <c r="L205" s="610"/>
      <c r="M205" s="609" t="s">
        <v>496</v>
      </c>
      <c r="N205" s="610"/>
      <c r="O205" s="873" t="s">
        <v>496</v>
      </c>
      <c r="P205" s="873"/>
      <c r="Q205" s="873"/>
      <c r="R205" s="873"/>
      <c r="S205" s="658"/>
    </row>
    <row r="206" spans="1:19" s="512" customFormat="1" ht="34.5" customHeight="1" x14ac:dyDescent="0.2">
      <c r="A206" s="642">
        <v>118</v>
      </c>
      <c r="B206" s="631" t="s">
        <v>7631</v>
      </c>
      <c r="C206" s="643" t="s">
        <v>6814</v>
      </c>
      <c r="D206" s="643" t="s">
        <v>2744</v>
      </c>
      <c r="E206" s="643" t="s">
        <v>7632</v>
      </c>
      <c r="F206" s="589">
        <v>485</v>
      </c>
      <c r="G206" s="589" t="s">
        <v>2625</v>
      </c>
      <c r="H206" s="644">
        <v>43711</v>
      </c>
      <c r="I206" s="645" t="s">
        <v>7423</v>
      </c>
      <c r="J206" s="672" t="s">
        <v>7633</v>
      </c>
      <c r="K206" s="650" t="s">
        <v>6059</v>
      </c>
      <c r="L206" s="650" t="s">
        <v>6059</v>
      </c>
      <c r="M206" s="650" t="s">
        <v>6059</v>
      </c>
      <c r="N206" s="650" t="s">
        <v>6059</v>
      </c>
      <c r="O206" s="650" t="s">
        <v>6059</v>
      </c>
      <c r="P206" s="650" t="s">
        <v>6059</v>
      </c>
      <c r="Q206" s="650" t="s">
        <v>6059</v>
      </c>
      <c r="R206" s="650" t="s">
        <v>6059</v>
      </c>
      <c r="S206" s="524" t="s">
        <v>8676</v>
      </c>
    </row>
    <row r="207" spans="1:19" s="512" customFormat="1" ht="36" x14ac:dyDescent="0.2">
      <c r="A207" s="642">
        <v>119</v>
      </c>
      <c r="B207" s="631" t="s">
        <v>7634</v>
      </c>
      <c r="C207" s="643" t="s">
        <v>7635</v>
      </c>
      <c r="D207" s="643" t="s">
        <v>2551</v>
      </c>
      <c r="E207" s="643" t="s">
        <v>7712</v>
      </c>
      <c r="F207" s="589">
        <v>271.2</v>
      </c>
      <c r="G207" s="589" t="s">
        <v>2944</v>
      </c>
      <c r="H207" s="644">
        <v>43706</v>
      </c>
      <c r="I207" s="645" t="s">
        <v>7636</v>
      </c>
      <c r="J207" s="672" t="s">
        <v>7637</v>
      </c>
      <c r="K207" s="655" t="s">
        <v>496</v>
      </c>
      <c r="L207" s="656"/>
      <c r="M207" s="655" t="s">
        <v>496</v>
      </c>
      <c r="N207" s="656"/>
      <c r="O207" s="647" t="s">
        <v>496</v>
      </c>
      <c r="P207" s="647"/>
      <c r="Q207" s="647"/>
      <c r="R207" s="657"/>
      <c r="S207" s="658"/>
    </row>
    <row r="208" spans="1:19" s="512" customFormat="1" ht="60" x14ac:dyDescent="0.2">
      <c r="A208" s="642">
        <v>120</v>
      </c>
      <c r="B208" s="631" t="s">
        <v>7638</v>
      </c>
      <c r="C208" s="643" t="s">
        <v>7639</v>
      </c>
      <c r="D208" s="643" t="s">
        <v>2551</v>
      </c>
      <c r="E208" s="643" t="s">
        <v>7713</v>
      </c>
      <c r="F208" s="589">
        <v>292.67</v>
      </c>
      <c r="G208" s="589" t="s">
        <v>2625</v>
      </c>
      <c r="H208" s="644">
        <v>43710</v>
      </c>
      <c r="I208" s="645" t="s">
        <v>7640</v>
      </c>
      <c r="J208" s="672" t="s">
        <v>7641</v>
      </c>
      <c r="K208" s="624" t="s">
        <v>496</v>
      </c>
      <c r="L208" s="624"/>
      <c r="M208" s="624" t="s">
        <v>496</v>
      </c>
      <c r="N208" s="624"/>
      <c r="O208" s="624" t="s">
        <v>496</v>
      </c>
      <c r="P208" s="646"/>
      <c r="Q208" s="646"/>
      <c r="R208" s="664"/>
      <c r="S208" s="660"/>
    </row>
    <row r="209" spans="1:19" s="512" customFormat="1" ht="63.75" x14ac:dyDescent="0.2">
      <c r="A209" s="642">
        <v>121</v>
      </c>
      <c r="B209" s="631" t="s">
        <v>7642</v>
      </c>
      <c r="C209" s="643" t="s">
        <v>7643</v>
      </c>
      <c r="D209" s="643" t="s">
        <v>98</v>
      </c>
      <c r="E209" s="590" t="s">
        <v>7714</v>
      </c>
      <c r="F209" s="589">
        <v>62</v>
      </c>
      <c r="G209" s="589" t="s">
        <v>2625</v>
      </c>
      <c r="H209" s="644">
        <v>43718</v>
      </c>
      <c r="I209" s="645" t="s">
        <v>7644</v>
      </c>
      <c r="J209" s="672" t="s">
        <v>7645</v>
      </c>
      <c r="K209" s="650" t="s">
        <v>6059</v>
      </c>
      <c r="L209" s="650" t="s">
        <v>6059</v>
      </c>
      <c r="M209" s="650" t="s">
        <v>6059</v>
      </c>
      <c r="N209" s="650" t="s">
        <v>6059</v>
      </c>
      <c r="O209" s="650" t="s">
        <v>6059</v>
      </c>
      <c r="P209" s="650" t="s">
        <v>6059</v>
      </c>
      <c r="Q209" s="650" t="s">
        <v>6059</v>
      </c>
      <c r="R209" s="650" t="s">
        <v>6059</v>
      </c>
      <c r="S209" s="651" t="s">
        <v>8328</v>
      </c>
    </row>
    <row r="210" spans="1:19" s="512" customFormat="1" ht="29.25" customHeight="1" x14ac:dyDescent="0.2">
      <c r="A210" s="642">
        <v>122</v>
      </c>
      <c r="B210" s="631" t="s">
        <v>7653</v>
      </c>
      <c r="C210" s="643" t="s">
        <v>7654</v>
      </c>
      <c r="D210" s="643" t="s">
        <v>7655</v>
      </c>
      <c r="E210" s="643" t="s">
        <v>7715</v>
      </c>
      <c r="F210" s="589">
        <v>1970</v>
      </c>
      <c r="G210" s="589" t="s">
        <v>3128</v>
      </c>
      <c r="H210" s="644">
        <v>43745</v>
      </c>
      <c r="I210" s="645" t="s">
        <v>7656</v>
      </c>
      <c r="J210" s="672" t="s">
        <v>7657</v>
      </c>
      <c r="K210" s="624" t="s">
        <v>496</v>
      </c>
      <c r="L210" s="624"/>
      <c r="M210" s="624" t="s">
        <v>496</v>
      </c>
      <c r="N210" s="624"/>
      <c r="O210" s="624" t="s">
        <v>496</v>
      </c>
      <c r="P210" s="624"/>
      <c r="Q210" s="624"/>
      <c r="R210" s="624"/>
      <c r="S210" s="627"/>
    </row>
    <row r="211" spans="1:19" s="512" customFormat="1" ht="31.5" customHeight="1" x14ac:dyDescent="0.2">
      <c r="A211" s="1228">
        <v>123</v>
      </c>
      <c r="B211" s="1237" t="s">
        <v>7658</v>
      </c>
      <c r="C211" s="1240" t="s">
        <v>7659</v>
      </c>
      <c r="D211" s="643" t="s">
        <v>7660</v>
      </c>
      <c r="E211" s="1240" t="s">
        <v>7716</v>
      </c>
      <c r="F211" s="589">
        <v>595.29999999999995</v>
      </c>
      <c r="G211" s="589" t="s">
        <v>3128</v>
      </c>
      <c r="H211" s="644">
        <v>43753</v>
      </c>
      <c r="I211" s="645" t="s">
        <v>7661</v>
      </c>
      <c r="J211" s="672" t="s">
        <v>7662</v>
      </c>
      <c r="K211" s="624" t="s">
        <v>496</v>
      </c>
      <c r="L211" s="624"/>
      <c r="M211" s="624" t="s">
        <v>496</v>
      </c>
      <c r="N211" s="624"/>
      <c r="O211" s="624" t="s">
        <v>496</v>
      </c>
      <c r="P211" s="624"/>
      <c r="Q211" s="624"/>
      <c r="R211" s="624"/>
      <c r="S211" s="627"/>
    </row>
    <row r="212" spans="1:19" s="512" customFormat="1" ht="31.5" customHeight="1" x14ac:dyDescent="0.2">
      <c r="A212" s="1229"/>
      <c r="B212" s="1239"/>
      <c r="C212" s="1242"/>
      <c r="D212" s="643" t="s">
        <v>7225</v>
      </c>
      <c r="E212" s="1242"/>
      <c r="F212" s="589">
        <v>961.85</v>
      </c>
      <c r="G212" s="589" t="s">
        <v>3128</v>
      </c>
      <c r="H212" s="644">
        <v>43753</v>
      </c>
      <c r="I212" s="645" t="s">
        <v>7663</v>
      </c>
      <c r="J212" s="672" t="s">
        <v>7664</v>
      </c>
      <c r="K212" s="624" t="s">
        <v>496</v>
      </c>
      <c r="L212" s="624"/>
      <c r="M212" s="624" t="s">
        <v>496</v>
      </c>
      <c r="N212" s="624"/>
      <c r="O212" s="624" t="s">
        <v>496</v>
      </c>
      <c r="P212" s="624"/>
      <c r="Q212" s="624"/>
      <c r="R212" s="624"/>
      <c r="S212" s="627"/>
    </row>
    <row r="213" spans="1:19" s="512" customFormat="1" ht="40.5" customHeight="1" x14ac:dyDescent="0.2">
      <c r="A213" s="1228">
        <v>124</v>
      </c>
      <c r="B213" s="1237" t="s">
        <v>7665</v>
      </c>
      <c r="C213" s="1240" t="s">
        <v>7666</v>
      </c>
      <c r="D213" s="643" t="s">
        <v>7667</v>
      </c>
      <c r="E213" s="1240" t="s">
        <v>7717</v>
      </c>
      <c r="F213" s="589">
        <v>1005.7</v>
      </c>
      <c r="G213" s="589" t="s">
        <v>3009</v>
      </c>
      <c r="H213" s="644">
        <v>43805</v>
      </c>
      <c r="I213" s="645" t="s">
        <v>7668</v>
      </c>
      <c r="J213" s="672" t="s">
        <v>7866</v>
      </c>
      <c r="K213" s="520" t="s">
        <v>496</v>
      </c>
      <c r="L213" s="521"/>
      <c r="M213" s="520" t="s">
        <v>496</v>
      </c>
      <c r="N213" s="521"/>
      <c r="O213" s="522" t="s">
        <v>496</v>
      </c>
      <c r="P213" s="522"/>
      <c r="Q213" s="522"/>
      <c r="R213" s="522"/>
      <c r="S213" s="524"/>
    </row>
    <row r="214" spans="1:19" s="512" customFormat="1" ht="40.5" customHeight="1" x14ac:dyDescent="0.2">
      <c r="A214" s="1243"/>
      <c r="B214" s="1238"/>
      <c r="C214" s="1241"/>
      <c r="D214" s="643" t="s">
        <v>7669</v>
      </c>
      <c r="E214" s="1241"/>
      <c r="F214" s="589">
        <v>8595.09</v>
      </c>
      <c r="G214" s="589" t="s">
        <v>3009</v>
      </c>
      <c r="H214" s="644">
        <v>43805</v>
      </c>
      <c r="I214" s="645" t="s">
        <v>7668</v>
      </c>
      <c r="J214" s="672" t="s">
        <v>7867</v>
      </c>
      <c r="K214" s="520" t="s">
        <v>496</v>
      </c>
      <c r="L214" s="521"/>
      <c r="M214" s="520" t="s">
        <v>496</v>
      </c>
      <c r="N214" s="521"/>
      <c r="O214" s="522" t="s">
        <v>496</v>
      </c>
      <c r="P214" s="522"/>
      <c r="Q214" s="522"/>
      <c r="R214" s="522"/>
      <c r="S214" s="524"/>
    </row>
    <row r="215" spans="1:19" s="512" customFormat="1" ht="40.5" customHeight="1" x14ac:dyDescent="0.2">
      <c r="A215" s="1243"/>
      <c r="B215" s="1238"/>
      <c r="C215" s="1241"/>
      <c r="D215" s="643" t="s">
        <v>54</v>
      </c>
      <c r="E215" s="1241"/>
      <c r="F215" s="589">
        <v>3900</v>
      </c>
      <c r="G215" s="589" t="s">
        <v>3009</v>
      </c>
      <c r="H215" s="644">
        <v>43805</v>
      </c>
      <c r="I215" s="645" t="s">
        <v>7668</v>
      </c>
      <c r="J215" s="672" t="s">
        <v>7868</v>
      </c>
      <c r="K215" s="520" t="s">
        <v>496</v>
      </c>
      <c r="L215" s="521"/>
      <c r="M215" s="520" t="s">
        <v>496</v>
      </c>
      <c r="N215" s="521"/>
      <c r="O215" s="522" t="s">
        <v>496</v>
      </c>
      <c r="P215" s="522"/>
      <c r="Q215" s="522"/>
      <c r="R215" s="522"/>
      <c r="S215" s="524"/>
    </row>
    <row r="216" spans="1:19" s="512" customFormat="1" ht="40.5" customHeight="1" x14ac:dyDescent="0.2">
      <c r="A216" s="1243"/>
      <c r="B216" s="1238"/>
      <c r="C216" s="1241"/>
      <c r="D216" s="643" t="s">
        <v>7670</v>
      </c>
      <c r="E216" s="1241"/>
      <c r="F216" s="589">
        <v>1390.68</v>
      </c>
      <c r="G216" s="589" t="s">
        <v>3009</v>
      </c>
      <c r="H216" s="644">
        <v>43805</v>
      </c>
      <c r="I216" s="645" t="s">
        <v>7671</v>
      </c>
      <c r="J216" s="672" t="s">
        <v>7869</v>
      </c>
      <c r="K216" s="520" t="s">
        <v>496</v>
      </c>
      <c r="L216" s="521"/>
      <c r="M216" s="520" t="s">
        <v>496</v>
      </c>
      <c r="N216" s="521"/>
      <c r="O216" s="522" t="s">
        <v>496</v>
      </c>
      <c r="P216" s="522"/>
      <c r="Q216" s="522"/>
      <c r="R216" s="522"/>
      <c r="S216" s="524"/>
    </row>
    <row r="217" spans="1:19" s="512" customFormat="1" ht="40.5" customHeight="1" x14ac:dyDescent="0.2">
      <c r="A217" s="1243"/>
      <c r="B217" s="1238"/>
      <c r="C217" s="1241"/>
      <c r="D217" s="643" t="s">
        <v>7672</v>
      </c>
      <c r="E217" s="1241"/>
      <c r="F217" s="589">
        <v>18925.240000000002</v>
      </c>
      <c r="G217" s="589" t="s">
        <v>3009</v>
      </c>
      <c r="H217" s="644">
        <v>43805</v>
      </c>
      <c r="I217" s="645" t="s">
        <v>7671</v>
      </c>
      <c r="J217" s="672" t="s">
        <v>7870</v>
      </c>
      <c r="K217" s="520" t="s">
        <v>496</v>
      </c>
      <c r="L217" s="521"/>
      <c r="M217" s="520" t="s">
        <v>496</v>
      </c>
      <c r="N217" s="521"/>
      <c r="O217" s="522" t="s">
        <v>496</v>
      </c>
      <c r="P217" s="522"/>
      <c r="Q217" s="522" t="s">
        <v>496</v>
      </c>
      <c r="R217" s="522"/>
      <c r="S217" s="524" t="s">
        <v>8329</v>
      </c>
    </row>
    <row r="218" spans="1:19" s="512" customFormat="1" ht="40.5" customHeight="1" x14ac:dyDescent="0.2">
      <c r="A218" s="1229"/>
      <c r="B218" s="1239"/>
      <c r="C218" s="1242"/>
      <c r="D218" s="643" t="s">
        <v>7619</v>
      </c>
      <c r="E218" s="1242"/>
      <c r="F218" s="589">
        <v>7402.6</v>
      </c>
      <c r="G218" s="589" t="s">
        <v>3009</v>
      </c>
      <c r="H218" s="644">
        <v>43805</v>
      </c>
      <c r="I218" s="645" t="s">
        <v>7668</v>
      </c>
      <c r="J218" s="672" t="s">
        <v>7871</v>
      </c>
      <c r="K218" s="520" t="s">
        <v>496</v>
      </c>
      <c r="L218" s="521"/>
      <c r="M218" s="520" t="s">
        <v>496</v>
      </c>
      <c r="N218" s="521"/>
      <c r="O218" s="522" t="s">
        <v>496</v>
      </c>
      <c r="P218" s="522"/>
      <c r="Q218" s="522"/>
      <c r="R218" s="522"/>
      <c r="S218" s="524"/>
    </row>
    <row r="219" spans="1:19" s="512" customFormat="1" ht="43.5" customHeight="1" x14ac:dyDescent="0.2">
      <c r="A219" s="642">
        <v>125</v>
      </c>
      <c r="B219" s="631" t="s">
        <v>7679</v>
      </c>
      <c r="C219" s="643" t="s">
        <v>7673</v>
      </c>
      <c r="D219" s="643" t="s">
        <v>3904</v>
      </c>
      <c r="E219" s="643" t="s">
        <v>7718</v>
      </c>
      <c r="F219" s="589">
        <v>1125</v>
      </c>
      <c r="G219" s="589" t="s">
        <v>3128</v>
      </c>
      <c r="H219" s="644">
        <v>43749</v>
      </c>
      <c r="I219" s="645" t="s">
        <v>7674</v>
      </c>
      <c r="J219" s="672" t="s">
        <v>7675</v>
      </c>
      <c r="K219" s="624" t="s">
        <v>496</v>
      </c>
      <c r="L219" s="624"/>
      <c r="M219" s="624" t="s">
        <v>496</v>
      </c>
      <c r="N219" s="624"/>
      <c r="O219" s="624" t="s">
        <v>496</v>
      </c>
      <c r="P219" s="624"/>
      <c r="Q219" s="624"/>
      <c r="R219" s="624"/>
      <c r="S219" s="627"/>
    </row>
    <row r="220" spans="1:19" s="512" customFormat="1" ht="48" x14ac:dyDescent="0.2">
      <c r="A220" s="642">
        <v>126</v>
      </c>
      <c r="B220" s="631" t="s">
        <v>7676</v>
      </c>
      <c r="C220" s="643" t="s">
        <v>7218</v>
      </c>
      <c r="D220" s="643" t="s">
        <v>2744</v>
      </c>
      <c r="E220" s="643" t="s">
        <v>7719</v>
      </c>
      <c r="F220" s="589">
        <v>740</v>
      </c>
      <c r="G220" s="589" t="s">
        <v>3128</v>
      </c>
      <c r="H220" s="644">
        <v>43741</v>
      </c>
      <c r="I220" s="645" t="s">
        <v>7677</v>
      </c>
      <c r="J220" s="672" t="s">
        <v>7678</v>
      </c>
      <c r="K220" s="820" t="s">
        <v>6123</v>
      </c>
      <c r="L220" s="820" t="s">
        <v>6123</v>
      </c>
      <c r="M220" s="820" t="s">
        <v>6123</v>
      </c>
      <c r="N220" s="820" t="s">
        <v>6123</v>
      </c>
      <c r="O220" s="820" t="s">
        <v>6123</v>
      </c>
      <c r="P220" s="820" t="s">
        <v>6123</v>
      </c>
      <c r="Q220" s="820" t="s">
        <v>6123</v>
      </c>
      <c r="R220" s="820" t="s">
        <v>6123</v>
      </c>
      <c r="S220" s="524" t="s">
        <v>8676</v>
      </c>
    </row>
    <row r="221" spans="1:19" s="512" customFormat="1" ht="36" x14ac:dyDescent="0.2">
      <c r="A221" s="1228">
        <v>127</v>
      </c>
      <c r="B221" s="1237" t="s">
        <v>7680</v>
      </c>
      <c r="C221" s="1240" t="s">
        <v>5866</v>
      </c>
      <c r="D221" s="643" t="s">
        <v>5022</v>
      </c>
      <c r="E221" s="1240" t="s">
        <v>7720</v>
      </c>
      <c r="F221" s="589">
        <v>690</v>
      </c>
      <c r="G221" s="589" t="s">
        <v>3128</v>
      </c>
      <c r="H221" s="644">
        <v>43767</v>
      </c>
      <c r="I221" s="645" t="s">
        <v>7764</v>
      </c>
      <c r="J221" s="672" t="s">
        <v>8330</v>
      </c>
      <c r="K221" s="520"/>
      <c r="L221" s="520" t="s">
        <v>496</v>
      </c>
      <c r="M221" s="520" t="s">
        <v>496</v>
      </c>
      <c r="N221" s="521"/>
      <c r="O221" s="522" t="s">
        <v>496</v>
      </c>
      <c r="P221" s="522"/>
      <c r="Q221" s="522"/>
      <c r="R221" s="522" t="s">
        <v>496</v>
      </c>
      <c r="S221" s="524" t="s">
        <v>9477</v>
      </c>
    </row>
    <row r="222" spans="1:19" s="512" customFormat="1" ht="39.75" customHeight="1" x14ac:dyDescent="0.2">
      <c r="A222" s="1243"/>
      <c r="B222" s="1238"/>
      <c r="C222" s="1241"/>
      <c r="D222" s="643" t="s">
        <v>5019</v>
      </c>
      <c r="E222" s="1241"/>
      <c r="F222" s="589">
        <v>640</v>
      </c>
      <c r="G222" s="589" t="s">
        <v>3128</v>
      </c>
      <c r="H222" s="644">
        <v>43767</v>
      </c>
      <c r="I222" s="645" t="s">
        <v>7620</v>
      </c>
      <c r="J222" s="672" t="s">
        <v>8331</v>
      </c>
      <c r="K222" s="520" t="s">
        <v>496</v>
      </c>
      <c r="L222" s="521"/>
      <c r="M222" s="520" t="s">
        <v>496</v>
      </c>
      <c r="N222" s="521"/>
      <c r="O222" s="522" t="s">
        <v>496</v>
      </c>
      <c r="P222" s="522"/>
      <c r="Q222" s="522"/>
      <c r="R222" s="522"/>
      <c r="S222" s="524"/>
    </row>
    <row r="223" spans="1:19" s="512" customFormat="1" ht="48" x14ac:dyDescent="0.2">
      <c r="A223" s="1229"/>
      <c r="B223" s="1239"/>
      <c r="C223" s="1242"/>
      <c r="D223" s="643" t="s">
        <v>7101</v>
      </c>
      <c r="E223" s="1242"/>
      <c r="F223" s="589">
        <v>252</v>
      </c>
      <c r="G223" s="589" t="s">
        <v>3128</v>
      </c>
      <c r="H223" s="644">
        <v>43767</v>
      </c>
      <c r="I223" s="645" t="s">
        <v>8332</v>
      </c>
      <c r="J223" s="672" t="s">
        <v>8333</v>
      </c>
      <c r="K223" s="520" t="s">
        <v>496</v>
      </c>
      <c r="L223" s="521"/>
      <c r="M223" s="520" t="s">
        <v>496</v>
      </c>
      <c r="N223" s="521"/>
      <c r="O223" s="522" t="s">
        <v>496</v>
      </c>
      <c r="P223" s="522"/>
      <c r="Q223" s="522"/>
      <c r="R223" s="522"/>
      <c r="S223" s="524"/>
    </row>
    <row r="224" spans="1:19" s="512" customFormat="1" ht="36" x14ac:dyDescent="0.2">
      <c r="A224" s="642">
        <v>128</v>
      </c>
      <c r="B224" s="631" t="s">
        <v>7681</v>
      </c>
      <c r="C224" s="643" t="s">
        <v>7682</v>
      </c>
      <c r="D224" s="643" t="s">
        <v>7101</v>
      </c>
      <c r="E224" s="643" t="s">
        <v>7721</v>
      </c>
      <c r="F224" s="589">
        <v>239</v>
      </c>
      <c r="G224" s="589" t="s">
        <v>3128</v>
      </c>
      <c r="H224" s="644">
        <v>43752</v>
      </c>
      <c r="I224" s="645" t="s">
        <v>7661</v>
      </c>
      <c r="J224" s="672" t="s">
        <v>7683</v>
      </c>
      <c r="K224" s="520" t="s">
        <v>496</v>
      </c>
      <c r="L224" s="521"/>
      <c r="M224" s="520" t="s">
        <v>496</v>
      </c>
      <c r="N224" s="521"/>
      <c r="O224" s="522" t="s">
        <v>496</v>
      </c>
      <c r="P224" s="522"/>
      <c r="Q224" s="522"/>
      <c r="R224" s="522"/>
      <c r="S224" s="524"/>
    </row>
    <row r="225" spans="1:19" s="512" customFormat="1" ht="36" x14ac:dyDescent="0.2">
      <c r="A225" s="642">
        <v>129</v>
      </c>
      <c r="B225" s="631" t="s">
        <v>7684</v>
      </c>
      <c r="C225" s="643" t="s">
        <v>7685</v>
      </c>
      <c r="D225" s="643" t="s">
        <v>7686</v>
      </c>
      <c r="E225" s="643" t="s">
        <v>7722</v>
      </c>
      <c r="F225" s="589">
        <v>240</v>
      </c>
      <c r="G225" s="589" t="s">
        <v>3128</v>
      </c>
      <c r="H225" s="644">
        <v>43753</v>
      </c>
      <c r="I225" s="645" t="s">
        <v>7687</v>
      </c>
      <c r="J225" s="672" t="s">
        <v>7688</v>
      </c>
      <c r="K225" s="520" t="s">
        <v>496</v>
      </c>
      <c r="L225" s="521"/>
      <c r="M225" s="520" t="s">
        <v>496</v>
      </c>
      <c r="N225" s="521"/>
      <c r="O225" s="522" t="s">
        <v>496</v>
      </c>
      <c r="P225" s="522"/>
      <c r="Q225" s="522"/>
      <c r="R225" s="522"/>
      <c r="S225" s="524"/>
    </row>
    <row r="226" spans="1:19" s="512" customFormat="1" ht="48" x14ac:dyDescent="0.2">
      <c r="A226" s="1228">
        <v>130</v>
      </c>
      <c r="B226" s="1237" t="s">
        <v>7689</v>
      </c>
      <c r="C226" s="1240" t="s">
        <v>7690</v>
      </c>
      <c r="D226" s="643" t="s">
        <v>7743</v>
      </c>
      <c r="E226" s="1240" t="s">
        <v>7723</v>
      </c>
      <c r="F226" s="589">
        <v>195.5</v>
      </c>
      <c r="G226" s="589" t="s">
        <v>3009</v>
      </c>
      <c r="H226" s="644">
        <v>43780</v>
      </c>
      <c r="I226" s="645" t="s">
        <v>7744</v>
      </c>
      <c r="J226" s="672" t="s">
        <v>7745</v>
      </c>
      <c r="K226" s="520" t="s">
        <v>496</v>
      </c>
      <c r="L226" s="521"/>
      <c r="M226" s="520" t="s">
        <v>496</v>
      </c>
      <c r="N226" s="521"/>
      <c r="O226" s="522" t="s">
        <v>496</v>
      </c>
      <c r="P226" s="522"/>
      <c r="Q226" s="522"/>
      <c r="R226" s="522"/>
      <c r="S226" s="524"/>
    </row>
    <row r="227" spans="1:19" s="512" customFormat="1" ht="48" x14ac:dyDescent="0.2">
      <c r="A227" s="1243"/>
      <c r="B227" s="1238"/>
      <c r="C227" s="1241"/>
      <c r="D227" s="643" t="s">
        <v>7746</v>
      </c>
      <c r="E227" s="1241"/>
      <c r="F227" s="589">
        <v>400</v>
      </c>
      <c r="G227" s="589" t="s">
        <v>3009</v>
      </c>
      <c r="H227" s="644">
        <v>43780</v>
      </c>
      <c r="I227" s="645" t="s">
        <v>7744</v>
      </c>
      <c r="J227" s="672" t="s">
        <v>7747</v>
      </c>
      <c r="K227" s="520" t="s">
        <v>496</v>
      </c>
      <c r="L227" s="520"/>
      <c r="M227" s="520" t="s">
        <v>496</v>
      </c>
      <c r="N227" s="521"/>
      <c r="O227" s="522" t="s">
        <v>496</v>
      </c>
      <c r="P227" s="522"/>
      <c r="Q227" s="522"/>
      <c r="R227" s="522" t="s">
        <v>496</v>
      </c>
      <c r="S227" s="524" t="s">
        <v>8334</v>
      </c>
    </row>
    <row r="228" spans="1:19" s="512" customFormat="1" ht="42" customHeight="1" x14ac:dyDescent="0.2">
      <c r="A228" s="1243"/>
      <c r="B228" s="1238"/>
      <c r="C228" s="1241"/>
      <c r="D228" s="643" t="s">
        <v>5382</v>
      </c>
      <c r="E228" s="1241"/>
      <c r="F228" s="589">
        <v>772.65</v>
      </c>
      <c r="G228" s="589" t="s">
        <v>3009</v>
      </c>
      <c r="H228" s="644">
        <v>43780</v>
      </c>
      <c r="I228" s="645" t="s">
        <v>7748</v>
      </c>
      <c r="J228" s="672" t="s">
        <v>7749</v>
      </c>
      <c r="K228" s="520" t="s">
        <v>496</v>
      </c>
      <c r="L228" s="521"/>
      <c r="M228" s="520" t="s">
        <v>496</v>
      </c>
      <c r="N228" s="521"/>
      <c r="O228" s="522" t="s">
        <v>496</v>
      </c>
      <c r="P228" s="522"/>
      <c r="Q228" s="522"/>
      <c r="R228" s="522"/>
      <c r="S228" s="524"/>
    </row>
    <row r="229" spans="1:19" s="512" customFormat="1" ht="53.25" customHeight="1" x14ac:dyDescent="0.2">
      <c r="A229" s="1243"/>
      <c r="B229" s="1238"/>
      <c r="C229" s="1241"/>
      <c r="D229" s="643" t="s">
        <v>5893</v>
      </c>
      <c r="E229" s="1241"/>
      <c r="F229" s="589">
        <v>1249.5</v>
      </c>
      <c r="G229" s="589" t="s">
        <v>3009</v>
      </c>
      <c r="H229" s="644">
        <v>43780</v>
      </c>
      <c r="I229" s="645" t="s">
        <v>7744</v>
      </c>
      <c r="J229" s="672" t="s">
        <v>7750</v>
      </c>
      <c r="K229" s="520" t="s">
        <v>496</v>
      </c>
      <c r="L229" s="521"/>
      <c r="M229" s="520" t="s">
        <v>496</v>
      </c>
      <c r="N229" s="521"/>
      <c r="O229" s="522" t="s">
        <v>496</v>
      </c>
      <c r="P229" s="522"/>
      <c r="Q229" s="522"/>
      <c r="R229" s="522"/>
      <c r="S229" s="524"/>
    </row>
    <row r="230" spans="1:19" s="512" customFormat="1" ht="56.25" customHeight="1" x14ac:dyDescent="0.2">
      <c r="A230" s="1229"/>
      <c r="B230" s="1239"/>
      <c r="C230" s="1242"/>
      <c r="D230" s="643" t="s">
        <v>3826</v>
      </c>
      <c r="E230" s="1242"/>
      <c r="F230" s="589">
        <v>40</v>
      </c>
      <c r="G230" s="589" t="s">
        <v>3009</v>
      </c>
      <c r="H230" s="644">
        <v>43780</v>
      </c>
      <c r="I230" s="645" t="s">
        <v>7744</v>
      </c>
      <c r="J230" s="672" t="s">
        <v>7751</v>
      </c>
      <c r="K230" s="520" t="s">
        <v>496</v>
      </c>
      <c r="L230" s="521"/>
      <c r="M230" s="520" t="s">
        <v>496</v>
      </c>
      <c r="N230" s="521"/>
      <c r="O230" s="522" t="s">
        <v>496</v>
      </c>
      <c r="P230" s="522"/>
      <c r="Q230" s="522"/>
      <c r="R230" s="522"/>
      <c r="S230" s="524"/>
    </row>
    <row r="231" spans="1:19" s="512" customFormat="1" ht="33" customHeight="1" x14ac:dyDescent="0.2">
      <c r="A231" s="1228">
        <v>131</v>
      </c>
      <c r="B231" s="1237" t="s">
        <v>7691</v>
      </c>
      <c r="C231" s="1240" t="s">
        <v>7692</v>
      </c>
      <c r="D231" s="643" t="s">
        <v>4108</v>
      </c>
      <c r="E231" s="1254" t="s">
        <v>7724</v>
      </c>
      <c r="F231" s="589">
        <v>1668.22</v>
      </c>
      <c r="G231" s="589" t="s">
        <v>3009</v>
      </c>
      <c r="H231" s="644">
        <v>43776</v>
      </c>
      <c r="I231" s="645" t="s">
        <v>7752</v>
      </c>
      <c r="J231" s="672" t="s">
        <v>7753</v>
      </c>
      <c r="K231" s="520" t="s">
        <v>496</v>
      </c>
      <c r="L231" s="521"/>
      <c r="M231" s="520" t="s">
        <v>496</v>
      </c>
      <c r="N231" s="521"/>
      <c r="O231" s="522" t="s">
        <v>496</v>
      </c>
      <c r="P231" s="522"/>
      <c r="Q231" s="522"/>
      <c r="R231" s="522"/>
      <c r="S231" s="524"/>
    </row>
    <row r="232" spans="1:19" s="512" customFormat="1" ht="33" customHeight="1" x14ac:dyDescent="0.2">
      <c r="A232" s="1243"/>
      <c r="B232" s="1238"/>
      <c r="C232" s="1241"/>
      <c r="D232" s="643" t="s">
        <v>7467</v>
      </c>
      <c r="E232" s="1255"/>
      <c r="F232" s="589">
        <v>525</v>
      </c>
      <c r="G232" s="589" t="s">
        <v>3009</v>
      </c>
      <c r="H232" s="644">
        <v>43776</v>
      </c>
      <c r="I232" s="645" t="s">
        <v>7754</v>
      </c>
      <c r="J232" s="672" t="s">
        <v>7755</v>
      </c>
      <c r="K232" s="520" t="s">
        <v>496</v>
      </c>
      <c r="L232" s="521"/>
      <c r="M232" s="520" t="s">
        <v>496</v>
      </c>
      <c r="N232" s="521"/>
      <c r="O232" s="522" t="s">
        <v>496</v>
      </c>
      <c r="P232" s="522"/>
      <c r="Q232" s="522"/>
      <c r="R232" s="522"/>
      <c r="S232" s="524"/>
    </row>
    <row r="233" spans="1:19" s="512" customFormat="1" ht="33" customHeight="1" x14ac:dyDescent="0.2">
      <c r="A233" s="1229"/>
      <c r="B233" s="1239"/>
      <c r="C233" s="1242"/>
      <c r="D233" s="643" t="s">
        <v>7756</v>
      </c>
      <c r="E233" s="1256"/>
      <c r="F233" s="589">
        <v>1611.38</v>
      </c>
      <c r="G233" s="589" t="s">
        <v>3009</v>
      </c>
      <c r="H233" s="644" t="s">
        <v>7757</v>
      </c>
      <c r="I233" s="645" t="s">
        <v>7758</v>
      </c>
      <c r="J233" s="672" t="s">
        <v>7759</v>
      </c>
      <c r="K233" s="520" t="s">
        <v>496</v>
      </c>
      <c r="L233" s="521"/>
      <c r="M233" s="520" t="s">
        <v>496</v>
      </c>
      <c r="N233" s="521"/>
      <c r="O233" s="522" t="s">
        <v>496</v>
      </c>
      <c r="P233" s="522"/>
      <c r="Q233" s="522"/>
      <c r="R233" s="522"/>
      <c r="S233" s="524"/>
    </row>
    <row r="234" spans="1:19" s="512" customFormat="1" ht="60" x14ac:dyDescent="0.2">
      <c r="A234" s="642">
        <v>132</v>
      </c>
      <c r="B234" s="631" t="s">
        <v>7693</v>
      </c>
      <c r="C234" s="643" t="s">
        <v>7694</v>
      </c>
      <c r="D234" s="643" t="s">
        <v>2551</v>
      </c>
      <c r="E234" s="643" t="s">
        <v>7695</v>
      </c>
      <c r="F234" s="589">
        <v>528.84</v>
      </c>
      <c r="G234" s="589" t="s">
        <v>3128</v>
      </c>
      <c r="H234" s="644">
        <v>43753</v>
      </c>
      <c r="I234" s="645" t="s">
        <v>7696</v>
      </c>
      <c r="J234" s="672" t="s">
        <v>7697</v>
      </c>
      <c r="K234" s="655" t="s">
        <v>496</v>
      </c>
      <c r="L234" s="656"/>
      <c r="M234" s="655" t="s">
        <v>496</v>
      </c>
      <c r="N234" s="656"/>
      <c r="O234" s="647" t="s">
        <v>496</v>
      </c>
      <c r="P234" s="647"/>
      <c r="Q234" s="647"/>
      <c r="R234" s="657"/>
      <c r="S234" s="658"/>
    </row>
    <row r="235" spans="1:19" s="512" customFormat="1" ht="48" x14ac:dyDescent="0.2">
      <c r="A235" s="642">
        <v>133</v>
      </c>
      <c r="B235" s="631" t="s">
        <v>7698</v>
      </c>
      <c r="C235" s="643" t="s">
        <v>7699</v>
      </c>
      <c r="D235" s="643" t="s">
        <v>7760</v>
      </c>
      <c r="E235" s="643" t="s">
        <v>7725</v>
      </c>
      <c r="F235" s="589">
        <v>2950</v>
      </c>
      <c r="G235" s="589" t="s">
        <v>3009</v>
      </c>
      <c r="H235" s="644">
        <v>43777</v>
      </c>
      <c r="I235" s="645" t="s">
        <v>7761</v>
      </c>
      <c r="J235" s="672" t="s">
        <v>7762</v>
      </c>
      <c r="K235" s="655" t="s">
        <v>496</v>
      </c>
      <c r="L235" s="656"/>
      <c r="M235" s="655" t="s">
        <v>496</v>
      </c>
      <c r="N235" s="656"/>
      <c r="O235" s="647" t="s">
        <v>496</v>
      </c>
      <c r="P235" s="647"/>
      <c r="Q235" s="647"/>
      <c r="R235" s="657"/>
      <c r="S235" s="658"/>
    </row>
    <row r="236" spans="1:19" s="512" customFormat="1" ht="47.25" customHeight="1" x14ac:dyDescent="0.2">
      <c r="A236" s="642">
        <v>134</v>
      </c>
      <c r="B236" s="631" t="s">
        <v>7700</v>
      </c>
      <c r="C236" s="643" t="s">
        <v>6814</v>
      </c>
      <c r="D236" s="643" t="s">
        <v>7763</v>
      </c>
      <c r="E236" s="643" t="s">
        <v>7719</v>
      </c>
      <c r="F236" s="589" t="s">
        <v>2534</v>
      </c>
      <c r="G236" s="589" t="s">
        <v>3128</v>
      </c>
      <c r="H236" s="644">
        <v>43766</v>
      </c>
      <c r="I236" s="645" t="s">
        <v>7763</v>
      </c>
      <c r="J236" s="686" t="s">
        <v>6060</v>
      </c>
      <c r="K236" s="655" t="s">
        <v>2534</v>
      </c>
      <c r="L236" s="655" t="s">
        <v>2534</v>
      </c>
      <c r="M236" s="655" t="s">
        <v>2534</v>
      </c>
      <c r="N236" s="655" t="s">
        <v>2534</v>
      </c>
      <c r="O236" s="647" t="s">
        <v>2534</v>
      </c>
      <c r="P236" s="647" t="s">
        <v>2534</v>
      </c>
      <c r="Q236" s="647"/>
      <c r="R236" s="657"/>
      <c r="S236" s="665" t="s">
        <v>8335</v>
      </c>
    </row>
    <row r="237" spans="1:19" s="512" customFormat="1" ht="28.5" customHeight="1" x14ac:dyDescent="0.2">
      <c r="A237" s="642">
        <v>135</v>
      </c>
      <c r="B237" s="631" t="s">
        <v>7701</v>
      </c>
      <c r="C237" s="643" t="s">
        <v>5929</v>
      </c>
      <c r="D237" s="643" t="s">
        <v>7016</v>
      </c>
      <c r="E237" s="643" t="s">
        <v>7726</v>
      </c>
      <c r="F237" s="589">
        <v>874.8</v>
      </c>
      <c r="G237" s="589" t="s">
        <v>3009</v>
      </c>
      <c r="H237" s="644">
        <v>43789</v>
      </c>
      <c r="I237" s="645" t="s">
        <v>5979</v>
      </c>
      <c r="J237" s="672" t="s">
        <v>7793</v>
      </c>
      <c r="K237" s="655" t="s">
        <v>496</v>
      </c>
      <c r="L237" s="656"/>
      <c r="M237" s="655" t="s">
        <v>496</v>
      </c>
      <c r="N237" s="656"/>
      <c r="O237" s="647" t="s">
        <v>496</v>
      </c>
      <c r="P237" s="647"/>
      <c r="Q237" s="647"/>
      <c r="R237" s="657"/>
      <c r="S237" s="658"/>
    </row>
    <row r="238" spans="1:19" s="512" customFormat="1" ht="48" customHeight="1" x14ac:dyDescent="0.2">
      <c r="A238" s="642">
        <v>136</v>
      </c>
      <c r="B238" s="631" t="s">
        <v>7702</v>
      </c>
      <c r="C238" s="643" t="s">
        <v>7007</v>
      </c>
      <c r="D238" s="643" t="s">
        <v>2706</v>
      </c>
      <c r="E238" s="643" t="s">
        <v>7727</v>
      </c>
      <c r="F238" s="589">
        <v>887.4</v>
      </c>
      <c r="G238" s="589" t="s">
        <v>3009</v>
      </c>
      <c r="H238" s="644">
        <v>43775</v>
      </c>
      <c r="I238" s="645" t="s">
        <v>7764</v>
      </c>
      <c r="J238" s="672" t="s">
        <v>7765</v>
      </c>
      <c r="K238" s="655" t="s">
        <v>496</v>
      </c>
      <c r="L238" s="656"/>
      <c r="M238" s="655" t="s">
        <v>496</v>
      </c>
      <c r="N238" s="656"/>
      <c r="O238" s="647" t="s">
        <v>496</v>
      </c>
      <c r="P238" s="647"/>
      <c r="Q238" s="647"/>
      <c r="R238" s="657"/>
      <c r="S238" s="658"/>
    </row>
    <row r="239" spans="1:19" s="512" customFormat="1" ht="61.5" customHeight="1" x14ac:dyDescent="0.2">
      <c r="A239" s="1228">
        <v>137</v>
      </c>
      <c r="B239" s="1237" t="s">
        <v>7703</v>
      </c>
      <c r="C239" s="1240" t="s">
        <v>7704</v>
      </c>
      <c r="D239" s="643" t="s">
        <v>7766</v>
      </c>
      <c r="E239" s="1240" t="s">
        <v>7728</v>
      </c>
      <c r="F239" s="589">
        <v>169.28</v>
      </c>
      <c r="G239" s="589" t="s">
        <v>3009</v>
      </c>
      <c r="H239" s="644">
        <v>43775</v>
      </c>
      <c r="I239" s="645" t="s">
        <v>7764</v>
      </c>
      <c r="J239" s="672" t="s">
        <v>7767</v>
      </c>
      <c r="K239" s="655" t="s">
        <v>496</v>
      </c>
      <c r="L239" s="656"/>
      <c r="M239" s="655" t="s">
        <v>496</v>
      </c>
      <c r="N239" s="656"/>
      <c r="O239" s="647" t="s">
        <v>496</v>
      </c>
      <c r="P239" s="647"/>
      <c r="Q239" s="647"/>
      <c r="R239" s="657"/>
      <c r="S239" s="658"/>
    </row>
    <row r="240" spans="1:19" s="512" customFormat="1" ht="45.75" customHeight="1" x14ac:dyDescent="0.2">
      <c r="A240" s="1229"/>
      <c r="B240" s="1239"/>
      <c r="C240" s="1242"/>
      <c r="D240" s="643" t="s">
        <v>2706</v>
      </c>
      <c r="E240" s="1242"/>
      <c r="F240" s="589">
        <v>225.45</v>
      </c>
      <c r="G240" s="589" t="s">
        <v>3009</v>
      </c>
      <c r="H240" s="644">
        <v>43775</v>
      </c>
      <c r="I240" s="645" t="s">
        <v>7764</v>
      </c>
      <c r="J240" s="672" t="s">
        <v>7768</v>
      </c>
      <c r="K240" s="655" t="s">
        <v>496</v>
      </c>
      <c r="L240" s="656"/>
      <c r="M240" s="655" t="s">
        <v>496</v>
      </c>
      <c r="N240" s="656"/>
      <c r="O240" s="647" t="s">
        <v>496</v>
      </c>
      <c r="P240" s="647"/>
      <c r="Q240" s="647"/>
      <c r="R240" s="657"/>
      <c r="S240" s="658"/>
    </row>
    <row r="241" spans="1:19" s="512" customFormat="1" ht="30" customHeight="1" x14ac:dyDescent="0.2">
      <c r="A241" s="1228">
        <v>138</v>
      </c>
      <c r="B241" s="1237" t="s">
        <v>7705</v>
      </c>
      <c r="C241" s="1254" t="s">
        <v>5559</v>
      </c>
      <c r="D241" s="643" t="s">
        <v>7769</v>
      </c>
      <c r="E241" s="1240" t="s">
        <v>7729</v>
      </c>
      <c r="F241" s="589">
        <v>74</v>
      </c>
      <c r="G241" s="589" t="s">
        <v>3009</v>
      </c>
      <c r="H241" s="644">
        <v>43775</v>
      </c>
      <c r="I241" s="645" t="s">
        <v>7490</v>
      </c>
      <c r="J241" s="672" t="s">
        <v>7770</v>
      </c>
      <c r="K241" s="655" t="s">
        <v>496</v>
      </c>
      <c r="L241" s="656"/>
      <c r="M241" s="655" t="s">
        <v>496</v>
      </c>
      <c r="N241" s="656"/>
      <c r="O241" s="647" t="s">
        <v>496</v>
      </c>
      <c r="P241" s="647"/>
      <c r="Q241" s="647"/>
      <c r="R241" s="657"/>
      <c r="S241" s="658"/>
    </row>
    <row r="242" spans="1:19" s="512" customFormat="1" ht="30" customHeight="1" x14ac:dyDescent="0.2">
      <c r="A242" s="1243"/>
      <c r="B242" s="1238"/>
      <c r="C242" s="1255"/>
      <c r="D242" s="643" t="s">
        <v>2699</v>
      </c>
      <c r="E242" s="1241"/>
      <c r="F242" s="589">
        <v>63.68</v>
      </c>
      <c r="G242" s="589" t="s">
        <v>3009</v>
      </c>
      <c r="H242" s="644">
        <v>43775</v>
      </c>
      <c r="I242" s="645" t="s">
        <v>7490</v>
      </c>
      <c r="J242" s="672" t="s">
        <v>7771</v>
      </c>
      <c r="K242" s="655" t="s">
        <v>496</v>
      </c>
      <c r="L242" s="656"/>
      <c r="M242" s="655" t="s">
        <v>496</v>
      </c>
      <c r="N242" s="656"/>
      <c r="O242" s="647" t="s">
        <v>496</v>
      </c>
      <c r="P242" s="647"/>
      <c r="Q242" s="647"/>
      <c r="R242" s="657"/>
      <c r="S242" s="658"/>
    </row>
    <row r="243" spans="1:19" s="512" customFormat="1" ht="30" customHeight="1" x14ac:dyDescent="0.2">
      <c r="A243" s="1243"/>
      <c r="B243" s="1238"/>
      <c r="C243" s="1255"/>
      <c r="D243" s="643" t="s">
        <v>7772</v>
      </c>
      <c r="E243" s="1241"/>
      <c r="F243" s="589">
        <v>60</v>
      </c>
      <c r="G243" s="589" t="s">
        <v>3009</v>
      </c>
      <c r="H243" s="644">
        <v>43775</v>
      </c>
      <c r="I243" s="645" t="s">
        <v>7773</v>
      </c>
      <c r="J243" s="672" t="s">
        <v>7774</v>
      </c>
      <c r="K243" s="655" t="s">
        <v>496</v>
      </c>
      <c r="L243" s="656"/>
      <c r="M243" s="655" t="s">
        <v>496</v>
      </c>
      <c r="N243" s="656"/>
      <c r="O243" s="647" t="s">
        <v>496</v>
      </c>
      <c r="P243" s="647"/>
      <c r="Q243" s="647"/>
      <c r="R243" s="657"/>
      <c r="S243" s="658"/>
    </row>
    <row r="244" spans="1:19" s="512" customFormat="1" ht="25.5" x14ac:dyDescent="0.2">
      <c r="A244" s="1229"/>
      <c r="B244" s="1239"/>
      <c r="C244" s="1256"/>
      <c r="D244" s="643" t="s">
        <v>7775</v>
      </c>
      <c r="E244" s="1242"/>
      <c r="F244" s="589">
        <v>72.849999999999994</v>
      </c>
      <c r="G244" s="589" t="s">
        <v>3009</v>
      </c>
      <c r="H244" s="644">
        <v>43775</v>
      </c>
      <c r="I244" s="645" t="s">
        <v>5377</v>
      </c>
      <c r="J244" s="672" t="s">
        <v>7776</v>
      </c>
      <c r="K244" s="655" t="s">
        <v>496</v>
      </c>
      <c r="L244" s="656"/>
      <c r="M244" s="655" t="s">
        <v>496</v>
      </c>
      <c r="N244" s="656"/>
      <c r="O244" s="647" t="s">
        <v>496</v>
      </c>
      <c r="P244" s="647"/>
      <c r="Q244" s="647"/>
      <c r="R244" s="657"/>
      <c r="S244" s="658"/>
    </row>
    <row r="245" spans="1:19" s="512" customFormat="1" ht="42" customHeight="1" x14ac:dyDescent="0.2">
      <c r="A245" s="642">
        <v>139</v>
      </c>
      <c r="B245" s="631" t="s">
        <v>7706</v>
      </c>
      <c r="C245" s="643" t="s">
        <v>7707</v>
      </c>
      <c r="D245" s="643" t="s">
        <v>7225</v>
      </c>
      <c r="E245" s="643" t="s">
        <v>7730</v>
      </c>
      <c r="F245" s="589">
        <v>160.26</v>
      </c>
      <c r="G245" s="589" t="s">
        <v>3128</v>
      </c>
      <c r="H245" s="644">
        <v>43768</v>
      </c>
      <c r="I245" s="645" t="s">
        <v>7777</v>
      </c>
      <c r="J245" s="672" t="s">
        <v>7778</v>
      </c>
      <c r="K245" s="655" t="s">
        <v>496</v>
      </c>
      <c r="L245" s="656"/>
      <c r="M245" s="655" t="s">
        <v>496</v>
      </c>
      <c r="N245" s="656"/>
      <c r="O245" s="647" t="s">
        <v>496</v>
      </c>
      <c r="P245" s="647"/>
      <c r="Q245" s="647"/>
      <c r="R245" s="657"/>
      <c r="S245" s="658"/>
    </row>
    <row r="246" spans="1:19" s="512" customFormat="1" ht="60" x14ac:dyDescent="0.2">
      <c r="A246" s="642">
        <v>140</v>
      </c>
      <c r="B246" s="631" t="s">
        <v>7708</v>
      </c>
      <c r="C246" s="643" t="s">
        <v>7639</v>
      </c>
      <c r="D246" s="643" t="s">
        <v>2554</v>
      </c>
      <c r="E246" s="643" t="s">
        <v>7695</v>
      </c>
      <c r="F246" s="589">
        <v>162.72</v>
      </c>
      <c r="G246" s="589" t="s">
        <v>3128</v>
      </c>
      <c r="H246" s="644">
        <v>43762</v>
      </c>
      <c r="I246" s="645" t="s">
        <v>8336</v>
      </c>
      <c r="J246" s="672" t="s">
        <v>8337</v>
      </c>
      <c r="K246" s="655" t="s">
        <v>496</v>
      </c>
      <c r="L246" s="656"/>
      <c r="M246" s="655" t="s">
        <v>496</v>
      </c>
      <c r="N246" s="656"/>
      <c r="O246" s="647" t="s">
        <v>496</v>
      </c>
      <c r="P246" s="647"/>
      <c r="Q246" s="647"/>
      <c r="R246" s="657"/>
      <c r="S246" s="658"/>
    </row>
    <row r="247" spans="1:19" s="512" customFormat="1" ht="60" x14ac:dyDescent="0.2">
      <c r="A247" s="642">
        <v>141</v>
      </c>
      <c r="B247" s="631" t="s">
        <v>7709</v>
      </c>
      <c r="C247" s="643" t="s">
        <v>7639</v>
      </c>
      <c r="D247" s="643" t="s">
        <v>2551</v>
      </c>
      <c r="E247" s="643" t="s">
        <v>7695</v>
      </c>
      <c r="F247" s="589">
        <v>162.72</v>
      </c>
      <c r="G247" s="589" t="s">
        <v>3128</v>
      </c>
      <c r="H247" s="644">
        <v>43766</v>
      </c>
      <c r="I247" s="645" t="s">
        <v>7731</v>
      </c>
      <c r="J247" s="672" t="s">
        <v>8338</v>
      </c>
      <c r="K247" s="655" t="s">
        <v>496</v>
      </c>
      <c r="L247" s="656"/>
      <c r="M247" s="655" t="s">
        <v>496</v>
      </c>
      <c r="N247" s="656"/>
      <c r="O247" s="647" t="s">
        <v>496</v>
      </c>
      <c r="P247" s="647"/>
      <c r="Q247" s="647"/>
      <c r="R247" s="657"/>
      <c r="S247" s="658"/>
    </row>
    <row r="248" spans="1:19" s="512" customFormat="1" ht="51.75" customHeight="1" x14ac:dyDescent="0.2">
      <c r="A248" s="642">
        <v>142</v>
      </c>
      <c r="B248" s="631" t="s">
        <v>7733</v>
      </c>
      <c r="C248" s="643" t="s">
        <v>7779</v>
      </c>
      <c r="D248" s="643" t="s">
        <v>7746</v>
      </c>
      <c r="E248" s="643" t="s">
        <v>7780</v>
      </c>
      <c r="F248" s="589">
        <v>2015</v>
      </c>
      <c r="G248" s="589" t="s">
        <v>3009</v>
      </c>
      <c r="H248" s="644">
        <v>43777</v>
      </c>
      <c r="I248" s="645" t="s">
        <v>7781</v>
      </c>
      <c r="J248" s="672" t="s">
        <v>7782</v>
      </c>
      <c r="K248" s="520" t="s">
        <v>496</v>
      </c>
      <c r="L248" s="521"/>
      <c r="M248" s="520" t="s">
        <v>496</v>
      </c>
      <c r="N248" s="521"/>
      <c r="O248" s="522"/>
      <c r="P248" s="522"/>
      <c r="Q248" s="522" t="s">
        <v>496</v>
      </c>
      <c r="R248" s="522" t="s">
        <v>496</v>
      </c>
      <c r="S248" s="524"/>
    </row>
    <row r="249" spans="1:19" s="512" customFormat="1" ht="40.5" customHeight="1" x14ac:dyDescent="0.2">
      <c r="A249" s="642">
        <v>143</v>
      </c>
      <c r="B249" s="631" t="s">
        <v>7734</v>
      </c>
      <c r="C249" s="643" t="s">
        <v>6814</v>
      </c>
      <c r="D249" s="643" t="s">
        <v>6994</v>
      </c>
      <c r="E249" s="643" t="s">
        <v>8339</v>
      </c>
      <c r="F249" s="589">
        <v>6545</v>
      </c>
      <c r="G249" s="589" t="s">
        <v>3009</v>
      </c>
      <c r="H249" s="644">
        <v>43775</v>
      </c>
      <c r="I249" s="645" t="s">
        <v>7783</v>
      </c>
      <c r="J249" s="672" t="s">
        <v>7784</v>
      </c>
      <c r="K249" s="663" t="s">
        <v>6060</v>
      </c>
      <c r="L249" s="663" t="s">
        <v>6060</v>
      </c>
      <c r="M249" s="663" t="s">
        <v>6060</v>
      </c>
      <c r="N249" s="663" t="s">
        <v>6060</v>
      </c>
      <c r="O249" s="663" t="s">
        <v>6060</v>
      </c>
      <c r="P249" s="663" t="s">
        <v>6060</v>
      </c>
      <c r="Q249" s="663" t="s">
        <v>6060</v>
      </c>
      <c r="R249" s="663" t="s">
        <v>6060</v>
      </c>
      <c r="S249" s="524" t="s">
        <v>9379</v>
      </c>
    </row>
    <row r="250" spans="1:19" s="512" customFormat="1" ht="66.75" customHeight="1" x14ac:dyDescent="0.2">
      <c r="A250" s="642">
        <v>144</v>
      </c>
      <c r="B250" s="631" t="s">
        <v>7735</v>
      </c>
      <c r="C250" s="643" t="s">
        <v>7794</v>
      </c>
      <c r="D250" s="643" t="s">
        <v>7795</v>
      </c>
      <c r="E250" s="643" t="s">
        <v>8340</v>
      </c>
      <c r="F250" s="589">
        <v>2825</v>
      </c>
      <c r="G250" s="589" t="s">
        <v>3009</v>
      </c>
      <c r="H250" s="644">
        <v>43790</v>
      </c>
      <c r="I250" s="645" t="s">
        <v>7796</v>
      </c>
      <c r="J250" s="672" t="s">
        <v>7797</v>
      </c>
      <c r="K250" s="655" t="s">
        <v>496</v>
      </c>
      <c r="L250" s="656"/>
      <c r="M250" s="655" t="s">
        <v>496</v>
      </c>
      <c r="N250" s="656"/>
      <c r="O250" s="647" t="s">
        <v>496</v>
      </c>
      <c r="P250" s="647"/>
      <c r="Q250" s="647"/>
      <c r="R250" s="657"/>
      <c r="S250" s="658"/>
    </row>
    <row r="251" spans="1:19" s="512" customFormat="1" ht="61.5" customHeight="1" x14ac:dyDescent="0.2">
      <c r="A251" s="642">
        <v>145</v>
      </c>
      <c r="B251" s="631" t="s">
        <v>7736</v>
      </c>
      <c r="C251" s="643" t="s">
        <v>7798</v>
      </c>
      <c r="D251" s="643" t="s">
        <v>8341</v>
      </c>
      <c r="E251" s="643" t="s">
        <v>8341</v>
      </c>
      <c r="F251" s="686" t="s">
        <v>4328</v>
      </c>
      <c r="G251" s="589" t="s">
        <v>3075</v>
      </c>
      <c r="H251" s="686" t="s">
        <v>4328</v>
      </c>
      <c r="I251" s="643" t="s">
        <v>8341</v>
      </c>
      <c r="J251" s="686" t="s">
        <v>4328</v>
      </c>
      <c r="K251" s="663" t="s">
        <v>6060</v>
      </c>
      <c r="L251" s="663" t="s">
        <v>6060</v>
      </c>
      <c r="M251" s="663" t="s">
        <v>6060</v>
      </c>
      <c r="N251" s="663" t="s">
        <v>6060</v>
      </c>
      <c r="O251" s="663" t="s">
        <v>6060</v>
      </c>
      <c r="P251" s="663" t="s">
        <v>6060</v>
      </c>
      <c r="Q251" s="663" t="s">
        <v>6060</v>
      </c>
      <c r="R251" s="663" t="s">
        <v>6060</v>
      </c>
      <c r="S251" s="666" t="s">
        <v>8341</v>
      </c>
    </row>
    <row r="252" spans="1:19" s="512" customFormat="1" ht="56.25" customHeight="1" x14ac:dyDescent="0.2">
      <c r="A252" s="642">
        <v>146</v>
      </c>
      <c r="B252" s="631" t="s">
        <v>7737</v>
      </c>
      <c r="C252" s="643" t="s">
        <v>7799</v>
      </c>
      <c r="D252" s="643" t="s">
        <v>454</v>
      </c>
      <c r="E252" s="643" t="s">
        <v>8342</v>
      </c>
      <c r="F252" s="589">
        <v>2936</v>
      </c>
      <c r="G252" s="589" t="s">
        <v>3009</v>
      </c>
      <c r="H252" s="644">
        <v>43787</v>
      </c>
      <c r="I252" s="645" t="s">
        <v>7800</v>
      </c>
      <c r="J252" s="672" t="s">
        <v>7801</v>
      </c>
      <c r="K252" s="655" t="s">
        <v>496</v>
      </c>
      <c r="L252" s="656"/>
      <c r="M252" s="655" t="s">
        <v>496</v>
      </c>
      <c r="N252" s="656"/>
      <c r="O252" s="647"/>
      <c r="P252" s="647"/>
      <c r="Q252" s="647" t="s">
        <v>496</v>
      </c>
      <c r="R252" s="657"/>
      <c r="S252" s="658"/>
    </row>
    <row r="253" spans="1:19" s="512" customFormat="1" ht="42" customHeight="1" x14ac:dyDescent="0.2">
      <c r="A253" s="642">
        <v>147</v>
      </c>
      <c r="B253" s="631" t="s">
        <v>7738</v>
      </c>
      <c r="C253" s="643" t="s">
        <v>7802</v>
      </c>
      <c r="D253" s="643" t="s">
        <v>7823</v>
      </c>
      <c r="E253" s="643" t="s">
        <v>7824</v>
      </c>
      <c r="F253" s="589">
        <v>5555</v>
      </c>
      <c r="G253" s="589" t="s">
        <v>3075</v>
      </c>
      <c r="H253" s="644">
        <v>43811</v>
      </c>
      <c r="I253" s="645" t="s">
        <v>7490</v>
      </c>
      <c r="J253" s="672" t="s">
        <v>7825</v>
      </c>
      <c r="K253" s="520" t="s">
        <v>496</v>
      </c>
      <c r="L253" s="521"/>
      <c r="M253" s="520" t="s">
        <v>496</v>
      </c>
      <c r="N253" s="521"/>
      <c r="O253" s="522"/>
      <c r="P253" s="522"/>
      <c r="Q253" s="522" t="s">
        <v>496</v>
      </c>
      <c r="R253" s="522"/>
      <c r="S253" s="658"/>
    </row>
    <row r="254" spans="1:19" s="512" customFormat="1" ht="63" customHeight="1" x14ac:dyDescent="0.2">
      <c r="A254" s="642">
        <v>148</v>
      </c>
      <c r="B254" s="631" t="s">
        <v>7739</v>
      </c>
      <c r="C254" s="643" t="s">
        <v>7803</v>
      </c>
      <c r="D254" s="643" t="s">
        <v>7670</v>
      </c>
      <c r="E254" s="643" t="s">
        <v>7804</v>
      </c>
      <c r="F254" s="589">
        <v>4540</v>
      </c>
      <c r="G254" s="589" t="s">
        <v>3009</v>
      </c>
      <c r="H254" s="644">
        <v>43789</v>
      </c>
      <c r="I254" s="645" t="s">
        <v>7805</v>
      </c>
      <c r="J254" s="672" t="s">
        <v>7806</v>
      </c>
      <c r="K254" s="655" t="s">
        <v>496</v>
      </c>
      <c r="L254" s="656"/>
      <c r="M254" s="655" t="s">
        <v>496</v>
      </c>
      <c r="N254" s="656"/>
      <c r="O254" s="647"/>
      <c r="P254" s="647"/>
      <c r="Q254" s="647" t="s">
        <v>496</v>
      </c>
      <c r="R254" s="657"/>
      <c r="S254" s="658"/>
    </row>
    <row r="255" spans="1:19" s="512" customFormat="1" ht="42" customHeight="1" x14ac:dyDescent="0.2">
      <c r="A255" s="642">
        <v>149</v>
      </c>
      <c r="B255" s="631" t="s">
        <v>7740</v>
      </c>
      <c r="C255" s="643" t="s">
        <v>7807</v>
      </c>
      <c r="D255" s="643" t="s">
        <v>7808</v>
      </c>
      <c r="E255" s="643" t="s">
        <v>8343</v>
      </c>
      <c r="F255" s="589">
        <v>1793.6</v>
      </c>
      <c r="G255" s="589" t="s">
        <v>3009</v>
      </c>
      <c r="H255" s="644">
        <v>43788</v>
      </c>
      <c r="I255" s="645" t="s">
        <v>7809</v>
      </c>
      <c r="J255" s="672" t="s">
        <v>7810</v>
      </c>
      <c r="K255" s="522" t="s">
        <v>496</v>
      </c>
      <c r="L255" s="694"/>
      <c r="M255" s="522" t="s">
        <v>496</v>
      </c>
      <c r="N255" s="694"/>
      <c r="O255" s="522" t="s">
        <v>496</v>
      </c>
      <c r="P255" s="522"/>
      <c r="Q255" s="522"/>
      <c r="R255" s="522"/>
      <c r="S255" s="524"/>
    </row>
    <row r="256" spans="1:19" s="512" customFormat="1" ht="42" customHeight="1" x14ac:dyDescent="0.2">
      <c r="A256" s="642">
        <v>150</v>
      </c>
      <c r="B256" s="631" t="s">
        <v>7741</v>
      </c>
      <c r="C256" s="643" t="s">
        <v>7811</v>
      </c>
      <c r="D256" s="643" t="s">
        <v>7826</v>
      </c>
      <c r="E256" s="643" t="s">
        <v>7827</v>
      </c>
      <c r="F256" s="589">
        <v>450</v>
      </c>
      <c r="G256" s="589" t="s">
        <v>3075</v>
      </c>
      <c r="H256" s="644">
        <v>43795</v>
      </c>
      <c r="I256" s="645" t="s">
        <v>7828</v>
      </c>
      <c r="J256" s="672" t="s">
        <v>7829</v>
      </c>
      <c r="K256" s="520" t="s">
        <v>496</v>
      </c>
      <c r="L256" s="521"/>
      <c r="M256" s="520" t="s">
        <v>496</v>
      </c>
      <c r="N256" s="521"/>
      <c r="O256" s="522" t="s">
        <v>496</v>
      </c>
      <c r="P256" s="522"/>
      <c r="Q256" s="522"/>
      <c r="R256" s="522"/>
      <c r="S256" s="524"/>
    </row>
    <row r="257" spans="1:19" s="512" customFormat="1" ht="42" customHeight="1" x14ac:dyDescent="0.2">
      <c r="A257" s="1228">
        <v>151</v>
      </c>
      <c r="B257" s="1237" t="s">
        <v>7742</v>
      </c>
      <c r="C257" s="1240" t="s">
        <v>7812</v>
      </c>
      <c r="D257" s="643" t="s">
        <v>7830</v>
      </c>
      <c r="E257" s="1240" t="s">
        <v>7831</v>
      </c>
      <c r="F257" s="589">
        <v>1046</v>
      </c>
      <c r="G257" s="589" t="s">
        <v>3075</v>
      </c>
      <c r="H257" s="644">
        <v>43801</v>
      </c>
      <c r="I257" s="645" t="s">
        <v>7832</v>
      </c>
      <c r="J257" s="672" t="s">
        <v>7833</v>
      </c>
      <c r="K257" s="655" t="s">
        <v>496</v>
      </c>
      <c r="L257" s="656"/>
      <c r="M257" s="655" t="s">
        <v>496</v>
      </c>
      <c r="N257" s="656"/>
      <c r="O257" s="647"/>
      <c r="P257" s="647"/>
      <c r="Q257" s="647" t="s">
        <v>496</v>
      </c>
      <c r="R257" s="657"/>
      <c r="S257" s="658"/>
    </row>
    <row r="258" spans="1:19" s="512" customFormat="1" ht="42" customHeight="1" x14ac:dyDescent="0.2">
      <c r="A258" s="1243"/>
      <c r="B258" s="1238"/>
      <c r="C258" s="1241"/>
      <c r="D258" s="643" t="s">
        <v>7834</v>
      </c>
      <c r="E258" s="1241"/>
      <c r="F258" s="589">
        <v>2498.4</v>
      </c>
      <c r="G258" s="589" t="s">
        <v>3075</v>
      </c>
      <c r="H258" s="644">
        <v>43801</v>
      </c>
      <c r="I258" s="645" t="s">
        <v>7777</v>
      </c>
      <c r="J258" s="672" t="s">
        <v>7835</v>
      </c>
      <c r="K258" s="655" t="s">
        <v>496</v>
      </c>
      <c r="L258" s="656"/>
      <c r="M258" s="655" t="s">
        <v>496</v>
      </c>
      <c r="N258" s="656"/>
      <c r="O258" s="647"/>
      <c r="P258" s="647"/>
      <c r="Q258" s="647" t="s">
        <v>496</v>
      </c>
      <c r="R258" s="657"/>
      <c r="S258" s="658"/>
    </row>
    <row r="259" spans="1:19" s="512" customFormat="1" ht="42" customHeight="1" x14ac:dyDescent="0.2">
      <c r="A259" s="1243"/>
      <c r="B259" s="1238"/>
      <c r="C259" s="1241"/>
      <c r="D259" s="643" t="s">
        <v>4583</v>
      </c>
      <c r="E259" s="1241"/>
      <c r="F259" s="589">
        <v>1191.25</v>
      </c>
      <c r="G259" s="589" t="s">
        <v>3075</v>
      </c>
      <c r="H259" s="644">
        <v>43801</v>
      </c>
      <c r="I259" s="645" t="s">
        <v>7836</v>
      </c>
      <c r="J259" s="672" t="s">
        <v>7837</v>
      </c>
      <c r="K259" s="655" t="s">
        <v>496</v>
      </c>
      <c r="L259" s="656"/>
      <c r="M259" s="655" t="s">
        <v>496</v>
      </c>
      <c r="N259" s="656"/>
      <c r="O259" s="647"/>
      <c r="P259" s="647"/>
      <c r="Q259" s="647" t="s">
        <v>496</v>
      </c>
      <c r="R259" s="657"/>
      <c r="S259" s="658"/>
    </row>
    <row r="260" spans="1:19" s="512" customFormat="1" ht="42" customHeight="1" x14ac:dyDescent="0.2">
      <c r="A260" s="1229"/>
      <c r="B260" s="1239"/>
      <c r="C260" s="1242"/>
      <c r="D260" s="643" t="s">
        <v>7838</v>
      </c>
      <c r="E260" s="1242"/>
      <c r="F260" s="589">
        <v>1094</v>
      </c>
      <c r="G260" s="589" t="s">
        <v>3075</v>
      </c>
      <c r="H260" s="644">
        <v>43801</v>
      </c>
      <c r="I260" s="645" t="s">
        <v>7839</v>
      </c>
      <c r="J260" s="672" t="s">
        <v>7840</v>
      </c>
      <c r="K260" s="655" t="s">
        <v>496</v>
      </c>
      <c r="L260" s="656"/>
      <c r="M260" s="655" t="s">
        <v>496</v>
      </c>
      <c r="N260" s="656"/>
      <c r="O260" s="647"/>
      <c r="P260" s="647"/>
      <c r="Q260" s="647" t="s">
        <v>496</v>
      </c>
      <c r="R260" s="657"/>
      <c r="S260" s="658"/>
    </row>
    <row r="261" spans="1:19" s="512" customFormat="1" ht="61.5" customHeight="1" x14ac:dyDescent="0.2">
      <c r="A261" s="642">
        <v>152</v>
      </c>
      <c r="B261" s="631" t="s">
        <v>7785</v>
      </c>
      <c r="C261" s="643" t="s">
        <v>7813</v>
      </c>
      <c r="D261" s="643" t="s">
        <v>2554</v>
      </c>
      <c r="E261" s="643" t="s">
        <v>8344</v>
      </c>
      <c r="F261" s="589">
        <v>217</v>
      </c>
      <c r="G261" s="589" t="s">
        <v>3009</v>
      </c>
      <c r="H261" s="644">
        <v>43788</v>
      </c>
      <c r="I261" s="645" t="s">
        <v>7814</v>
      </c>
      <c r="J261" s="672" t="s">
        <v>7815</v>
      </c>
      <c r="K261" s="655" t="s">
        <v>496</v>
      </c>
      <c r="L261" s="656"/>
      <c r="M261" s="655" t="s">
        <v>496</v>
      </c>
      <c r="N261" s="656"/>
      <c r="O261" s="647" t="s">
        <v>496</v>
      </c>
      <c r="P261" s="647"/>
      <c r="Q261" s="647"/>
      <c r="R261" s="657"/>
      <c r="S261" s="658"/>
    </row>
    <row r="262" spans="1:19" s="512" customFormat="1" ht="78" customHeight="1" x14ac:dyDescent="0.2">
      <c r="A262" s="642">
        <v>153</v>
      </c>
      <c r="B262" s="631" t="s">
        <v>7786</v>
      </c>
      <c r="C262" s="643" t="s">
        <v>7816</v>
      </c>
      <c r="D262" s="643" t="s">
        <v>2554</v>
      </c>
      <c r="E262" s="643" t="s">
        <v>7841</v>
      </c>
      <c r="F262" s="589">
        <v>323.18</v>
      </c>
      <c r="G262" s="589" t="s">
        <v>3009</v>
      </c>
      <c r="H262" s="644">
        <v>43790</v>
      </c>
      <c r="I262" s="645" t="s">
        <v>7817</v>
      </c>
      <c r="J262" s="672" t="s">
        <v>7818</v>
      </c>
      <c r="K262" s="655" t="s">
        <v>496</v>
      </c>
      <c r="L262" s="656"/>
      <c r="M262" s="655" t="s">
        <v>496</v>
      </c>
      <c r="N262" s="656"/>
      <c r="O262" s="647" t="s">
        <v>496</v>
      </c>
      <c r="P262" s="647"/>
      <c r="Q262" s="647"/>
      <c r="R262" s="657"/>
      <c r="S262" s="658"/>
    </row>
    <row r="263" spans="1:19" s="512" customFormat="1" ht="42" customHeight="1" x14ac:dyDescent="0.2">
      <c r="A263" s="1228">
        <v>154</v>
      </c>
      <c r="B263" s="1237" t="s">
        <v>7787</v>
      </c>
      <c r="C263" s="1240" t="s">
        <v>7819</v>
      </c>
      <c r="D263" s="643" t="s">
        <v>7670</v>
      </c>
      <c r="E263" s="1240" t="s">
        <v>7842</v>
      </c>
      <c r="F263" s="589">
        <v>252.5</v>
      </c>
      <c r="G263" s="589" t="s">
        <v>3075</v>
      </c>
      <c r="H263" s="644">
        <v>43801</v>
      </c>
      <c r="I263" s="645" t="s">
        <v>7843</v>
      </c>
      <c r="J263" s="672" t="s">
        <v>7844</v>
      </c>
      <c r="K263" s="520" t="s">
        <v>496</v>
      </c>
      <c r="L263" s="521"/>
      <c r="M263" s="520" t="s">
        <v>496</v>
      </c>
      <c r="N263" s="521"/>
      <c r="O263" s="522" t="s">
        <v>496</v>
      </c>
      <c r="P263" s="522"/>
      <c r="Q263" s="522"/>
      <c r="R263" s="522"/>
      <c r="S263" s="658"/>
    </row>
    <row r="264" spans="1:19" s="512" customFormat="1" ht="42" customHeight="1" x14ac:dyDescent="0.2">
      <c r="A264" s="1243"/>
      <c r="B264" s="1238"/>
      <c r="C264" s="1241"/>
      <c r="D264" s="643" t="s">
        <v>7101</v>
      </c>
      <c r="E264" s="1241"/>
      <c r="F264" s="589">
        <v>238</v>
      </c>
      <c r="G264" s="589" t="s">
        <v>3075</v>
      </c>
      <c r="H264" s="644">
        <v>43801</v>
      </c>
      <c r="I264" s="645" t="s">
        <v>7843</v>
      </c>
      <c r="J264" s="672" t="s">
        <v>7797</v>
      </c>
      <c r="K264" s="520" t="s">
        <v>496</v>
      </c>
      <c r="L264" s="521"/>
      <c r="M264" s="520" t="s">
        <v>496</v>
      </c>
      <c r="N264" s="521"/>
      <c r="O264" s="522" t="s">
        <v>496</v>
      </c>
      <c r="P264" s="522"/>
      <c r="Q264" s="522"/>
      <c r="R264" s="522"/>
      <c r="S264" s="658"/>
    </row>
    <row r="265" spans="1:19" s="512" customFormat="1" ht="42" customHeight="1" x14ac:dyDescent="0.2">
      <c r="A265" s="1229"/>
      <c r="B265" s="1239"/>
      <c r="C265" s="1242"/>
      <c r="D265" s="643" t="s">
        <v>7845</v>
      </c>
      <c r="E265" s="1242"/>
      <c r="F265" s="589">
        <v>420</v>
      </c>
      <c r="G265" s="589" t="s">
        <v>3075</v>
      </c>
      <c r="H265" s="644">
        <v>43801</v>
      </c>
      <c r="I265" s="645" t="s">
        <v>7846</v>
      </c>
      <c r="J265" s="672" t="s">
        <v>7847</v>
      </c>
      <c r="K265" s="520" t="s">
        <v>496</v>
      </c>
      <c r="L265" s="521"/>
      <c r="M265" s="520" t="s">
        <v>496</v>
      </c>
      <c r="N265" s="521"/>
      <c r="O265" s="522" t="s">
        <v>496</v>
      </c>
      <c r="P265" s="522"/>
      <c r="Q265" s="522"/>
      <c r="R265" s="522"/>
      <c r="S265" s="658"/>
    </row>
    <row r="266" spans="1:19" s="512" customFormat="1" ht="72.75" customHeight="1" x14ac:dyDescent="0.2">
      <c r="A266" s="642">
        <v>155</v>
      </c>
      <c r="B266" s="631" t="s">
        <v>7788</v>
      </c>
      <c r="C266" s="643" t="s">
        <v>7820</v>
      </c>
      <c r="D266" s="643" t="s">
        <v>7848</v>
      </c>
      <c r="E266" s="643" t="s">
        <v>7849</v>
      </c>
      <c r="F266" s="589">
        <v>447.36</v>
      </c>
      <c r="G266" s="589" t="s">
        <v>3075</v>
      </c>
      <c r="H266" s="644">
        <v>43808</v>
      </c>
      <c r="I266" s="645" t="s">
        <v>7850</v>
      </c>
      <c r="J266" s="672" t="s">
        <v>7851</v>
      </c>
      <c r="K266" s="520"/>
      <c r="L266" s="520" t="s">
        <v>496</v>
      </c>
      <c r="M266" s="520" t="s">
        <v>496</v>
      </c>
      <c r="N266" s="521"/>
      <c r="O266" s="522" t="s">
        <v>496</v>
      </c>
      <c r="P266" s="522"/>
      <c r="Q266" s="522"/>
      <c r="R266" s="522" t="s">
        <v>496</v>
      </c>
      <c r="S266" s="524" t="s">
        <v>8504</v>
      </c>
    </row>
    <row r="267" spans="1:19" s="512" customFormat="1" ht="33" customHeight="1" x14ac:dyDescent="0.2">
      <c r="A267" s="1228">
        <v>156</v>
      </c>
      <c r="B267" s="1237" t="s">
        <v>7792</v>
      </c>
      <c r="C267" s="1240" t="s">
        <v>7821</v>
      </c>
      <c r="D267" s="643" t="s">
        <v>3676</v>
      </c>
      <c r="E267" s="1240" t="s">
        <v>7852</v>
      </c>
      <c r="F267" s="589">
        <v>1576</v>
      </c>
      <c r="G267" s="589" t="s">
        <v>3075</v>
      </c>
      <c r="H267" s="644">
        <v>43801</v>
      </c>
      <c r="I267" s="645" t="s">
        <v>5377</v>
      </c>
      <c r="J267" s="672" t="s">
        <v>7853</v>
      </c>
      <c r="K267" s="520" t="s">
        <v>496</v>
      </c>
      <c r="L267" s="521"/>
      <c r="M267" s="520" t="s">
        <v>496</v>
      </c>
      <c r="N267" s="521"/>
      <c r="O267" s="522" t="s">
        <v>496</v>
      </c>
      <c r="P267" s="522"/>
      <c r="Q267" s="522"/>
      <c r="R267" s="522"/>
      <c r="S267" s="524"/>
    </row>
    <row r="268" spans="1:19" s="512" customFormat="1" ht="33" customHeight="1" x14ac:dyDescent="0.2">
      <c r="A268" s="1243"/>
      <c r="B268" s="1238"/>
      <c r="C268" s="1241"/>
      <c r="D268" s="643" t="s">
        <v>4320</v>
      </c>
      <c r="E268" s="1241"/>
      <c r="F268" s="589">
        <v>160</v>
      </c>
      <c r="G268" s="589" t="s">
        <v>3075</v>
      </c>
      <c r="H268" s="644">
        <v>43801</v>
      </c>
      <c r="I268" s="645" t="s">
        <v>5377</v>
      </c>
      <c r="J268" s="672" t="s">
        <v>7854</v>
      </c>
      <c r="K268" s="520" t="s">
        <v>496</v>
      </c>
      <c r="L268" s="521"/>
      <c r="M268" s="520" t="s">
        <v>496</v>
      </c>
      <c r="N268" s="521"/>
      <c r="O268" s="522" t="s">
        <v>496</v>
      </c>
      <c r="P268" s="522"/>
      <c r="Q268" s="522"/>
      <c r="R268" s="522"/>
      <c r="S268" s="524"/>
    </row>
    <row r="269" spans="1:19" s="512" customFormat="1" ht="33" customHeight="1" x14ac:dyDescent="0.2">
      <c r="A269" s="1229"/>
      <c r="B269" s="1239"/>
      <c r="C269" s="1242"/>
      <c r="D269" s="643" t="s">
        <v>7101</v>
      </c>
      <c r="E269" s="1242"/>
      <c r="F269" s="589">
        <v>156</v>
      </c>
      <c r="G269" s="589" t="s">
        <v>3075</v>
      </c>
      <c r="H269" s="644">
        <v>43801</v>
      </c>
      <c r="I269" s="645" t="s">
        <v>5377</v>
      </c>
      <c r="J269" s="672" t="s">
        <v>7855</v>
      </c>
      <c r="K269" s="520" t="s">
        <v>496</v>
      </c>
      <c r="L269" s="521"/>
      <c r="M269" s="520" t="s">
        <v>496</v>
      </c>
      <c r="N269" s="521"/>
      <c r="O269" s="522" t="s">
        <v>496</v>
      </c>
      <c r="P269" s="522"/>
      <c r="Q269" s="522"/>
      <c r="R269" s="522"/>
      <c r="S269" s="524"/>
    </row>
    <row r="270" spans="1:19" s="512" customFormat="1" ht="42" customHeight="1" x14ac:dyDescent="0.2">
      <c r="A270" s="642">
        <v>157</v>
      </c>
      <c r="B270" s="631" t="s">
        <v>7856</v>
      </c>
      <c r="C270" s="638" t="s">
        <v>7857</v>
      </c>
      <c r="D270" s="643" t="s">
        <v>7225</v>
      </c>
      <c r="E270" s="590" t="s">
        <v>7858</v>
      </c>
      <c r="F270" s="589">
        <v>275</v>
      </c>
      <c r="G270" s="589" t="s">
        <v>3075</v>
      </c>
      <c r="H270" s="644">
        <v>43808</v>
      </c>
      <c r="I270" s="645" t="s">
        <v>7859</v>
      </c>
      <c r="J270" s="672" t="s">
        <v>7860</v>
      </c>
      <c r="K270" s="655" t="s">
        <v>496</v>
      </c>
      <c r="L270" s="656"/>
      <c r="M270" s="655" t="s">
        <v>496</v>
      </c>
      <c r="N270" s="656"/>
      <c r="O270" s="647" t="s">
        <v>496</v>
      </c>
      <c r="P270" s="647"/>
      <c r="Q270" s="647"/>
      <c r="R270" s="657"/>
      <c r="S270" s="658"/>
    </row>
    <row r="271" spans="1:19" s="512" customFormat="1" ht="48.75" thickBot="1" x14ac:dyDescent="0.25">
      <c r="A271" s="642">
        <v>158</v>
      </c>
      <c r="B271" s="631" t="s">
        <v>7861</v>
      </c>
      <c r="C271" s="643" t="s">
        <v>7862</v>
      </c>
      <c r="D271" s="643" t="s">
        <v>7535</v>
      </c>
      <c r="E271" s="590" t="s">
        <v>7863</v>
      </c>
      <c r="F271" s="589">
        <v>242.06</v>
      </c>
      <c r="G271" s="589" t="s">
        <v>3075</v>
      </c>
      <c r="H271" s="644">
        <v>43808</v>
      </c>
      <c r="I271" s="645" t="s">
        <v>7864</v>
      </c>
      <c r="J271" s="672" t="s">
        <v>7865</v>
      </c>
      <c r="K271" s="609" t="s">
        <v>496</v>
      </c>
      <c r="L271" s="610"/>
      <c r="M271" s="609" t="s">
        <v>496</v>
      </c>
      <c r="N271" s="610"/>
      <c r="O271" s="646" t="s">
        <v>496</v>
      </c>
      <c r="P271" s="646"/>
      <c r="Q271" s="646"/>
      <c r="R271" s="664"/>
      <c r="S271" s="660"/>
    </row>
    <row r="272" spans="1:19" s="518" customFormat="1" ht="23.25" customHeight="1" thickBot="1" x14ac:dyDescent="0.35">
      <c r="A272" s="1253" t="s">
        <v>6112</v>
      </c>
      <c r="B272" s="1253"/>
      <c r="C272" s="1253"/>
      <c r="D272" s="1253"/>
      <c r="E272" s="1253"/>
      <c r="F272" s="1253"/>
      <c r="G272" s="1253"/>
      <c r="H272" s="1253"/>
      <c r="I272" s="1253"/>
      <c r="J272" s="1253"/>
      <c r="K272" s="1253"/>
      <c r="L272" s="1253"/>
      <c r="M272" s="1253"/>
      <c r="N272" s="1253"/>
      <c r="O272" s="1253"/>
      <c r="P272" s="1253"/>
      <c r="Q272" s="1253"/>
      <c r="R272" s="1253"/>
      <c r="S272" s="1253"/>
    </row>
    <row r="273" spans="1:19" ht="75.75" customHeight="1" thickTop="1" x14ac:dyDescent="0.2">
      <c r="A273" s="1267" t="s">
        <v>7237</v>
      </c>
      <c r="B273" s="1247" t="s">
        <v>4857</v>
      </c>
      <c r="C273" s="1269" t="s">
        <v>5514</v>
      </c>
      <c r="D273" s="1244" t="s">
        <v>2520</v>
      </c>
      <c r="E273" s="1269" t="s">
        <v>2521</v>
      </c>
      <c r="F273" s="1275" t="s">
        <v>2522</v>
      </c>
      <c r="G273" s="1275" t="s">
        <v>2523</v>
      </c>
      <c r="H273" s="1247" t="s">
        <v>2524</v>
      </c>
      <c r="I273" s="1247" t="s">
        <v>2525</v>
      </c>
      <c r="J273" s="1247" t="s">
        <v>2526</v>
      </c>
      <c r="K273" s="1247" t="s">
        <v>1079</v>
      </c>
      <c r="L273" s="1247"/>
      <c r="M273" s="1247" t="s">
        <v>1080</v>
      </c>
      <c r="N273" s="1247"/>
      <c r="O273" s="1247" t="s">
        <v>1081</v>
      </c>
      <c r="P273" s="1247"/>
      <c r="Q273" s="1247"/>
      <c r="R273" s="1247"/>
      <c r="S273" s="1248" t="s">
        <v>1082</v>
      </c>
    </row>
    <row r="274" spans="1:19" ht="22.5" customHeight="1" x14ac:dyDescent="0.2">
      <c r="A274" s="1268"/>
      <c r="B274" s="1257"/>
      <c r="C274" s="1270"/>
      <c r="D274" s="1245"/>
      <c r="E274" s="1270"/>
      <c r="F274" s="1276"/>
      <c r="G274" s="1276"/>
      <c r="H274" s="1257"/>
      <c r="I274" s="1257"/>
      <c r="J274" s="1257"/>
      <c r="K274" s="580" t="s">
        <v>1085</v>
      </c>
      <c r="L274" s="580" t="s">
        <v>2527</v>
      </c>
      <c r="M274" s="580" t="s">
        <v>1085</v>
      </c>
      <c r="N274" s="580" t="s">
        <v>1084</v>
      </c>
      <c r="O274" s="580" t="s">
        <v>492</v>
      </c>
      <c r="P274" s="580" t="s">
        <v>493</v>
      </c>
      <c r="Q274" s="580" t="s">
        <v>494</v>
      </c>
      <c r="R274" s="580" t="s">
        <v>495</v>
      </c>
      <c r="S274" s="1249"/>
    </row>
    <row r="275" spans="1:19" s="526" customFormat="1" ht="48" x14ac:dyDescent="0.2">
      <c r="A275" s="568">
        <v>1</v>
      </c>
      <c r="B275" s="561" t="s">
        <v>7234</v>
      </c>
      <c r="C275" s="527" t="s">
        <v>7233</v>
      </c>
      <c r="D275" s="527" t="s">
        <v>4359</v>
      </c>
      <c r="E275" s="527" t="s">
        <v>5766</v>
      </c>
      <c r="F275" s="562">
        <v>87400</v>
      </c>
      <c r="G275" s="528" t="s">
        <v>2703</v>
      </c>
      <c r="H275" s="563">
        <v>43530</v>
      </c>
      <c r="I275" s="564" t="s">
        <v>7235</v>
      </c>
      <c r="J275" s="565" t="s">
        <v>7607</v>
      </c>
      <c r="K275" s="520" t="s">
        <v>496</v>
      </c>
      <c r="L275" s="521"/>
      <c r="M275" s="520" t="s">
        <v>496</v>
      </c>
      <c r="N275" s="521"/>
      <c r="O275" s="522" t="s">
        <v>496</v>
      </c>
      <c r="P275" s="522"/>
      <c r="Q275" s="522"/>
      <c r="R275" s="522"/>
      <c r="S275" s="524"/>
    </row>
    <row r="276" spans="1:19" s="526" customFormat="1" ht="42" customHeight="1" x14ac:dyDescent="0.2">
      <c r="A276" s="568">
        <v>2</v>
      </c>
      <c r="B276" s="561" t="s">
        <v>7384</v>
      </c>
      <c r="C276" s="527" t="s">
        <v>6932</v>
      </c>
      <c r="D276" s="527" t="s">
        <v>3807</v>
      </c>
      <c r="E276" s="527" t="s">
        <v>7385</v>
      </c>
      <c r="F276" s="562">
        <v>90000</v>
      </c>
      <c r="G276" s="528" t="s">
        <v>2703</v>
      </c>
      <c r="H276" s="563">
        <v>43550</v>
      </c>
      <c r="I276" s="564" t="s">
        <v>7236</v>
      </c>
      <c r="J276" s="565" t="s">
        <v>7608</v>
      </c>
      <c r="K276" s="520" t="s">
        <v>496</v>
      </c>
      <c r="L276" s="521"/>
      <c r="M276" s="520" t="s">
        <v>496</v>
      </c>
      <c r="N276" s="521"/>
      <c r="O276" s="522" t="s">
        <v>496</v>
      </c>
      <c r="P276" s="522"/>
      <c r="Q276" s="522"/>
      <c r="R276" s="522"/>
      <c r="S276" s="524"/>
    </row>
    <row r="277" spans="1:19" s="526" customFormat="1" ht="45" customHeight="1" x14ac:dyDescent="0.2">
      <c r="A277" s="568">
        <v>3</v>
      </c>
      <c r="B277" s="569" t="s">
        <v>7504</v>
      </c>
      <c r="C277" s="570" t="s">
        <v>7505</v>
      </c>
      <c r="D277" s="594" t="s">
        <v>2854</v>
      </c>
      <c r="E277" s="570" t="s">
        <v>7568</v>
      </c>
      <c r="F277" s="571">
        <v>150000</v>
      </c>
      <c r="G277" s="581" t="s">
        <v>2612</v>
      </c>
      <c r="H277" s="582">
        <v>43630</v>
      </c>
      <c r="I277" s="583" t="s">
        <v>7646</v>
      </c>
      <c r="J277" s="585" t="s">
        <v>7647</v>
      </c>
      <c r="K277" s="520" t="s">
        <v>496</v>
      </c>
      <c r="L277" s="521"/>
      <c r="M277" s="520" t="s">
        <v>496</v>
      </c>
      <c r="N277" s="521"/>
      <c r="O277" s="522" t="s">
        <v>496</v>
      </c>
      <c r="P277" s="522"/>
      <c r="Q277" s="522"/>
      <c r="R277" s="522"/>
      <c r="S277" s="524"/>
    </row>
    <row r="278" spans="1:19" s="526" customFormat="1" ht="42.75" customHeight="1" thickBot="1" x14ac:dyDescent="0.25">
      <c r="A278" s="529">
        <v>4</v>
      </c>
      <c r="B278" s="572" t="s">
        <v>7506</v>
      </c>
      <c r="C278" s="573" t="s">
        <v>6114</v>
      </c>
      <c r="D278" s="573" t="s">
        <v>7507</v>
      </c>
      <c r="E278" s="573" t="s">
        <v>7569</v>
      </c>
      <c r="F278" s="530">
        <v>141000</v>
      </c>
      <c r="G278" s="576" t="s">
        <v>2612</v>
      </c>
      <c r="H278" s="584">
        <v>43630</v>
      </c>
      <c r="I278" s="578" t="s">
        <v>7648</v>
      </c>
      <c r="J278" s="419" t="s">
        <v>7649</v>
      </c>
      <c r="K278" s="552" t="s">
        <v>496</v>
      </c>
      <c r="L278" s="553"/>
      <c r="M278" s="552" t="s">
        <v>496</v>
      </c>
      <c r="N278" s="553"/>
      <c r="O278" s="554" t="s">
        <v>496</v>
      </c>
      <c r="P278" s="554"/>
      <c r="Q278" s="554"/>
      <c r="R278" s="554"/>
      <c r="S278" s="566"/>
    </row>
    <row r="279" spans="1:19" s="512" customFormat="1" ht="12.75" thickTop="1" x14ac:dyDescent="0.2">
      <c r="A279" s="525"/>
      <c r="B279" s="531"/>
      <c r="C279" s="532"/>
      <c r="D279" s="517"/>
      <c r="E279" s="517"/>
      <c r="F279" s="533"/>
      <c r="G279" s="533"/>
      <c r="H279" s="533"/>
      <c r="I279" s="533"/>
      <c r="J279" s="534"/>
      <c r="K279" s="535"/>
      <c r="L279" s="535"/>
      <c r="M279" s="535"/>
      <c r="N279" s="535"/>
      <c r="O279" s="536"/>
      <c r="P279" s="536"/>
      <c r="Q279" s="536"/>
      <c r="R279" s="536"/>
      <c r="S279" s="537"/>
    </row>
    <row r="280" spans="1:19" s="512" customFormat="1" ht="19.5" thickBot="1" x14ac:dyDescent="0.35">
      <c r="A280" s="1246" t="s">
        <v>7559</v>
      </c>
      <c r="B280" s="1246"/>
      <c r="C280" s="1246"/>
      <c r="D280" s="1246"/>
      <c r="E280" s="1246"/>
      <c r="F280" s="1246"/>
      <c r="G280" s="1246"/>
      <c r="H280" s="1246"/>
      <c r="I280" s="1246"/>
      <c r="J280" s="1246"/>
      <c r="K280" s="1246"/>
      <c r="L280" s="1246"/>
      <c r="M280" s="1246"/>
      <c r="N280" s="1246"/>
      <c r="O280" s="1246"/>
      <c r="P280" s="1246"/>
      <c r="Q280" s="1246"/>
      <c r="R280" s="1246"/>
      <c r="S280" s="1246"/>
    </row>
    <row r="281" spans="1:19" s="512" customFormat="1" ht="62.25" customHeight="1" thickTop="1" x14ac:dyDescent="0.2">
      <c r="A281" s="1267" t="s">
        <v>7237</v>
      </c>
      <c r="B281" s="1247" t="s">
        <v>4857</v>
      </c>
      <c r="C281" s="1269" t="s">
        <v>5514</v>
      </c>
      <c r="D281" s="1244" t="s">
        <v>2520</v>
      </c>
      <c r="E281" s="1269" t="s">
        <v>2521</v>
      </c>
      <c r="F281" s="1275" t="s">
        <v>2522</v>
      </c>
      <c r="G281" s="1275" t="s">
        <v>2523</v>
      </c>
      <c r="H281" s="1247" t="s">
        <v>2524</v>
      </c>
      <c r="I281" s="1247" t="s">
        <v>2525</v>
      </c>
      <c r="J281" s="1244" t="s">
        <v>2526</v>
      </c>
      <c r="K281" s="1247" t="s">
        <v>1079</v>
      </c>
      <c r="L281" s="1247"/>
      <c r="M281" s="1247" t="s">
        <v>1080</v>
      </c>
      <c r="N281" s="1247"/>
      <c r="O281" s="1247" t="s">
        <v>1081</v>
      </c>
      <c r="P281" s="1247"/>
      <c r="Q281" s="1247"/>
      <c r="R281" s="1247"/>
      <c r="S281" s="1248" t="s">
        <v>1082</v>
      </c>
    </row>
    <row r="282" spans="1:19" s="512" customFormat="1" ht="22.5" customHeight="1" x14ac:dyDescent="0.2">
      <c r="A282" s="1268"/>
      <c r="B282" s="1257"/>
      <c r="C282" s="1270"/>
      <c r="D282" s="1245"/>
      <c r="E282" s="1270"/>
      <c r="F282" s="1276"/>
      <c r="G282" s="1276"/>
      <c r="H282" s="1257"/>
      <c r="I282" s="1257"/>
      <c r="J282" s="1245"/>
      <c r="K282" s="580" t="s">
        <v>1085</v>
      </c>
      <c r="L282" s="580" t="s">
        <v>2527</v>
      </c>
      <c r="M282" s="580" t="s">
        <v>1085</v>
      </c>
      <c r="N282" s="580" t="s">
        <v>1084</v>
      </c>
      <c r="O282" s="580" t="s">
        <v>492</v>
      </c>
      <c r="P282" s="580" t="s">
        <v>493</v>
      </c>
      <c r="Q282" s="580" t="s">
        <v>494</v>
      </c>
      <c r="R282" s="580" t="s">
        <v>495</v>
      </c>
      <c r="S282" s="1249"/>
    </row>
    <row r="283" spans="1:19" s="512" customFormat="1" ht="53.25" customHeight="1" thickBot="1" x14ac:dyDescent="0.25">
      <c r="A283" s="529">
        <v>1</v>
      </c>
      <c r="B283" s="579" t="s">
        <v>7560</v>
      </c>
      <c r="C283" s="573" t="s">
        <v>7556</v>
      </c>
      <c r="D283" s="573" t="s">
        <v>7557</v>
      </c>
      <c r="E283" s="573" t="s">
        <v>7558</v>
      </c>
      <c r="F283" s="530">
        <v>6650</v>
      </c>
      <c r="G283" s="576" t="s">
        <v>2612</v>
      </c>
      <c r="H283" s="577">
        <v>43636</v>
      </c>
      <c r="I283" s="578" t="s">
        <v>7570</v>
      </c>
      <c r="J283" s="586" t="s">
        <v>7650</v>
      </c>
      <c r="K283" s="552" t="s">
        <v>496</v>
      </c>
      <c r="L283" s="553"/>
      <c r="M283" s="552" t="s">
        <v>496</v>
      </c>
      <c r="N283" s="553"/>
      <c r="O283" s="554"/>
      <c r="P283" s="554"/>
      <c r="Q283" s="554" t="s">
        <v>496</v>
      </c>
      <c r="R283" s="554"/>
      <c r="S283" s="566" t="s">
        <v>7874</v>
      </c>
    </row>
    <row r="284" spans="1:19" s="512" customFormat="1" ht="21" customHeight="1" thickTop="1" thickBot="1" x14ac:dyDescent="0.25">
      <c r="A284" s="1285" t="s">
        <v>7732</v>
      </c>
      <c r="B284" s="1286"/>
      <c r="C284" s="1286"/>
      <c r="D284" s="1286"/>
      <c r="E284" s="1286"/>
      <c r="F284" s="598">
        <f>SUM(F15:F283)</f>
        <v>1386999.0299999998</v>
      </c>
      <c r="G284" s="539"/>
      <c r="H284" s="540"/>
      <c r="I284" s="540"/>
      <c r="J284" s="541"/>
      <c r="K284" s="535"/>
      <c r="L284" s="535"/>
      <c r="M284" s="535"/>
      <c r="N284" s="535"/>
      <c r="O284" s="536"/>
      <c r="P284" s="536"/>
      <c r="Q284" s="536"/>
      <c r="R284" s="536"/>
      <c r="S284" s="537"/>
    </row>
    <row r="285" spans="1:19" s="512" customFormat="1" ht="20.25" customHeight="1" thickTop="1" x14ac:dyDescent="0.2">
      <c r="A285" s="525"/>
      <c r="B285" s="531"/>
      <c r="C285" s="538"/>
      <c r="D285" s="517"/>
      <c r="E285" s="517"/>
      <c r="F285" s="539"/>
      <c r="G285" s="539"/>
      <c r="H285" s="540"/>
      <c r="I285" s="540"/>
      <c r="J285" s="541"/>
      <c r="K285" s="535"/>
      <c r="L285" s="535"/>
      <c r="M285" s="535"/>
      <c r="N285" s="535"/>
      <c r="O285" s="536"/>
      <c r="P285" s="536"/>
      <c r="Q285" s="536"/>
      <c r="R285" s="536"/>
      <c r="S285" s="537"/>
    </row>
    <row r="286" spans="1:19" s="512" customFormat="1" x14ac:dyDescent="0.2">
      <c r="A286" s="542"/>
      <c r="B286" s="535"/>
      <c r="C286" s="517"/>
      <c r="D286" s="595"/>
      <c r="E286" s="517"/>
      <c r="F286" s="547"/>
      <c r="G286" s="546"/>
      <c r="H286" s="543"/>
      <c r="I286" s="543"/>
      <c r="J286" s="510"/>
      <c r="O286" s="510"/>
      <c r="P286" s="510"/>
      <c r="Q286" s="510"/>
      <c r="R286" s="510"/>
      <c r="S286" s="513"/>
    </row>
    <row r="287" spans="1:19" s="512" customFormat="1" ht="18.75" x14ac:dyDescent="0.2">
      <c r="A287" s="1213" t="s">
        <v>6675</v>
      </c>
      <c r="B287" s="1213"/>
      <c r="C287" s="1213"/>
      <c r="D287" s="1213"/>
      <c r="E287" s="1213"/>
      <c r="F287" s="547"/>
      <c r="G287" s="546"/>
      <c r="H287" s="543"/>
      <c r="I287" s="543"/>
      <c r="J287" s="510"/>
      <c r="O287" s="510"/>
      <c r="P287" s="510"/>
      <c r="Q287" s="510"/>
      <c r="R287" s="510"/>
      <c r="S287" s="513"/>
    </row>
    <row r="288" spans="1:19" s="512" customFormat="1" x14ac:dyDescent="0.2">
      <c r="A288" s="542"/>
      <c r="B288" s="535"/>
      <c r="C288" s="517"/>
      <c r="D288" s="595"/>
      <c r="E288" s="517"/>
      <c r="F288" s="547"/>
      <c r="G288" s="546"/>
      <c r="H288" s="543"/>
      <c r="I288" s="543"/>
      <c r="J288" s="510"/>
      <c r="O288" s="510"/>
      <c r="P288" s="510"/>
      <c r="Q288" s="510"/>
      <c r="R288" s="510"/>
      <c r="S288" s="513"/>
    </row>
    <row r="289" spans="1:19" s="512" customFormat="1" x14ac:dyDescent="0.2">
      <c r="A289" s="542"/>
      <c r="B289" s="535"/>
      <c r="C289" s="517"/>
      <c r="D289" s="595"/>
      <c r="E289" s="517"/>
      <c r="F289" s="547"/>
      <c r="G289" s="546"/>
      <c r="H289" s="543"/>
      <c r="I289" s="543"/>
      <c r="J289" s="510"/>
      <c r="O289" s="510"/>
      <c r="P289" s="510"/>
      <c r="Q289" s="510"/>
      <c r="R289" s="510"/>
      <c r="S289" s="513"/>
    </row>
    <row r="290" spans="1:19" s="512" customFormat="1" x14ac:dyDescent="0.2">
      <c r="A290" s="542"/>
      <c r="B290" s="535"/>
      <c r="C290" s="517"/>
      <c r="D290" s="595"/>
      <c r="E290" s="517"/>
      <c r="F290" s="547"/>
      <c r="G290" s="546"/>
      <c r="H290" s="543"/>
      <c r="I290" s="543"/>
      <c r="J290" s="510"/>
      <c r="O290" s="510"/>
      <c r="P290" s="510"/>
      <c r="Q290" s="510"/>
      <c r="R290" s="510"/>
      <c r="S290" s="513"/>
    </row>
    <row r="291" spans="1:19" s="512" customFormat="1" x14ac:dyDescent="0.2">
      <c r="A291" s="542"/>
      <c r="B291" s="535"/>
      <c r="C291" s="517"/>
      <c r="D291" s="595"/>
      <c r="E291" s="517"/>
      <c r="F291" s="547"/>
      <c r="G291" s="546"/>
      <c r="H291" s="543"/>
      <c r="I291" s="543"/>
      <c r="J291" s="510"/>
      <c r="O291" s="510"/>
      <c r="P291" s="510"/>
      <c r="Q291" s="510"/>
      <c r="R291" s="510"/>
      <c r="S291" s="513"/>
    </row>
    <row r="292" spans="1:19" s="512" customFormat="1" x14ac:dyDescent="0.2">
      <c r="A292" s="542"/>
      <c r="B292" s="535"/>
      <c r="C292" s="517"/>
      <c r="D292" s="595"/>
      <c r="E292" s="517"/>
      <c r="F292" s="547"/>
      <c r="G292" s="546"/>
      <c r="H292" s="543"/>
      <c r="I292" s="543"/>
      <c r="J292" s="510"/>
      <c r="O292" s="510"/>
      <c r="P292" s="510"/>
      <c r="Q292" s="510"/>
      <c r="R292" s="510"/>
      <c r="S292" s="513"/>
    </row>
    <row r="293" spans="1:19" s="512" customFormat="1" x14ac:dyDescent="0.2">
      <c r="A293" s="542"/>
      <c r="B293" s="535"/>
      <c r="C293" s="517"/>
      <c r="D293" s="595"/>
      <c r="E293" s="517"/>
      <c r="F293" s="547"/>
      <c r="G293" s="546"/>
      <c r="H293" s="543"/>
      <c r="I293" s="543"/>
      <c r="J293" s="510"/>
      <c r="O293" s="510"/>
      <c r="P293" s="510"/>
      <c r="Q293" s="510"/>
      <c r="R293" s="510"/>
      <c r="S293" s="513"/>
    </row>
    <row r="294" spans="1:19" s="512" customFormat="1" x14ac:dyDescent="0.2">
      <c r="A294" s="542"/>
      <c r="B294" s="535"/>
      <c r="C294" s="517"/>
      <c r="D294" s="595"/>
      <c r="E294" s="517"/>
      <c r="F294" s="547"/>
      <c r="G294" s="546"/>
      <c r="H294" s="543"/>
      <c r="I294" s="543"/>
      <c r="J294" s="510"/>
      <c r="O294" s="510"/>
      <c r="P294" s="510"/>
      <c r="Q294" s="510"/>
      <c r="R294" s="510"/>
      <c r="S294" s="513"/>
    </row>
    <row r="295" spans="1:19" s="512" customFormat="1" x14ac:dyDescent="0.2">
      <c r="A295" s="542"/>
      <c r="B295" s="535"/>
      <c r="C295" s="517"/>
      <c r="D295" s="595"/>
      <c r="E295" s="517"/>
      <c r="F295" s="547"/>
      <c r="G295" s="546"/>
      <c r="H295" s="543"/>
      <c r="I295" s="543"/>
      <c r="J295" s="510"/>
      <c r="O295" s="510"/>
      <c r="P295" s="510"/>
      <c r="Q295" s="510"/>
      <c r="R295" s="510"/>
      <c r="S295" s="513"/>
    </row>
    <row r="296" spans="1:19" s="512" customFormat="1" x14ac:dyDescent="0.2">
      <c r="A296" s="542"/>
      <c r="B296" s="535"/>
      <c r="C296" s="517"/>
      <c r="D296" s="595"/>
      <c r="E296" s="517"/>
      <c r="F296" s="547"/>
      <c r="G296" s="546"/>
      <c r="H296" s="543"/>
      <c r="I296" s="543"/>
      <c r="J296" s="510"/>
      <c r="O296" s="510"/>
      <c r="P296" s="510"/>
      <c r="Q296" s="510"/>
      <c r="R296" s="510"/>
      <c r="S296" s="513"/>
    </row>
    <row r="297" spans="1:19" s="512" customFormat="1" x14ac:dyDescent="0.2">
      <c r="A297" s="542"/>
      <c r="B297" s="535"/>
      <c r="C297" s="517"/>
      <c r="D297" s="595"/>
      <c r="E297" s="517"/>
      <c r="F297" s="547"/>
      <c r="G297" s="546"/>
      <c r="H297" s="543"/>
      <c r="I297" s="543"/>
      <c r="J297" s="510"/>
      <c r="O297" s="510"/>
      <c r="P297" s="510"/>
      <c r="Q297" s="510"/>
      <c r="R297" s="510"/>
      <c r="S297" s="513"/>
    </row>
    <row r="298" spans="1:19" s="512" customFormat="1" x14ac:dyDescent="0.2">
      <c r="A298" s="542"/>
      <c r="B298" s="535"/>
      <c r="C298" s="517"/>
      <c r="D298" s="595"/>
      <c r="E298" s="517"/>
      <c r="F298" s="547"/>
      <c r="G298" s="546"/>
      <c r="H298" s="543"/>
      <c r="I298" s="543"/>
      <c r="J298" s="510"/>
      <c r="O298" s="510"/>
      <c r="P298" s="510"/>
      <c r="Q298" s="510"/>
      <c r="R298" s="510"/>
      <c r="S298" s="513"/>
    </row>
    <row r="299" spans="1:19" s="512" customFormat="1" x14ac:dyDescent="0.2">
      <c r="A299" s="542"/>
      <c r="B299" s="535"/>
      <c r="C299" s="517"/>
      <c r="D299" s="595"/>
      <c r="E299" s="517"/>
      <c r="F299" s="547"/>
      <c r="G299" s="546"/>
      <c r="H299" s="543"/>
      <c r="I299" s="543"/>
      <c r="J299" s="510"/>
      <c r="O299" s="510"/>
      <c r="P299" s="510"/>
      <c r="Q299" s="510"/>
      <c r="R299" s="510"/>
      <c r="S299" s="513"/>
    </row>
    <row r="300" spans="1:19" s="512" customFormat="1" x14ac:dyDescent="0.2">
      <c r="A300" s="542"/>
      <c r="B300" s="535"/>
      <c r="C300" s="517"/>
      <c r="D300" s="595"/>
      <c r="E300" s="517"/>
      <c r="F300" s="547"/>
      <c r="G300" s="546"/>
      <c r="H300" s="543"/>
      <c r="I300" s="543"/>
      <c r="J300" s="510"/>
      <c r="O300" s="510"/>
      <c r="P300" s="510"/>
      <c r="Q300" s="510"/>
      <c r="R300" s="510"/>
      <c r="S300" s="513"/>
    </row>
    <row r="301" spans="1:19" s="512" customFormat="1" x14ac:dyDescent="0.2">
      <c r="A301" s="542"/>
      <c r="B301" s="535"/>
      <c r="C301" s="517"/>
      <c r="D301" s="595"/>
      <c r="E301" s="517"/>
      <c r="F301" s="547"/>
      <c r="G301" s="546"/>
      <c r="H301" s="543"/>
      <c r="I301" s="543"/>
      <c r="J301" s="510"/>
      <c r="O301" s="510"/>
      <c r="P301" s="510"/>
      <c r="Q301" s="510"/>
      <c r="R301" s="510"/>
      <c r="S301" s="513"/>
    </row>
    <row r="302" spans="1:19" s="512" customFormat="1" x14ac:dyDescent="0.2">
      <c r="A302" s="542"/>
      <c r="B302" s="535"/>
      <c r="C302" s="517"/>
      <c r="D302" s="595"/>
      <c r="E302" s="517"/>
      <c r="F302" s="547"/>
      <c r="G302" s="546"/>
      <c r="H302" s="543"/>
      <c r="I302" s="543"/>
      <c r="J302" s="510"/>
      <c r="O302" s="510"/>
      <c r="P302" s="510"/>
      <c r="Q302" s="510"/>
      <c r="R302" s="510"/>
      <c r="S302" s="513"/>
    </row>
    <row r="303" spans="1:19" s="512" customFormat="1" x14ac:dyDescent="0.2">
      <c r="A303" s="542"/>
      <c r="B303" s="535"/>
      <c r="C303" s="517"/>
      <c r="D303" s="595"/>
      <c r="E303" s="517"/>
      <c r="F303" s="547"/>
      <c r="G303" s="546"/>
      <c r="H303" s="543"/>
      <c r="I303" s="543"/>
      <c r="J303" s="510"/>
      <c r="O303" s="510"/>
      <c r="P303" s="510"/>
      <c r="Q303" s="510"/>
      <c r="R303" s="510"/>
      <c r="S303" s="513"/>
    </row>
    <row r="304" spans="1:19" s="512" customFormat="1" x14ac:dyDescent="0.2">
      <c r="A304" s="542"/>
      <c r="B304" s="535"/>
      <c r="C304" s="517"/>
      <c r="D304" s="595"/>
      <c r="E304" s="517"/>
      <c r="F304" s="547"/>
      <c r="G304" s="546"/>
      <c r="H304" s="543"/>
      <c r="I304" s="543"/>
      <c r="J304" s="510"/>
      <c r="O304" s="510"/>
      <c r="P304" s="510"/>
      <c r="Q304" s="510"/>
      <c r="R304" s="510"/>
      <c r="S304" s="513"/>
    </row>
    <row r="305" spans="1:19" s="512" customFormat="1" x14ac:dyDescent="0.2">
      <c r="A305" s="542"/>
      <c r="B305" s="535"/>
      <c r="C305" s="517"/>
      <c r="D305" s="595"/>
      <c r="E305" s="517"/>
      <c r="F305" s="547"/>
      <c r="G305" s="546"/>
      <c r="H305" s="543"/>
      <c r="I305" s="543"/>
      <c r="J305" s="510"/>
      <c r="O305" s="510"/>
      <c r="P305" s="510"/>
      <c r="Q305" s="510"/>
      <c r="R305" s="510"/>
      <c r="S305" s="513"/>
    </row>
    <row r="306" spans="1:19" s="512" customFormat="1" x14ac:dyDescent="0.2">
      <c r="A306" s="542"/>
      <c r="B306" s="535"/>
      <c r="C306" s="517"/>
      <c r="D306" s="595"/>
      <c r="E306" s="517"/>
      <c r="F306" s="547"/>
      <c r="G306" s="546"/>
      <c r="H306" s="543"/>
      <c r="I306" s="543"/>
      <c r="J306" s="510"/>
      <c r="O306" s="510"/>
      <c r="P306" s="510"/>
      <c r="Q306" s="510"/>
      <c r="R306" s="510"/>
      <c r="S306" s="513"/>
    </row>
    <row r="307" spans="1:19" s="512" customFormat="1" x14ac:dyDescent="0.2">
      <c r="A307" s="542"/>
      <c r="B307" s="535"/>
      <c r="C307" s="517"/>
      <c r="D307" s="595"/>
      <c r="E307" s="517"/>
      <c r="F307" s="547"/>
      <c r="G307" s="546"/>
      <c r="H307" s="543"/>
      <c r="I307" s="543"/>
      <c r="J307" s="510"/>
      <c r="O307" s="510"/>
      <c r="P307" s="510"/>
      <c r="Q307" s="510"/>
      <c r="R307" s="510"/>
      <c r="S307" s="513"/>
    </row>
    <row r="308" spans="1:19" s="512" customFormat="1" x14ac:dyDescent="0.2">
      <c r="A308" s="542"/>
      <c r="B308" s="535"/>
      <c r="C308" s="517"/>
      <c r="D308" s="595"/>
      <c r="E308" s="517"/>
      <c r="F308" s="547"/>
      <c r="G308" s="546"/>
      <c r="H308" s="543"/>
      <c r="I308" s="543"/>
      <c r="J308" s="510"/>
      <c r="O308" s="510"/>
      <c r="P308" s="510"/>
      <c r="Q308" s="510"/>
      <c r="R308" s="510"/>
      <c r="S308" s="513"/>
    </row>
    <row r="309" spans="1:19" s="512" customFormat="1" x14ac:dyDescent="0.2">
      <c r="A309" s="542"/>
      <c r="B309" s="535"/>
      <c r="C309" s="517"/>
      <c r="D309" s="595"/>
      <c r="E309" s="517"/>
      <c r="F309" s="547"/>
      <c r="G309" s="546"/>
      <c r="H309" s="543"/>
      <c r="I309" s="543"/>
      <c r="J309" s="510"/>
      <c r="O309" s="510"/>
      <c r="P309" s="510"/>
      <c r="Q309" s="510"/>
      <c r="R309" s="510"/>
      <c r="S309" s="513"/>
    </row>
    <row r="310" spans="1:19" s="512" customFormat="1" x14ac:dyDescent="0.2">
      <c r="A310" s="542"/>
      <c r="B310" s="535"/>
      <c r="C310" s="517"/>
      <c r="D310" s="595"/>
      <c r="E310" s="517"/>
      <c r="F310" s="547"/>
      <c r="G310" s="546"/>
      <c r="H310" s="543"/>
      <c r="I310" s="543"/>
      <c r="J310" s="510"/>
      <c r="O310" s="510"/>
      <c r="P310" s="510"/>
      <c r="Q310" s="510"/>
      <c r="R310" s="510"/>
      <c r="S310" s="513"/>
    </row>
    <row r="311" spans="1:19" s="512" customFormat="1" x14ac:dyDescent="0.2">
      <c r="A311" s="542"/>
      <c r="B311" s="535"/>
      <c r="C311" s="517"/>
      <c r="D311" s="595"/>
      <c r="E311" s="517"/>
      <c r="F311" s="547"/>
      <c r="G311" s="546"/>
      <c r="H311" s="543"/>
      <c r="I311" s="543"/>
      <c r="J311" s="510"/>
      <c r="O311" s="510"/>
      <c r="P311" s="510"/>
      <c r="Q311" s="510"/>
      <c r="R311" s="510"/>
      <c r="S311" s="513"/>
    </row>
    <row r="312" spans="1:19" s="512" customFormat="1" x14ac:dyDescent="0.2">
      <c r="A312" s="542"/>
      <c r="B312" s="535"/>
      <c r="C312" s="517"/>
      <c r="D312" s="595"/>
      <c r="E312" s="517"/>
      <c r="F312" s="547"/>
      <c r="G312" s="546"/>
      <c r="H312" s="543"/>
      <c r="I312" s="543"/>
      <c r="J312" s="510"/>
      <c r="O312" s="510"/>
      <c r="P312" s="510"/>
      <c r="Q312" s="510"/>
      <c r="R312" s="510"/>
      <c r="S312" s="513"/>
    </row>
    <row r="313" spans="1:19" s="512" customFormat="1" x14ac:dyDescent="0.2">
      <c r="A313" s="542"/>
      <c r="B313" s="535"/>
      <c r="C313" s="517"/>
      <c r="D313" s="595"/>
      <c r="E313" s="517"/>
      <c r="F313" s="547"/>
      <c r="G313" s="546"/>
      <c r="H313" s="543"/>
      <c r="I313" s="543"/>
      <c r="J313" s="510"/>
      <c r="O313" s="510"/>
      <c r="P313" s="510"/>
      <c r="Q313" s="510"/>
      <c r="R313" s="510"/>
      <c r="S313" s="513"/>
    </row>
    <row r="314" spans="1:19" s="512" customFormat="1" x14ac:dyDescent="0.2">
      <c r="A314" s="542"/>
      <c r="B314" s="535"/>
      <c r="C314" s="517"/>
      <c r="D314" s="595"/>
      <c r="E314" s="517"/>
      <c r="F314" s="547"/>
      <c r="G314" s="546"/>
      <c r="H314" s="543"/>
      <c r="I314" s="543"/>
      <c r="J314" s="510"/>
      <c r="O314" s="510"/>
      <c r="P314" s="510"/>
      <c r="Q314" s="510"/>
      <c r="R314" s="510"/>
      <c r="S314" s="513"/>
    </row>
    <row r="315" spans="1:19" s="512" customFormat="1" x14ac:dyDescent="0.2">
      <c r="A315" s="542"/>
      <c r="B315" s="535"/>
      <c r="C315" s="517"/>
      <c r="D315" s="595"/>
      <c r="E315" s="517"/>
      <c r="F315" s="547"/>
      <c r="G315" s="546"/>
      <c r="H315" s="543"/>
      <c r="I315" s="543"/>
      <c r="J315" s="510"/>
      <c r="O315" s="510"/>
      <c r="P315" s="510"/>
      <c r="Q315" s="510"/>
      <c r="R315" s="510"/>
      <c r="S315" s="513"/>
    </row>
    <row r="316" spans="1:19" s="512" customFormat="1" x14ac:dyDescent="0.2">
      <c r="A316" s="542"/>
      <c r="B316" s="535"/>
      <c r="C316" s="517"/>
      <c r="D316" s="595"/>
      <c r="E316" s="517"/>
      <c r="F316" s="547"/>
      <c r="G316" s="546"/>
      <c r="H316" s="543"/>
      <c r="I316" s="543"/>
      <c r="J316" s="510"/>
      <c r="O316" s="510"/>
      <c r="P316" s="510"/>
      <c r="Q316" s="510"/>
      <c r="R316" s="510"/>
      <c r="S316" s="513"/>
    </row>
    <row r="317" spans="1:19" s="512" customFormat="1" x14ac:dyDescent="0.2">
      <c r="A317" s="542"/>
      <c r="B317" s="535"/>
      <c r="C317" s="517"/>
      <c r="D317" s="595"/>
      <c r="E317" s="517"/>
      <c r="F317" s="547"/>
      <c r="G317" s="546"/>
      <c r="H317" s="543"/>
      <c r="I317" s="543"/>
      <c r="J317" s="510"/>
      <c r="O317" s="510"/>
      <c r="P317" s="510"/>
      <c r="Q317" s="510"/>
      <c r="R317" s="510"/>
      <c r="S317" s="513"/>
    </row>
    <row r="318" spans="1:19" s="512" customFormat="1" x14ac:dyDescent="0.2">
      <c r="A318" s="542"/>
      <c r="B318" s="535"/>
      <c r="C318" s="517"/>
      <c r="D318" s="595"/>
      <c r="E318" s="517"/>
      <c r="F318" s="547"/>
      <c r="G318" s="546"/>
      <c r="H318" s="543"/>
      <c r="I318" s="543"/>
      <c r="J318" s="510"/>
      <c r="O318" s="510"/>
      <c r="P318" s="510"/>
      <c r="Q318" s="510"/>
      <c r="R318" s="510"/>
      <c r="S318" s="513"/>
    </row>
    <row r="319" spans="1:19" s="512" customFormat="1" x14ac:dyDescent="0.2">
      <c r="A319" s="542"/>
      <c r="B319" s="535"/>
      <c r="C319" s="517"/>
      <c r="D319" s="595"/>
      <c r="E319" s="517"/>
      <c r="F319" s="547"/>
      <c r="G319" s="546"/>
      <c r="H319" s="543"/>
      <c r="I319" s="543"/>
      <c r="J319" s="510"/>
      <c r="O319" s="510"/>
      <c r="P319" s="510"/>
      <c r="Q319" s="510"/>
      <c r="R319" s="510"/>
      <c r="S319" s="513"/>
    </row>
    <row r="320" spans="1:19" s="512" customFormat="1" x14ac:dyDescent="0.2">
      <c r="A320" s="542"/>
      <c r="B320" s="535"/>
      <c r="C320" s="517"/>
      <c r="D320" s="595"/>
      <c r="E320" s="517"/>
      <c r="F320" s="547"/>
      <c r="G320" s="546"/>
      <c r="H320" s="543"/>
      <c r="I320" s="543"/>
      <c r="J320" s="510"/>
      <c r="O320" s="510"/>
      <c r="P320" s="510"/>
      <c r="Q320" s="510"/>
      <c r="R320" s="510"/>
      <c r="S320" s="513"/>
    </row>
    <row r="321" spans="1:19" s="512" customFormat="1" x14ac:dyDescent="0.2">
      <c r="A321" s="542"/>
      <c r="B321" s="535"/>
      <c r="C321" s="517"/>
      <c r="D321" s="595"/>
      <c r="E321" s="517"/>
      <c r="F321" s="547"/>
      <c r="G321" s="546"/>
      <c r="H321" s="543"/>
      <c r="I321" s="543"/>
      <c r="J321" s="510"/>
      <c r="O321" s="510"/>
      <c r="P321" s="510"/>
      <c r="Q321" s="510"/>
      <c r="R321" s="510"/>
      <c r="S321" s="513"/>
    </row>
    <row r="322" spans="1:19" s="512" customFormat="1" x14ac:dyDescent="0.2">
      <c r="A322" s="542"/>
      <c r="B322" s="535"/>
      <c r="C322" s="517"/>
      <c r="D322" s="595"/>
      <c r="E322" s="517"/>
      <c r="F322" s="547"/>
      <c r="G322" s="546"/>
      <c r="H322" s="543"/>
      <c r="I322" s="543"/>
      <c r="J322" s="510"/>
      <c r="O322" s="510"/>
      <c r="P322" s="510"/>
      <c r="Q322" s="510"/>
      <c r="R322" s="510"/>
      <c r="S322" s="513"/>
    </row>
    <row r="323" spans="1:19" s="512" customFormat="1" x14ac:dyDescent="0.2">
      <c r="A323" s="542"/>
      <c r="B323" s="535"/>
      <c r="C323" s="517"/>
      <c r="D323" s="595"/>
      <c r="E323" s="517"/>
      <c r="F323" s="547"/>
      <c r="G323" s="546"/>
      <c r="H323" s="543"/>
      <c r="I323" s="543"/>
      <c r="J323" s="510"/>
      <c r="O323" s="510"/>
      <c r="P323" s="510"/>
      <c r="Q323" s="510"/>
      <c r="R323" s="510"/>
      <c r="S323" s="513"/>
    </row>
    <row r="324" spans="1:19" s="512" customFormat="1" x14ac:dyDescent="0.2">
      <c r="A324" s="542"/>
      <c r="B324" s="535"/>
      <c r="C324" s="517"/>
      <c r="D324" s="595"/>
      <c r="E324" s="517"/>
      <c r="F324" s="547"/>
      <c r="G324" s="546"/>
      <c r="H324" s="543"/>
      <c r="I324" s="543"/>
      <c r="J324" s="510"/>
      <c r="O324" s="510"/>
      <c r="P324" s="510"/>
      <c r="Q324" s="510"/>
      <c r="R324" s="510"/>
      <c r="S324" s="513"/>
    </row>
    <row r="325" spans="1:19" s="512" customFormat="1" x14ac:dyDescent="0.2">
      <c r="A325" s="542"/>
      <c r="B325" s="535"/>
      <c r="C325" s="517"/>
      <c r="D325" s="595"/>
      <c r="E325" s="517"/>
      <c r="F325" s="547"/>
      <c r="G325" s="546"/>
      <c r="H325" s="543"/>
      <c r="I325" s="543"/>
      <c r="J325" s="510"/>
      <c r="O325" s="510"/>
      <c r="P325" s="510"/>
      <c r="Q325" s="510"/>
      <c r="R325" s="510"/>
      <c r="S325" s="513"/>
    </row>
    <row r="326" spans="1:19" s="512" customFormat="1" x14ac:dyDescent="0.2">
      <c r="A326" s="542"/>
      <c r="B326" s="535"/>
      <c r="C326" s="517"/>
      <c r="D326" s="595"/>
      <c r="E326" s="517"/>
      <c r="F326" s="547"/>
      <c r="G326" s="546"/>
      <c r="H326" s="543"/>
      <c r="I326" s="543"/>
      <c r="J326" s="510"/>
      <c r="O326" s="510"/>
      <c r="P326" s="510"/>
      <c r="Q326" s="510"/>
      <c r="R326" s="510"/>
      <c r="S326" s="513"/>
    </row>
    <row r="327" spans="1:19" s="512" customFormat="1" x14ac:dyDescent="0.2">
      <c r="A327" s="542"/>
      <c r="B327" s="535"/>
      <c r="C327" s="517"/>
      <c r="D327" s="595"/>
      <c r="E327" s="517"/>
      <c r="F327" s="547"/>
      <c r="G327" s="546"/>
      <c r="H327" s="543"/>
      <c r="I327" s="543"/>
      <c r="J327" s="510"/>
      <c r="O327" s="510"/>
      <c r="P327" s="510"/>
      <c r="Q327" s="510"/>
      <c r="R327" s="510"/>
      <c r="S327" s="513"/>
    </row>
    <row r="328" spans="1:19" s="512" customFormat="1" x14ac:dyDescent="0.2">
      <c r="A328" s="542"/>
      <c r="B328" s="535"/>
      <c r="C328" s="517"/>
      <c r="D328" s="595"/>
      <c r="E328" s="517"/>
      <c r="F328" s="547"/>
      <c r="G328" s="546"/>
      <c r="H328" s="543"/>
      <c r="I328" s="543"/>
      <c r="J328" s="510"/>
      <c r="O328" s="510"/>
      <c r="P328" s="510"/>
      <c r="Q328" s="510"/>
      <c r="R328" s="510"/>
      <c r="S328" s="513"/>
    </row>
    <row r="329" spans="1:19" s="512" customFormat="1" x14ac:dyDescent="0.2">
      <c r="A329" s="542"/>
      <c r="B329" s="535"/>
      <c r="C329" s="517"/>
      <c r="D329" s="595"/>
      <c r="E329" s="517"/>
      <c r="F329" s="547"/>
      <c r="G329" s="546"/>
      <c r="H329" s="543"/>
      <c r="I329" s="543"/>
      <c r="J329" s="510"/>
      <c r="O329" s="510"/>
      <c r="P329" s="510"/>
      <c r="Q329" s="510"/>
      <c r="R329" s="510"/>
      <c r="S329" s="513"/>
    </row>
    <row r="330" spans="1:19" s="512" customFormat="1" x14ac:dyDescent="0.2">
      <c r="A330" s="542"/>
      <c r="B330" s="535"/>
      <c r="C330" s="517"/>
      <c r="D330" s="595"/>
      <c r="E330" s="517"/>
      <c r="F330" s="547"/>
      <c r="G330" s="546"/>
      <c r="H330" s="543"/>
      <c r="I330" s="543"/>
      <c r="J330" s="510"/>
      <c r="O330" s="510"/>
      <c r="P330" s="510"/>
      <c r="Q330" s="510"/>
      <c r="R330" s="510"/>
      <c r="S330" s="513"/>
    </row>
    <row r="331" spans="1:19" s="512" customFormat="1" x14ac:dyDescent="0.2">
      <c r="A331" s="542"/>
      <c r="B331" s="535"/>
      <c r="C331" s="517"/>
      <c r="D331" s="595"/>
      <c r="E331" s="517"/>
      <c r="F331" s="547"/>
      <c r="G331" s="546"/>
      <c r="H331" s="543"/>
      <c r="I331" s="543"/>
      <c r="J331" s="510"/>
      <c r="O331" s="510"/>
      <c r="P331" s="510"/>
      <c r="Q331" s="510"/>
      <c r="R331" s="510"/>
      <c r="S331" s="513"/>
    </row>
    <row r="332" spans="1:19" s="512" customFormat="1" x14ac:dyDescent="0.2">
      <c r="A332" s="542"/>
      <c r="B332" s="535"/>
      <c r="C332" s="517"/>
      <c r="D332" s="595"/>
      <c r="E332" s="517"/>
      <c r="F332" s="547"/>
      <c r="G332" s="546"/>
      <c r="H332" s="543"/>
      <c r="I332" s="543"/>
      <c r="J332" s="510"/>
      <c r="O332" s="510"/>
      <c r="P332" s="510"/>
      <c r="Q332" s="510"/>
      <c r="R332" s="510"/>
      <c r="S332" s="513"/>
    </row>
    <row r="333" spans="1:19" s="512" customFormat="1" x14ac:dyDescent="0.2">
      <c r="A333" s="542"/>
      <c r="B333" s="535"/>
      <c r="C333" s="517"/>
      <c r="D333" s="595"/>
      <c r="E333" s="517"/>
      <c r="F333" s="547"/>
      <c r="G333" s="546"/>
      <c r="H333" s="543"/>
      <c r="I333" s="543"/>
      <c r="J333" s="510"/>
      <c r="O333" s="510"/>
      <c r="P333" s="510"/>
      <c r="Q333" s="510"/>
      <c r="R333" s="510"/>
      <c r="S333" s="513"/>
    </row>
    <row r="334" spans="1:19" s="512" customFormat="1" x14ac:dyDescent="0.2">
      <c r="A334" s="542"/>
      <c r="B334" s="535"/>
      <c r="C334" s="517"/>
      <c r="D334" s="595"/>
      <c r="E334" s="517"/>
      <c r="F334" s="547"/>
      <c r="G334" s="546"/>
      <c r="H334" s="543"/>
      <c r="I334" s="543"/>
      <c r="J334" s="510"/>
      <c r="O334" s="510"/>
      <c r="P334" s="510"/>
      <c r="Q334" s="510"/>
      <c r="R334" s="510"/>
      <c r="S334" s="513"/>
    </row>
    <row r="335" spans="1:19" s="512" customFormat="1" x14ac:dyDescent="0.2">
      <c r="A335" s="542"/>
      <c r="B335" s="535"/>
      <c r="C335" s="517"/>
      <c r="D335" s="595"/>
      <c r="E335" s="517"/>
      <c r="F335" s="547"/>
      <c r="G335" s="546"/>
      <c r="H335" s="543"/>
      <c r="I335" s="543"/>
      <c r="J335" s="510"/>
      <c r="O335" s="510"/>
      <c r="P335" s="510"/>
      <c r="Q335" s="510"/>
      <c r="R335" s="510"/>
      <c r="S335" s="513"/>
    </row>
    <row r="336" spans="1:19" s="512" customFormat="1" x14ac:dyDescent="0.2">
      <c r="A336" s="542"/>
      <c r="B336" s="535"/>
      <c r="C336" s="517"/>
      <c r="D336" s="595"/>
      <c r="E336" s="517"/>
      <c r="F336" s="547"/>
      <c r="G336" s="546"/>
      <c r="H336" s="543"/>
      <c r="I336" s="543"/>
      <c r="J336" s="510"/>
      <c r="O336" s="510"/>
      <c r="P336" s="510"/>
      <c r="Q336" s="510"/>
      <c r="R336" s="510"/>
      <c r="S336" s="513"/>
    </row>
    <row r="337" spans="1:19" s="512" customFormat="1" x14ac:dyDescent="0.2">
      <c r="A337" s="542"/>
      <c r="B337" s="535"/>
      <c r="C337" s="517"/>
      <c r="D337" s="595"/>
      <c r="E337" s="517"/>
      <c r="F337" s="547"/>
      <c r="G337" s="546"/>
      <c r="H337" s="543"/>
      <c r="I337" s="543"/>
      <c r="J337" s="510"/>
      <c r="O337" s="510"/>
      <c r="P337" s="510"/>
      <c r="Q337" s="510"/>
      <c r="R337" s="510"/>
      <c r="S337" s="513"/>
    </row>
    <row r="338" spans="1:19" s="512" customFormat="1" x14ac:dyDescent="0.2">
      <c r="A338" s="542"/>
      <c r="B338" s="535"/>
      <c r="C338" s="517"/>
      <c r="D338" s="595"/>
      <c r="E338" s="517"/>
      <c r="F338" s="547"/>
      <c r="G338" s="546"/>
      <c r="H338" s="543"/>
      <c r="I338" s="543"/>
      <c r="J338" s="510"/>
      <c r="O338" s="510"/>
      <c r="P338" s="510"/>
      <c r="Q338" s="510"/>
      <c r="R338" s="510"/>
      <c r="S338" s="513"/>
    </row>
    <row r="339" spans="1:19" s="512" customFormat="1" x14ac:dyDescent="0.2">
      <c r="A339" s="542"/>
      <c r="B339" s="535"/>
      <c r="C339" s="517"/>
      <c r="D339" s="595"/>
      <c r="E339" s="517"/>
      <c r="F339" s="547"/>
      <c r="G339" s="546"/>
      <c r="H339" s="543"/>
      <c r="I339" s="543"/>
      <c r="J339" s="510"/>
      <c r="O339" s="510"/>
      <c r="P339" s="510"/>
      <c r="Q339" s="510"/>
      <c r="R339" s="510"/>
      <c r="S339" s="513"/>
    </row>
    <row r="340" spans="1:19" s="512" customFormat="1" x14ac:dyDescent="0.2">
      <c r="A340" s="542"/>
      <c r="B340" s="535"/>
      <c r="C340" s="517"/>
      <c r="D340" s="595"/>
      <c r="E340" s="517"/>
      <c r="F340" s="547"/>
      <c r="G340" s="546"/>
      <c r="H340" s="543"/>
      <c r="I340" s="543"/>
      <c r="J340" s="510"/>
      <c r="O340" s="510"/>
      <c r="P340" s="510"/>
      <c r="Q340" s="510"/>
      <c r="R340" s="510"/>
      <c r="S340" s="513"/>
    </row>
    <row r="341" spans="1:19" s="512" customFormat="1" x14ac:dyDescent="0.2">
      <c r="A341" s="542"/>
      <c r="B341" s="535"/>
      <c r="C341" s="517"/>
      <c r="D341" s="595"/>
      <c r="E341" s="517"/>
      <c r="F341" s="547"/>
      <c r="G341" s="546"/>
      <c r="H341" s="543"/>
      <c r="I341" s="543"/>
      <c r="J341" s="510"/>
      <c r="O341" s="510"/>
      <c r="P341" s="510"/>
      <c r="Q341" s="510"/>
      <c r="R341" s="510"/>
      <c r="S341" s="513"/>
    </row>
    <row r="342" spans="1:19" s="512" customFormat="1" x14ac:dyDescent="0.2">
      <c r="A342" s="542"/>
      <c r="B342" s="535"/>
      <c r="C342" s="517"/>
      <c r="D342" s="595"/>
      <c r="E342" s="517"/>
      <c r="F342" s="547"/>
      <c r="G342" s="546"/>
      <c r="H342" s="543"/>
      <c r="I342" s="543"/>
      <c r="J342" s="510"/>
      <c r="O342" s="510"/>
      <c r="P342" s="510"/>
      <c r="Q342" s="510"/>
      <c r="R342" s="510"/>
      <c r="S342" s="513"/>
    </row>
    <row r="343" spans="1:19" s="512" customFormat="1" x14ac:dyDescent="0.2">
      <c r="A343" s="542"/>
      <c r="B343" s="535"/>
      <c r="C343" s="517"/>
      <c r="D343" s="595"/>
      <c r="E343" s="517"/>
      <c r="F343" s="547"/>
      <c r="G343" s="546"/>
      <c r="H343" s="543"/>
      <c r="I343" s="543"/>
      <c r="J343" s="510"/>
      <c r="O343" s="510"/>
      <c r="P343" s="510"/>
      <c r="Q343" s="510"/>
      <c r="R343" s="510"/>
      <c r="S343" s="513"/>
    </row>
    <row r="344" spans="1:19" s="512" customFormat="1" x14ac:dyDescent="0.2">
      <c r="A344" s="542"/>
      <c r="B344" s="535"/>
      <c r="C344" s="517"/>
      <c r="D344" s="595"/>
      <c r="E344" s="517"/>
      <c r="F344" s="547"/>
      <c r="G344" s="546"/>
      <c r="H344" s="543"/>
      <c r="I344" s="543"/>
      <c r="J344" s="510"/>
      <c r="O344" s="510"/>
      <c r="P344" s="510"/>
      <c r="Q344" s="510"/>
      <c r="R344" s="510"/>
      <c r="S344" s="513"/>
    </row>
    <row r="345" spans="1:19" s="512" customFormat="1" x14ac:dyDescent="0.2">
      <c r="A345" s="542"/>
      <c r="B345" s="535"/>
      <c r="C345" s="517"/>
      <c r="D345" s="595"/>
      <c r="E345" s="517"/>
      <c r="F345" s="547"/>
      <c r="G345" s="546"/>
      <c r="H345" s="543"/>
      <c r="I345" s="543"/>
      <c r="J345" s="510"/>
      <c r="O345" s="510"/>
      <c r="P345" s="510"/>
      <c r="Q345" s="510"/>
      <c r="R345" s="510"/>
      <c r="S345" s="513"/>
    </row>
    <row r="346" spans="1:19" s="512" customFormat="1" x14ac:dyDescent="0.2">
      <c r="A346" s="542"/>
      <c r="B346" s="535"/>
      <c r="C346" s="517"/>
      <c r="D346" s="595"/>
      <c r="E346" s="517"/>
      <c r="F346" s="547"/>
      <c r="G346" s="546"/>
      <c r="H346" s="543"/>
      <c r="I346" s="543"/>
      <c r="J346" s="510"/>
      <c r="O346" s="510"/>
      <c r="P346" s="510"/>
      <c r="Q346" s="510"/>
      <c r="R346" s="510"/>
      <c r="S346" s="513"/>
    </row>
    <row r="347" spans="1:19" s="512" customFormat="1" x14ac:dyDescent="0.2">
      <c r="A347" s="542"/>
      <c r="B347" s="535"/>
      <c r="C347" s="517"/>
      <c r="D347" s="595"/>
      <c r="E347" s="517"/>
      <c r="F347" s="547"/>
      <c r="G347" s="546"/>
      <c r="H347" s="543"/>
      <c r="I347" s="543"/>
      <c r="J347" s="510"/>
      <c r="O347" s="510"/>
      <c r="P347" s="510"/>
      <c r="Q347" s="510"/>
      <c r="R347" s="510"/>
      <c r="S347" s="513"/>
    </row>
    <row r="348" spans="1:19" s="512" customFormat="1" x14ac:dyDescent="0.2">
      <c r="A348" s="542"/>
      <c r="B348" s="535"/>
      <c r="C348" s="517"/>
      <c r="D348" s="595"/>
      <c r="E348" s="517"/>
      <c r="F348" s="547"/>
      <c r="G348" s="546"/>
      <c r="H348" s="543"/>
      <c r="I348" s="543"/>
      <c r="J348" s="510"/>
      <c r="O348" s="510"/>
      <c r="P348" s="510"/>
      <c r="Q348" s="510"/>
      <c r="R348" s="510"/>
      <c r="S348" s="513"/>
    </row>
    <row r="349" spans="1:19" s="512" customFormat="1" x14ac:dyDescent="0.2">
      <c r="A349" s="542"/>
      <c r="B349" s="535"/>
      <c r="C349" s="517"/>
      <c r="D349" s="595"/>
      <c r="E349" s="517"/>
      <c r="F349" s="547"/>
      <c r="G349" s="546"/>
      <c r="H349" s="543"/>
      <c r="I349" s="543"/>
      <c r="J349" s="510"/>
      <c r="O349" s="510"/>
      <c r="P349" s="510"/>
      <c r="Q349" s="510"/>
      <c r="R349" s="510"/>
      <c r="S349" s="513"/>
    </row>
    <row r="350" spans="1:19" s="512" customFormat="1" x14ac:dyDescent="0.2">
      <c r="A350" s="542"/>
      <c r="B350" s="535"/>
      <c r="C350" s="517"/>
      <c r="D350" s="595"/>
      <c r="E350" s="517"/>
      <c r="F350" s="547"/>
      <c r="G350" s="546"/>
      <c r="H350" s="543"/>
      <c r="I350" s="543"/>
      <c r="J350" s="510"/>
      <c r="O350" s="510"/>
      <c r="P350" s="510"/>
      <c r="Q350" s="510"/>
      <c r="R350" s="510"/>
      <c r="S350" s="513"/>
    </row>
    <row r="351" spans="1:19" s="512" customFormat="1" x14ac:dyDescent="0.2">
      <c r="A351" s="542"/>
      <c r="B351" s="535"/>
      <c r="C351" s="517"/>
      <c r="D351" s="595"/>
      <c r="E351" s="517"/>
      <c r="F351" s="547"/>
      <c r="G351" s="546"/>
      <c r="H351" s="543"/>
      <c r="I351" s="543"/>
      <c r="J351" s="510"/>
      <c r="O351" s="510"/>
      <c r="P351" s="510"/>
      <c r="Q351" s="510"/>
      <c r="R351" s="510"/>
      <c r="S351" s="513"/>
    </row>
    <row r="352" spans="1:19" s="512" customFormat="1" x14ac:dyDescent="0.2">
      <c r="A352" s="542"/>
      <c r="B352" s="535"/>
      <c r="C352" s="517"/>
      <c r="D352" s="595"/>
      <c r="E352" s="517"/>
      <c r="F352" s="547"/>
      <c r="G352" s="546"/>
      <c r="H352" s="543"/>
      <c r="I352" s="543"/>
      <c r="J352" s="510"/>
      <c r="O352" s="510"/>
      <c r="P352" s="510"/>
      <c r="Q352" s="510"/>
      <c r="R352" s="510"/>
      <c r="S352" s="513"/>
    </row>
    <row r="353" spans="1:19" s="512" customFormat="1" x14ac:dyDescent="0.2">
      <c r="A353" s="542"/>
      <c r="B353" s="535"/>
      <c r="C353" s="517"/>
      <c r="D353" s="595"/>
      <c r="E353" s="517"/>
      <c r="F353" s="547"/>
      <c r="G353" s="546"/>
      <c r="H353" s="543"/>
      <c r="I353" s="543"/>
      <c r="J353" s="510"/>
      <c r="O353" s="510"/>
      <c r="P353" s="510"/>
      <c r="Q353" s="510"/>
      <c r="R353" s="510"/>
      <c r="S353" s="513"/>
    </row>
    <row r="354" spans="1:19" s="512" customFormat="1" x14ac:dyDescent="0.2">
      <c r="A354" s="542"/>
      <c r="B354" s="535"/>
      <c r="C354" s="517"/>
      <c r="D354" s="595"/>
      <c r="E354" s="517"/>
      <c r="F354" s="547"/>
      <c r="G354" s="546"/>
      <c r="H354" s="543"/>
      <c r="I354" s="543"/>
      <c r="J354" s="510"/>
      <c r="O354" s="510"/>
      <c r="P354" s="510"/>
      <c r="Q354" s="510"/>
      <c r="R354" s="510"/>
      <c r="S354" s="513"/>
    </row>
    <row r="355" spans="1:19" s="512" customFormat="1" x14ac:dyDescent="0.2">
      <c r="A355" s="542"/>
      <c r="B355" s="535"/>
      <c r="C355" s="517"/>
      <c r="D355" s="595"/>
      <c r="E355" s="517"/>
      <c r="F355" s="547"/>
      <c r="G355" s="546"/>
      <c r="H355" s="543"/>
      <c r="I355" s="543"/>
      <c r="J355" s="510"/>
      <c r="O355" s="510"/>
      <c r="P355" s="510"/>
      <c r="Q355" s="510"/>
      <c r="R355" s="510"/>
      <c r="S355" s="513"/>
    </row>
    <row r="356" spans="1:19" s="512" customFormat="1" x14ac:dyDescent="0.2">
      <c r="A356" s="542"/>
      <c r="B356" s="535"/>
      <c r="C356" s="517"/>
      <c r="D356" s="595"/>
      <c r="E356" s="517"/>
      <c r="F356" s="547"/>
      <c r="G356" s="546"/>
      <c r="H356" s="543"/>
      <c r="I356" s="543"/>
      <c r="J356" s="510"/>
      <c r="O356" s="510"/>
      <c r="P356" s="510"/>
      <c r="Q356" s="510"/>
      <c r="R356" s="510"/>
      <c r="S356" s="513"/>
    </row>
    <row r="357" spans="1:19" s="512" customFormat="1" x14ac:dyDescent="0.2">
      <c r="A357" s="542"/>
      <c r="B357" s="535"/>
      <c r="C357" s="517"/>
      <c r="D357" s="595"/>
      <c r="E357" s="517"/>
      <c r="F357" s="547"/>
      <c r="G357" s="546"/>
      <c r="H357" s="543"/>
      <c r="I357" s="543"/>
      <c r="J357" s="510"/>
      <c r="O357" s="510"/>
      <c r="P357" s="510"/>
      <c r="Q357" s="510"/>
      <c r="R357" s="510"/>
      <c r="S357" s="513"/>
    </row>
    <row r="358" spans="1:19" s="512" customFormat="1" x14ac:dyDescent="0.2">
      <c r="A358" s="542"/>
      <c r="B358" s="535"/>
      <c r="C358" s="517"/>
      <c r="D358" s="595"/>
      <c r="E358" s="517"/>
      <c r="F358" s="547"/>
      <c r="G358" s="546"/>
      <c r="H358" s="543"/>
      <c r="I358" s="543"/>
      <c r="J358" s="510"/>
      <c r="O358" s="510"/>
      <c r="P358" s="510"/>
      <c r="Q358" s="510"/>
      <c r="R358" s="510"/>
      <c r="S358" s="513"/>
    </row>
    <row r="359" spans="1:19" s="512" customFormat="1" x14ac:dyDescent="0.2">
      <c r="A359" s="542"/>
      <c r="B359" s="535"/>
      <c r="C359" s="517"/>
      <c r="D359" s="595"/>
      <c r="E359" s="517"/>
      <c r="F359" s="547"/>
      <c r="G359" s="546"/>
      <c r="H359" s="543"/>
      <c r="I359" s="543"/>
      <c r="J359" s="510"/>
      <c r="O359" s="510"/>
      <c r="P359" s="510"/>
      <c r="Q359" s="510"/>
      <c r="R359" s="510"/>
      <c r="S359" s="513"/>
    </row>
    <row r="360" spans="1:19" s="512" customFormat="1" x14ac:dyDescent="0.2">
      <c r="A360" s="542"/>
      <c r="B360" s="535"/>
      <c r="C360" s="517"/>
      <c r="D360" s="595"/>
      <c r="E360" s="517"/>
      <c r="F360" s="547"/>
      <c r="G360" s="546"/>
      <c r="H360" s="543"/>
      <c r="I360" s="543"/>
      <c r="J360" s="510"/>
      <c r="O360" s="510"/>
      <c r="P360" s="510"/>
      <c r="Q360" s="510"/>
      <c r="R360" s="510"/>
      <c r="S360" s="513"/>
    </row>
    <row r="361" spans="1:19" s="512" customFormat="1" x14ac:dyDescent="0.2">
      <c r="A361" s="542"/>
      <c r="B361" s="535"/>
      <c r="C361" s="517"/>
      <c r="D361" s="595"/>
      <c r="E361" s="517"/>
      <c r="F361" s="547"/>
      <c r="G361" s="546"/>
      <c r="H361" s="543"/>
      <c r="I361" s="543"/>
      <c r="J361" s="510"/>
      <c r="O361" s="510"/>
      <c r="P361" s="510"/>
      <c r="Q361" s="510"/>
      <c r="R361" s="510"/>
      <c r="S361" s="513"/>
    </row>
    <row r="362" spans="1:19" s="512" customFormat="1" x14ac:dyDescent="0.2">
      <c r="A362" s="542"/>
      <c r="B362" s="535"/>
      <c r="C362" s="517"/>
      <c r="D362" s="595"/>
      <c r="E362" s="517"/>
      <c r="F362" s="547"/>
      <c r="G362" s="546"/>
      <c r="H362" s="543"/>
      <c r="I362" s="543"/>
      <c r="J362" s="510"/>
      <c r="O362" s="510"/>
      <c r="P362" s="510"/>
      <c r="Q362" s="510"/>
      <c r="R362" s="510"/>
      <c r="S362" s="513"/>
    </row>
    <row r="363" spans="1:19" s="512" customFormat="1" x14ac:dyDescent="0.2">
      <c r="A363" s="542"/>
      <c r="B363" s="535"/>
      <c r="C363" s="517"/>
      <c r="D363" s="595"/>
      <c r="E363" s="517"/>
      <c r="F363" s="547"/>
      <c r="G363" s="546"/>
      <c r="H363" s="543"/>
      <c r="I363" s="543"/>
      <c r="J363" s="510"/>
      <c r="O363" s="510"/>
      <c r="P363" s="510"/>
      <c r="Q363" s="510"/>
      <c r="R363" s="510"/>
      <c r="S363" s="513"/>
    </row>
    <row r="364" spans="1:19" s="512" customFormat="1" x14ac:dyDescent="0.2">
      <c r="A364" s="542"/>
      <c r="B364" s="535"/>
      <c r="C364" s="517"/>
      <c r="D364" s="595"/>
      <c r="E364" s="517"/>
      <c r="F364" s="547"/>
      <c r="G364" s="546"/>
      <c r="H364" s="543"/>
      <c r="I364" s="543"/>
      <c r="J364" s="510"/>
      <c r="O364" s="510"/>
      <c r="P364" s="510"/>
      <c r="Q364" s="510"/>
      <c r="R364" s="510"/>
      <c r="S364" s="513"/>
    </row>
    <row r="365" spans="1:19" s="512" customFormat="1" x14ac:dyDescent="0.2">
      <c r="A365" s="542"/>
      <c r="B365" s="535"/>
      <c r="C365" s="517"/>
      <c r="D365" s="595"/>
      <c r="E365" s="517"/>
      <c r="F365" s="547"/>
      <c r="G365" s="546"/>
      <c r="H365" s="543"/>
      <c r="I365" s="543"/>
      <c r="J365" s="510"/>
      <c r="O365" s="510"/>
      <c r="P365" s="510"/>
      <c r="Q365" s="510"/>
      <c r="R365" s="510"/>
      <c r="S365" s="513"/>
    </row>
    <row r="366" spans="1:19" s="512" customFormat="1" x14ac:dyDescent="0.2">
      <c r="A366" s="542"/>
      <c r="B366" s="535"/>
      <c r="C366" s="517"/>
      <c r="D366" s="595"/>
      <c r="E366" s="517"/>
      <c r="F366" s="547"/>
      <c r="G366" s="546"/>
      <c r="H366" s="543"/>
      <c r="I366" s="543"/>
      <c r="J366" s="510"/>
      <c r="O366" s="510"/>
      <c r="P366" s="510"/>
      <c r="Q366" s="510"/>
      <c r="R366" s="510"/>
      <c r="S366" s="513"/>
    </row>
    <row r="367" spans="1:19" s="512" customFormat="1" x14ac:dyDescent="0.2">
      <c r="A367" s="542"/>
      <c r="B367" s="535"/>
      <c r="C367" s="517"/>
      <c r="D367" s="595"/>
      <c r="E367" s="517"/>
      <c r="F367" s="547"/>
      <c r="G367" s="546"/>
      <c r="H367" s="543"/>
      <c r="I367" s="543"/>
      <c r="J367" s="510"/>
      <c r="O367" s="510"/>
      <c r="P367" s="510"/>
      <c r="Q367" s="510"/>
      <c r="R367" s="510"/>
      <c r="S367" s="513"/>
    </row>
    <row r="368" spans="1:19" s="512" customFormat="1" x14ac:dyDescent="0.2">
      <c r="A368" s="542"/>
      <c r="B368" s="535"/>
      <c r="C368" s="517"/>
      <c r="D368" s="595"/>
      <c r="E368" s="517"/>
      <c r="F368" s="547"/>
      <c r="G368" s="546"/>
      <c r="H368" s="543"/>
      <c r="I368" s="543"/>
      <c r="J368" s="510"/>
      <c r="O368" s="510"/>
      <c r="P368" s="510"/>
      <c r="Q368" s="510"/>
      <c r="R368" s="510"/>
      <c r="S368" s="513"/>
    </row>
    <row r="369" spans="1:19" s="512" customFormat="1" x14ac:dyDescent="0.2">
      <c r="A369" s="542"/>
      <c r="B369" s="535"/>
      <c r="C369" s="517"/>
      <c r="D369" s="595"/>
      <c r="E369" s="517"/>
      <c r="F369" s="547"/>
      <c r="G369" s="546"/>
      <c r="H369" s="543"/>
      <c r="I369" s="543"/>
      <c r="J369" s="510"/>
      <c r="O369" s="510"/>
      <c r="P369" s="510"/>
      <c r="Q369" s="510"/>
      <c r="R369" s="510"/>
      <c r="S369" s="513"/>
    </row>
    <row r="370" spans="1:19" s="512" customFormat="1" x14ac:dyDescent="0.2">
      <c r="A370" s="542"/>
      <c r="B370" s="535"/>
      <c r="C370" s="517"/>
      <c r="D370" s="595"/>
      <c r="E370" s="517"/>
      <c r="F370" s="547"/>
      <c r="G370" s="546"/>
      <c r="H370" s="543"/>
      <c r="I370" s="543"/>
      <c r="J370" s="510"/>
      <c r="O370" s="510"/>
      <c r="P370" s="510"/>
      <c r="Q370" s="510"/>
      <c r="R370" s="510"/>
      <c r="S370" s="513"/>
    </row>
    <row r="371" spans="1:19" s="512" customFormat="1" x14ac:dyDescent="0.2">
      <c r="A371" s="542"/>
      <c r="B371" s="535"/>
      <c r="C371" s="517"/>
      <c r="D371" s="595"/>
      <c r="E371" s="517"/>
      <c r="F371" s="547"/>
      <c r="G371" s="546"/>
      <c r="H371" s="543"/>
      <c r="I371" s="543"/>
      <c r="J371" s="510"/>
      <c r="O371" s="510"/>
      <c r="P371" s="510"/>
      <c r="Q371" s="510"/>
      <c r="R371" s="510"/>
      <c r="S371" s="513"/>
    </row>
    <row r="372" spans="1:19" s="512" customFormat="1" x14ac:dyDescent="0.2">
      <c r="A372" s="542"/>
      <c r="B372" s="535"/>
      <c r="C372" s="517"/>
      <c r="D372" s="595"/>
      <c r="E372" s="517"/>
      <c r="F372" s="547"/>
      <c r="G372" s="546"/>
      <c r="H372" s="543"/>
      <c r="I372" s="543"/>
      <c r="J372" s="510"/>
      <c r="O372" s="510"/>
      <c r="P372" s="510"/>
      <c r="Q372" s="510"/>
      <c r="R372" s="510"/>
      <c r="S372" s="513"/>
    </row>
    <row r="373" spans="1:19" s="512" customFormat="1" x14ac:dyDescent="0.2">
      <c r="A373" s="542"/>
      <c r="B373" s="535"/>
      <c r="C373" s="517"/>
      <c r="D373" s="595"/>
      <c r="E373" s="517"/>
      <c r="F373" s="547"/>
      <c r="G373" s="546"/>
      <c r="H373" s="543"/>
      <c r="I373" s="543"/>
      <c r="J373" s="510"/>
      <c r="O373" s="510"/>
      <c r="P373" s="510"/>
      <c r="Q373" s="510"/>
      <c r="R373" s="510"/>
      <c r="S373" s="513"/>
    </row>
    <row r="374" spans="1:19" s="512" customFormat="1" x14ac:dyDescent="0.2">
      <c r="A374" s="542"/>
      <c r="B374" s="535"/>
      <c r="C374" s="517"/>
      <c r="D374" s="595"/>
      <c r="E374" s="517"/>
      <c r="F374" s="547"/>
      <c r="G374" s="546"/>
      <c r="H374" s="543"/>
      <c r="I374" s="543"/>
      <c r="J374" s="510"/>
      <c r="O374" s="510"/>
      <c r="P374" s="510"/>
      <c r="Q374" s="510"/>
      <c r="R374" s="510"/>
      <c r="S374" s="513"/>
    </row>
    <row r="375" spans="1:19" s="512" customFormat="1" x14ac:dyDescent="0.2">
      <c r="A375" s="542"/>
      <c r="B375" s="535"/>
      <c r="C375" s="517"/>
      <c r="D375" s="595"/>
      <c r="E375" s="517"/>
      <c r="F375" s="547"/>
      <c r="G375" s="546"/>
      <c r="H375" s="543"/>
      <c r="I375" s="543"/>
      <c r="J375" s="510"/>
      <c r="O375" s="510"/>
      <c r="P375" s="510"/>
      <c r="Q375" s="510"/>
      <c r="R375" s="510"/>
      <c r="S375" s="513"/>
    </row>
    <row r="376" spans="1:19" s="512" customFormat="1" x14ac:dyDescent="0.2">
      <c r="A376" s="542"/>
      <c r="B376" s="535"/>
      <c r="C376" s="517"/>
      <c r="D376" s="595"/>
      <c r="E376" s="517"/>
      <c r="F376" s="547"/>
      <c r="G376" s="546"/>
      <c r="H376" s="543"/>
      <c r="I376" s="543"/>
      <c r="J376" s="510"/>
      <c r="O376" s="510"/>
      <c r="P376" s="510"/>
      <c r="Q376" s="510"/>
      <c r="R376" s="510"/>
      <c r="S376" s="513"/>
    </row>
    <row r="377" spans="1:19" s="512" customFormat="1" x14ac:dyDescent="0.2">
      <c r="A377" s="542"/>
      <c r="B377" s="535"/>
      <c r="C377" s="517"/>
      <c r="D377" s="595"/>
      <c r="E377" s="517"/>
      <c r="F377" s="547"/>
      <c r="G377" s="546"/>
      <c r="H377" s="543"/>
      <c r="I377" s="543"/>
      <c r="J377" s="510"/>
      <c r="O377" s="510"/>
      <c r="P377" s="510"/>
      <c r="Q377" s="510"/>
      <c r="R377" s="510"/>
      <c r="S377" s="513"/>
    </row>
    <row r="378" spans="1:19" s="512" customFormat="1" x14ac:dyDescent="0.2">
      <c r="A378" s="542"/>
      <c r="B378" s="535"/>
      <c r="C378" s="517"/>
      <c r="D378" s="595"/>
      <c r="E378" s="517"/>
      <c r="F378" s="547"/>
      <c r="G378" s="546"/>
      <c r="H378" s="543"/>
      <c r="I378" s="543"/>
      <c r="J378" s="510"/>
      <c r="O378" s="510"/>
      <c r="P378" s="510"/>
      <c r="Q378" s="510"/>
      <c r="R378" s="510"/>
      <c r="S378" s="513"/>
    </row>
    <row r="379" spans="1:19" s="512" customFormat="1" x14ac:dyDescent="0.2">
      <c r="A379" s="542"/>
      <c r="B379" s="535"/>
      <c r="C379" s="517"/>
      <c r="D379" s="595"/>
      <c r="E379" s="517"/>
      <c r="F379" s="547"/>
      <c r="G379" s="546"/>
      <c r="H379" s="543"/>
      <c r="I379" s="543"/>
      <c r="J379" s="510"/>
      <c r="O379" s="510"/>
      <c r="P379" s="510"/>
      <c r="Q379" s="510"/>
      <c r="R379" s="510"/>
      <c r="S379" s="513"/>
    </row>
    <row r="380" spans="1:19" s="512" customFormat="1" x14ac:dyDescent="0.2">
      <c r="A380" s="542"/>
      <c r="B380" s="535"/>
      <c r="C380" s="517"/>
      <c r="D380" s="595"/>
      <c r="E380" s="517"/>
      <c r="F380" s="547"/>
      <c r="G380" s="546"/>
      <c r="H380" s="543"/>
      <c r="I380" s="543"/>
      <c r="J380" s="510"/>
      <c r="O380" s="510"/>
      <c r="P380" s="510"/>
      <c r="Q380" s="510"/>
      <c r="R380" s="510"/>
      <c r="S380" s="513"/>
    </row>
    <row r="381" spans="1:19" s="512" customFormat="1" x14ac:dyDescent="0.2">
      <c r="A381" s="542"/>
      <c r="B381" s="535"/>
      <c r="C381" s="517"/>
      <c r="D381" s="595"/>
      <c r="E381" s="517"/>
      <c r="F381" s="547"/>
      <c r="G381" s="546"/>
      <c r="H381" s="543"/>
      <c r="I381" s="543"/>
      <c r="J381" s="510"/>
      <c r="O381" s="510"/>
      <c r="P381" s="510"/>
      <c r="Q381" s="510"/>
      <c r="R381" s="510"/>
      <c r="S381" s="513"/>
    </row>
    <row r="382" spans="1:19" s="512" customFormat="1" x14ac:dyDescent="0.2">
      <c r="A382" s="542"/>
      <c r="B382" s="535"/>
      <c r="C382" s="517"/>
      <c r="D382" s="595"/>
      <c r="E382" s="517"/>
      <c r="F382" s="547"/>
      <c r="G382" s="546"/>
      <c r="H382" s="543"/>
      <c r="I382" s="543"/>
      <c r="J382" s="510"/>
      <c r="O382" s="510"/>
      <c r="P382" s="510"/>
      <c r="Q382" s="510"/>
      <c r="R382" s="510"/>
      <c r="S382" s="513"/>
    </row>
    <row r="383" spans="1:19" s="512" customFormat="1" x14ac:dyDescent="0.2">
      <c r="A383" s="542"/>
      <c r="B383" s="535"/>
      <c r="C383" s="517"/>
      <c r="D383" s="595"/>
      <c r="E383" s="517"/>
      <c r="F383" s="547"/>
      <c r="G383" s="546"/>
      <c r="H383" s="543"/>
      <c r="I383" s="543"/>
      <c r="J383" s="510"/>
      <c r="O383" s="510"/>
      <c r="P383" s="510"/>
      <c r="Q383" s="510"/>
      <c r="R383" s="510"/>
      <c r="S383" s="513"/>
    </row>
    <row r="384" spans="1:19" s="512" customFormat="1" x14ac:dyDescent="0.2">
      <c r="A384" s="542"/>
      <c r="B384" s="535"/>
      <c r="C384" s="517"/>
      <c r="D384" s="595"/>
      <c r="E384" s="517"/>
      <c r="F384" s="547"/>
      <c r="G384" s="546"/>
      <c r="H384" s="543"/>
      <c r="I384" s="543"/>
      <c r="J384" s="510"/>
      <c r="O384" s="510"/>
      <c r="P384" s="510"/>
      <c r="Q384" s="510"/>
      <c r="R384" s="510"/>
      <c r="S384" s="513"/>
    </row>
    <row r="385" spans="1:19" s="512" customFormat="1" x14ac:dyDescent="0.2">
      <c r="A385" s="542"/>
      <c r="B385" s="535"/>
      <c r="C385" s="517"/>
      <c r="D385" s="595"/>
      <c r="E385" s="517"/>
      <c r="F385" s="547"/>
      <c r="G385" s="546"/>
      <c r="H385" s="543"/>
      <c r="I385" s="543"/>
      <c r="J385" s="510"/>
      <c r="O385" s="510"/>
      <c r="P385" s="510"/>
      <c r="Q385" s="510"/>
      <c r="R385" s="510"/>
      <c r="S385" s="513"/>
    </row>
    <row r="386" spans="1:19" s="512" customFormat="1" x14ac:dyDescent="0.2">
      <c r="A386" s="542"/>
      <c r="B386" s="535"/>
      <c r="C386" s="517"/>
      <c r="D386" s="595"/>
      <c r="E386" s="517"/>
      <c r="F386" s="547"/>
      <c r="G386" s="546"/>
      <c r="H386" s="543"/>
      <c r="I386" s="543"/>
      <c r="J386" s="510"/>
      <c r="O386" s="510"/>
      <c r="P386" s="510"/>
      <c r="Q386" s="510"/>
      <c r="R386" s="510"/>
      <c r="S386" s="513"/>
    </row>
    <row r="387" spans="1:19" s="512" customFormat="1" x14ac:dyDescent="0.2">
      <c r="A387" s="542"/>
      <c r="B387" s="535"/>
      <c r="C387" s="517"/>
      <c r="D387" s="595"/>
      <c r="E387" s="517"/>
      <c r="F387" s="547"/>
      <c r="G387" s="546"/>
      <c r="H387" s="543"/>
      <c r="I387" s="543"/>
      <c r="J387" s="510"/>
      <c r="O387" s="510"/>
      <c r="P387" s="510"/>
      <c r="Q387" s="510"/>
      <c r="R387" s="510"/>
      <c r="S387" s="513"/>
    </row>
    <row r="388" spans="1:19" s="512" customFormat="1" x14ac:dyDescent="0.2">
      <c r="A388" s="542"/>
      <c r="B388" s="535"/>
      <c r="C388" s="517"/>
      <c r="D388" s="595"/>
      <c r="E388" s="517"/>
      <c r="F388" s="547"/>
      <c r="G388" s="546"/>
      <c r="H388" s="543"/>
      <c r="I388" s="543"/>
      <c r="J388" s="510"/>
      <c r="O388" s="510"/>
      <c r="P388" s="510"/>
      <c r="Q388" s="510"/>
      <c r="R388" s="510"/>
      <c r="S388" s="513"/>
    </row>
    <row r="389" spans="1:19" s="512" customFormat="1" x14ac:dyDescent="0.2">
      <c r="A389" s="542"/>
      <c r="B389" s="535"/>
      <c r="C389" s="517"/>
      <c r="D389" s="595"/>
      <c r="E389" s="517"/>
      <c r="F389" s="547"/>
      <c r="G389" s="546"/>
      <c r="H389" s="543"/>
      <c r="I389" s="543"/>
      <c r="J389" s="510"/>
      <c r="O389" s="510"/>
      <c r="P389" s="510"/>
      <c r="Q389" s="510"/>
      <c r="R389" s="510"/>
      <c r="S389" s="513"/>
    </row>
    <row r="390" spans="1:19" s="512" customFormat="1" x14ac:dyDescent="0.2">
      <c r="A390" s="542"/>
      <c r="B390" s="535"/>
      <c r="C390" s="517"/>
      <c r="D390" s="595"/>
      <c r="E390" s="517"/>
      <c r="F390" s="547"/>
      <c r="G390" s="546"/>
      <c r="H390" s="543"/>
      <c r="I390" s="543"/>
      <c r="J390" s="510"/>
      <c r="O390" s="510"/>
      <c r="P390" s="510"/>
      <c r="Q390" s="510"/>
      <c r="R390" s="510"/>
      <c r="S390" s="513"/>
    </row>
    <row r="391" spans="1:19" s="512" customFormat="1" x14ac:dyDescent="0.2">
      <c r="A391" s="542"/>
      <c r="B391" s="535"/>
      <c r="C391" s="517"/>
      <c r="D391" s="595"/>
      <c r="E391" s="517"/>
      <c r="F391" s="547"/>
      <c r="G391" s="546"/>
      <c r="H391" s="543"/>
      <c r="I391" s="543"/>
      <c r="J391" s="510"/>
      <c r="O391" s="510"/>
      <c r="P391" s="510"/>
      <c r="Q391" s="510"/>
      <c r="R391" s="510"/>
      <c r="S391" s="513"/>
    </row>
    <row r="392" spans="1:19" s="512" customFormat="1" x14ac:dyDescent="0.2">
      <c r="A392" s="542"/>
      <c r="B392" s="535"/>
      <c r="C392" s="517"/>
      <c r="D392" s="595"/>
      <c r="E392" s="517"/>
      <c r="F392" s="547"/>
      <c r="G392" s="546"/>
      <c r="H392" s="543"/>
      <c r="I392" s="543"/>
      <c r="J392" s="510"/>
      <c r="O392" s="510"/>
      <c r="P392" s="510"/>
      <c r="Q392" s="510"/>
      <c r="R392" s="510"/>
      <c r="S392" s="513"/>
    </row>
    <row r="393" spans="1:19" s="512" customFormat="1" x14ac:dyDescent="0.2">
      <c r="A393" s="542"/>
      <c r="B393" s="535"/>
      <c r="C393" s="517"/>
      <c r="D393" s="595"/>
      <c r="E393" s="517"/>
      <c r="F393" s="547"/>
      <c r="G393" s="546"/>
      <c r="H393" s="543"/>
      <c r="I393" s="543"/>
      <c r="J393" s="510"/>
      <c r="O393" s="510"/>
      <c r="P393" s="510"/>
      <c r="Q393" s="510"/>
      <c r="R393" s="510"/>
      <c r="S393" s="513"/>
    </row>
    <row r="394" spans="1:19" s="512" customFormat="1" x14ac:dyDescent="0.2">
      <c r="A394" s="542"/>
      <c r="B394" s="535"/>
      <c r="C394" s="517"/>
      <c r="D394" s="595"/>
      <c r="E394" s="517"/>
      <c r="F394" s="547"/>
      <c r="G394" s="546"/>
      <c r="H394" s="543"/>
      <c r="I394" s="543"/>
      <c r="J394" s="510"/>
      <c r="O394" s="510"/>
      <c r="P394" s="510"/>
      <c r="Q394" s="510"/>
      <c r="R394" s="510"/>
      <c r="S394" s="513"/>
    </row>
    <row r="395" spans="1:19" s="512" customFormat="1" x14ac:dyDescent="0.2">
      <c r="A395" s="542"/>
      <c r="B395" s="535"/>
      <c r="C395" s="517"/>
      <c r="D395" s="595"/>
      <c r="E395" s="517"/>
      <c r="F395" s="547"/>
      <c r="G395" s="546"/>
      <c r="H395" s="543"/>
      <c r="I395" s="543"/>
      <c r="J395" s="510"/>
      <c r="O395" s="510"/>
      <c r="P395" s="510"/>
      <c r="Q395" s="510"/>
      <c r="R395" s="510"/>
      <c r="S395" s="513"/>
    </row>
    <row r="396" spans="1:19" s="512" customFormat="1" x14ac:dyDescent="0.2">
      <c r="A396" s="542"/>
      <c r="B396" s="535"/>
      <c r="C396" s="517"/>
      <c r="D396" s="595"/>
      <c r="E396" s="517"/>
      <c r="F396" s="547"/>
      <c r="G396" s="546"/>
      <c r="H396" s="543"/>
      <c r="I396" s="543"/>
      <c r="J396" s="510"/>
      <c r="O396" s="510"/>
      <c r="P396" s="510"/>
      <c r="Q396" s="510"/>
      <c r="R396" s="510"/>
      <c r="S396" s="513"/>
    </row>
    <row r="397" spans="1:19" s="512" customFormat="1" x14ac:dyDescent="0.2">
      <c r="A397" s="542"/>
      <c r="B397" s="535"/>
      <c r="C397" s="517"/>
      <c r="D397" s="595"/>
      <c r="E397" s="517"/>
      <c r="F397" s="547"/>
      <c r="G397" s="546"/>
      <c r="H397" s="543"/>
      <c r="I397" s="543"/>
      <c r="J397" s="510"/>
      <c r="O397" s="510"/>
      <c r="P397" s="510"/>
      <c r="Q397" s="510"/>
      <c r="R397" s="510"/>
      <c r="S397" s="513"/>
    </row>
    <row r="398" spans="1:19" s="512" customFormat="1" x14ac:dyDescent="0.2">
      <c r="A398" s="542"/>
      <c r="B398" s="535"/>
      <c r="C398" s="517"/>
      <c r="D398" s="595"/>
      <c r="E398" s="517"/>
      <c r="F398" s="547"/>
      <c r="G398" s="546"/>
      <c r="H398" s="543"/>
      <c r="I398" s="543"/>
      <c r="J398" s="510"/>
      <c r="O398" s="510"/>
      <c r="P398" s="510"/>
      <c r="Q398" s="510"/>
      <c r="R398" s="510"/>
      <c r="S398" s="513"/>
    </row>
    <row r="399" spans="1:19" s="512" customFormat="1" x14ac:dyDescent="0.2">
      <c r="A399" s="542"/>
      <c r="B399" s="535"/>
      <c r="C399" s="517"/>
      <c r="D399" s="595"/>
      <c r="E399" s="517"/>
      <c r="F399" s="547"/>
      <c r="G399" s="546"/>
      <c r="H399" s="543"/>
      <c r="I399" s="543"/>
      <c r="J399" s="510"/>
      <c r="O399" s="510"/>
      <c r="P399" s="510"/>
      <c r="Q399" s="510"/>
      <c r="R399" s="510"/>
      <c r="S399" s="513"/>
    </row>
    <row r="400" spans="1:19" s="512" customFormat="1" x14ac:dyDescent="0.2">
      <c r="A400" s="542"/>
      <c r="B400" s="535"/>
      <c r="C400" s="517"/>
      <c r="D400" s="595"/>
      <c r="E400" s="517"/>
      <c r="F400" s="547"/>
      <c r="G400" s="546"/>
      <c r="H400" s="543"/>
      <c r="I400" s="543"/>
      <c r="J400" s="510"/>
      <c r="O400" s="510"/>
      <c r="P400" s="510"/>
      <c r="Q400" s="510"/>
      <c r="R400" s="510"/>
      <c r="S400" s="513"/>
    </row>
    <row r="401" spans="1:19" s="512" customFormat="1" x14ac:dyDescent="0.2">
      <c r="A401" s="542"/>
      <c r="B401" s="535"/>
      <c r="C401" s="517"/>
      <c r="D401" s="595"/>
      <c r="E401" s="517"/>
      <c r="F401" s="547"/>
      <c r="G401" s="546"/>
      <c r="H401" s="543"/>
      <c r="I401" s="543"/>
      <c r="J401" s="510"/>
      <c r="O401" s="510"/>
      <c r="P401" s="510"/>
      <c r="Q401" s="510"/>
      <c r="R401" s="510"/>
      <c r="S401" s="513"/>
    </row>
    <row r="402" spans="1:19" s="512" customFormat="1" x14ac:dyDescent="0.2">
      <c r="A402" s="542"/>
      <c r="B402" s="535"/>
      <c r="C402" s="517"/>
      <c r="D402" s="595"/>
      <c r="E402" s="517"/>
      <c r="F402" s="547"/>
      <c r="G402" s="546"/>
      <c r="H402" s="543"/>
      <c r="I402" s="543"/>
      <c r="J402" s="510"/>
      <c r="O402" s="510"/>
      <c r="P402" s="510"/>
      <c r="Q402" s="510"/>
      <c r="R402" s="510"/>
      <c r="S402" s="513"/>
    </row>
    <row r="403" spans="1:19" s="512" customFormat="1" x14ac:dyDescent="0.2">
      <c r="A403" s="542"/>
      <c r="B403" s="535"/>
      <c r="C403" s="517"/>
      <c r="D403" s="595"/>
      <c r="E403" s="517"/>
      <c r="F403" s="547"/>
      <c r="G403" s="546"/>
      <c r="H403" s="543"/>
      <c r="I403" s="543"/>
      <c r="J403" s="510"/>
      <c r="O403" s="510"/>
      <c r="P403" s="510"/>
      <c r="Q403" s="510"/>
      <c r="R403" s="510"/>
      <c r="S403" s="513"/>
    </row>
    <row r="404" spans="1:19" s="512" customFormat="1" x14ac:dyDescent="0.2">
      <c r="A404" s="542"/>
      <c r="B404" s="535"/>
      <c r="C404" s="517"/>
      <c r="D404" s="595"/>
      <c r="E404" s="517"/>
      <c r="F404" s="547"/>
      <c r="G404" s="546"/>
      <c r="H404" s="543"/>
      <c r="I404" s="543"/>
      <c r="J404" s="510"/>
      <c r="O404" s="510"/>
      <c r="P404" s="510"/>
      <c r="Q404" s="510"/>
      <c r="R404" s="510"/>
      <c r="S404" s="513"/>
    </row>
    <row r="405" spans="1:19" s="512" customFormat="1" x14ac:dyDescent="0.2">
      <c r="A405" s="542"/>
      <c r="B405" s="535"/>
      <c r="C405" s="517"/>
      <c r="D405" s="595"/>
      <c r="E405" s="517"/>
      <c r="F405" s="547"/>
      <c r="G405" s="546"/>
      <c r="H405" s="543"/>
      <c r="I405" s="543"/>
      <c r="J405" s="510"/>
      <c r="O405" s="510"/>
      <c r="P405" s="510"/>
      <c r="Q405" s="510"/>
      <c r="R405" s="510"/>
      <c r="S405" s="513"/>
    </row>
    <row r="406" spans="1:19" s="512" customFormat="1" x14ac:dyDescent="0.2">
      <c r="A406" s="542"/>
      <c r="B406" s="535"/>
      <c r="C406" s="517"/>
      <c r="D406" s="595"/>
      <c r="E406" s="517"/>
      <c r="F406" s="547"/>
      <c r="G406" s="546"/>
      <c r="H406" s="543"/>
      <c r="I406" s="543"/>
      <c r="J406" s="510"/>
      <c r="O406" s="510"/>
      <c r="P406" s="510"/>
      <c r="Q406" s="510"/>
      <c r="R406" s="510"/>
      <c r="S406" s="513"/>
    </row>
    <row r="407" spans="1:19" s="512" customFormat="1" x14ac:dyDescent="0.2">
      <c r="A407" s="542"/>
      <c r="B407" s="535"/>
      <c r="C407" s="517"/>
      <c r="D407" s="595"/>
      <c r="E407" s="517"/>
      <c r="F407" s="547"/>
      <c r="G407" s="546"/>
      <c r="H407" s="543"/>
      <c r="I407" s="543"/>
      <c r="J407" s="510"/>
      <c r="O407" s="510"/>
      <c r="P407" s="510"/>
      <c r="Q407" s="510"/>
      <c r="R407" s="510"/>
      <c r="S407" s="513"/>
    </row>
    <row r="408" spans="1:19" s="512" customFormat="1" x14ac:dyDescent="0.2">
      <c r="A408" s="542"/>
      <c r="B408" s="535"/>
      <c r="C408" s="517"/>
      <c r="D408" s="595"/>
      <c r="E408" s="517"/>
      <c r="F408" s="547"/>
      <c r="G408" s="546"/>
      <c r="H408" s="543"/>
      <c r="I408" s="543"/>
      <c r="J408" s="510"/>
      <c r="O408" s="510"/>
      <c r="P408" s="510"/>
      <c r="Q408" s="510"/>
      <c r="R408" s="510"/>
      <c r="S408" s="513"/>
    </row>
    <row r="409" spans="1:19" x14ac:dyDescent="0.2">
      <c r="C409" s="517"/>
      <c r="D409" s="595"/>
      <c r="E409" s="517"/>
      <c r="F409" s="547"/>
      <c r="G409" s="546"/>
      <c r="H409" s="543"/>
      <c r="I409" s="543"/>
      <c r="J409" s="510"/>
      <c r="K409" s="512"/>
      <c r="L409" s="512"/>
      <c r="M409" s="512"/>
      <c r="N409" s="512"/>
      <c r="O409" s="510"/>
      <c r="P409" s="510"/>
      <c r="Q409" s="510"/>
      <c r="R409" s="510"/>
      <c r="S409" s="513"/>
    </row>
    <row r="410" spans="1:19" x14ac:dyDescent="0.2">
      <c r="C410" s="517"/>
      <c r="D410" s="595"/>
      <c r="E410" s="517"/>
      <c r="F410" s="547"/>
      <c r="G410" s="546"/>
      <c r="H410" s="543"/>
      <c r="I410" s="543"/>
      <c r="J410" s="510"/>
      <c r="K410" s="512"/>
      <c r="L410" s="512"/>
      <c r="M410" s="512"/>
      <c r="N410" s="512"/>
      <c r="O410" s="510"/>
      <c r="P410" s="510"/>
      <c r="Q410" s="510"/>
      <c r="R410" s="510"/>
      <c r="S410" s="513"/>
    </row>
    <row r="411" spans="1:19" x14ac:dyDescent="0.2">
      <c r="C411" s="517"/>
      <c r="D411" s="595"/>
      <c r="E411" s="517"/>
      <c r="F411" s="547"/>
      <c r="G411" s="546"/>
      <c r="H411" s="543"/>
      <c r="I411" s="543"/>
      <c r="J411" s="510"/>
      <c r="K411" s="512"/>
      <c r="L411" s="512"/>
      <c r="M411" s="512"/>
      <c r="N411" s="512"/>
      <c r="O411" s="510"/>
      <c r="P411" s="510"/>
      <c r="Q411" s="510"/>
      <c r="R411" s="510"/>
      <c r="S411" s="513"/>
    </row>
    <row r="412" spans="1:19" x14ac:dyDescent="0.2">
      <c r="C412" s="517"/>
      <c r="D412" s="595"/>
      <c r="E412" s="517"/>
      <c r="F412" s="547"/>
      <c r="G412" s="546"/>
      <c r="H412" s="543"/>
      <c r="I412" s="543"/>
      <c r="J412" s="510"/>
      <c r="K412" s="512"/>
      <c r="L412" s="512"/>
      <c r="M412" s="512"/>
      <c r="N412" s="512"/>
      <c r="O412" s="510"/>
      <c r="P412" s="510"/>
      <c r="Q412" s="510"/>
      <c r="R412" s="510"/>
      <c r="S412" s="513"/>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97:A104"/>
    <mergeCell ref="B97:B104"/>
    <mergeCell ref="C97:C104"/>
    <mergeCell ref="E97:E104"/>
    <mergeCell ref="H97:H104"/>
    <mergeCell ref="A94:A96"/>
    <mergeCell ref="B94:B96"/>
    <mergeCell ref="C94:C96"/>
    <mergeCell ref="E94:E96"/>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H78:H80"/>
    <mergeCell ref="I78:I80"/>
    <mergeCell ref="A78:A80"/>
    <mergeCell ref="B78:B80"/>
    <mergeCell ref="C78:C80"/>
    <mergeCell ref="E78:E80"/>
    <mergeCell ref="A75:A77"/>
    <mergeCell ref="B75:B77"/>
    <mergeCell ref="C75:C77"/>
    <mergeCell ref="E75:E77"/>
    <mergeCell ref="A73:A74"/>
    <mergeCell ref="B73:B74"/>
    <mergeCell ref="C73:C74"/>
    <mergeCell ref="E73:E74"/>
    <mergeCell ref="A70:A71"/>
    <mergeCell ref="B70:B71"/>
    <mergeCell ref="C70:C71"/>
    <mergeCell ref="E70:E71"/>
    <mergeCell ref="I70:I71"/>
    <mergeCell ref="A61:A62"/>
    <mergeCell ref="B61:B62"/>
    <mergeCell ref="C61:C62"/>
    <mergeCell ref="E61:E62"/>
    <mergeCell ref="A58:A60"/>
    <mergeCell ref="B58:B60"/>
    <mergeCell ref="C58:C60"/>
    <mergeCell ref="E58:E60"/>
    <mergeCell ref="A47:A52"/>
    <mergeCell ref="B47:B52"/>
    <mergeCell ref="C47:C52"/>
    <mergeCell ref="E47:E52"/>
    <mergeCell ref="A44:A45"/>
    <mergeCell ref="B44:B45"/>
    <mergeCell ref="C44:C45"/>
    <mergeCell ref="E44:E45"/>
    <mergeCell ref="A40:A42"/>
    <mergeCell ref="B40:B42"/>
    <mergeCell ref="C40:C42"/>
    <mergeCell ref="E40:E42"/>
    <mergeCell ref="I36:I37"/>
    <mergeCell ref="A36:A37"/>
    <mergeCell ref="B36:B37"/>
    <mergeCell ref="C36:C37"/>
    <mergeCell ref="E36:E37"/>
    <mergeCell ref="A33:A34"/>
    <mergeCell ref="B33:B34"/>
    <mergeCell ref="C33:C34"/>
    <mergeCell ref="E33:E34"/>
    <mergeCell ref="A28:A30"/>
    <mergeCell ref="B28:B30"/>
    <mergeCell ref="C28:C30"/>
    <mergeCell ref="E28:E30"/>
    <mergeCell ref="A26:A27"/>
    <mergeCell ref="B26:B27"/>
    <mergeCell ref="C26:C27"/>
    <mergeCell ref="E26:E27"/>
    <mergeCell ref="K13:L13"/>
    <mergeCell ref="M13:N13"/>
    <mergeCell ref="O13:R13"/>
    <mergeCell ref="A18:A19"/>
    <mergeCell ref="B18:B19"/>
    <mergeCell ref="C18:C19"/>
    <mergeCell ref="E18:E19"/>
    <mergeCell ref="I18:I19"/>
    <mergeCell ref="F13:F14"/>
    <mergeCell ref="G13:G14"/>
    <mergeCell ref="H13:H14"/>
    <mergeCell ref="I13:I14"/>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257:B260"/>
    <mergeCell ref="C257:C260"/>
    <mergeCell ref="E257:E260"/>
    <mergeCell ref="A257:A260"/>
    <mergeCell ref="A263:A265"/>
    <mergeCell ref="B263:B265"/>
    <mergeCell ref="A267:A269"/>
    <mergeCell ref="B267:B269"/>
    <mergeCell ref="C263:C265"/>
    <mergeCell ref="E263:E265"/>
    <mergeCell ref="C267:C269"/>
    <mergeCell ref="E267:E269"/>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s>
  <conditionalFormatting sqref="A275:C275 A277:A278">
    <cfRule type="cellIs" dxfId="513" priority="531" stopIfTrue="1" operator="lessThanOrEqual">
      <formula>0</formula>
    </cfRule>
  </conditionalFormatting>
  <conditionalFormatting sqref="E275:G275">
    <cfRule type="cellIs" dxfId="512" priority="528" stopIfTrue="1" operator="lessThanOrEqual">
      <formula>0</formula>
    </cfRule>
  </conditionalFormatting>
  <conditionalFormatting sqref="H275">
    <cfRule type="cellIs" dxfId="511" priority="526" stopIfTrue="1" operator="lessThanOrEqual">
      <formula>0</formula>
    </cfRule>
  </conditionalFormatting>
  <conditionalFormatting sqref="I275">
    <cfRule type="cellIs" dxfId="510" priority="524" stopIfTrue="1" operator="lessThanOrEqual">
      <formula>0</formula>
    </cfRule>
  </conditionalFormatting>
  <conditionalFormatting sqref="D275">
    <cfRule type="cellIs" dxfId="509" priority="523" stopIfTrue="1" operator="lessThanOrEqual">
      <formula>0</formula>
    </cfRule>
  </conditionalFormatting>
  <conditionalFormatting sqref="J275">
    <cfRule type="cellIs" dxfId="508" priority="323" stopIfTrue="1" operator="lessThanOrEqual">
      <formula>0</formula>
    </cfRule>
  </conditionalFormatting>
  <conditionalFormatting sqref="G276:J276 A276:C276">
    <cfRule type="cellIs" dxfId="507" priority="297" stopIfTrue="1" operator="lessThanOrEqual">
      <formula>0</formula>
    </cfRule>
  </conditionalFormatting>
  <conditionalFormatting sqref="E276">
    <cfRule type="cellIs" dxfId="506" priority="296" stopIfTrue="1" operator="lessThanOrEqual">
      <formula>0</formula>
    </cfRule>
  </conditionalFormatting>
  <conditionalFormatting sqref="D276">
    <cfRule type="cellIs" dxfId="505" priority="295" stopIfTrue="1" operator="lessThanOrEqual">
      <formula>0</formula>
    </cfRule>
  </conditionalFormatting>
  <conditionalFormatting sqref="F276">
    <cfRule type="cellIs" dxfId="504" priority="294" stopIfTrue="1" operator="lessThanOrEqual">
      <formula>0</formula>
    </cfRule>
  </conditionalFormatting>
  <conditionalFormatting sqref="D278:F278 B277:C278">
    <cfRule type="cellIs" dxfId="503" priority="280" stopIfTrue="1" operator="lessThanOrEqual">
      <formula>0</formula>
    </cfRule>
  </conditionalFormatting>
  <conditionalFormatting sqref="E277">
    <cfRule type="cellIs" dxfId="502" priority="279" stopIfTrue="1" operator="lessThanOrEqual">
      <formula>0</formula>
    </cfRule>
  </conditionalFormatting>
  <conditionalFormatting sqref="D277">
    <cfRule type="cellIs" dxfId="501" priority="278" stopIfTrue="1" operator="lessThanOrEqual">
      <formula>0</formula>
    </cfRule>
  </conditionalFormatting>
  <conditionalFormatting sqref="F277">
    <cfRule type="cellIs" dxfId="500" priority="277" stopIfTrue="1" operator="lessThanOrEqual">
      <formula>0</formula>
    </cfRule>
  </conditionalFormatting>
  <conditionalFormatting sqref="A283:B283">
    <cfRule type="cellIs" dxfId="499" priority="264" stopIfTrue="1" operator="lessThanOrEqual">
      <formula>0</formula>
    </cfRule>
  </conditionalFormatting>
  <conditionalFormatting sqref="C283 G283:J283">
    <cfRule type="cellIs" dxfId="498" priority="258" stopIfTrue="1" operator="lessThanOrEqual">
      <formula>0</formula>
    </cfRule>
  </conditionalFormatting>
  <conditionalFormatting sqref="D283:F283">
    <cfRule type="cellIs" dxfId="497" priority="257" stopIfTrue="1" operator="lessThanOrEqual">
      <formula>0</formula>
    </cfRule>
  </conditionalFormatting>
  <conditionalFormatting sqref="G277:J278">
    <cfRule type="cellIs" dxfId="496"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495" priority="135" stopIfTrue="1" operator="lessThanOrEqual">
      <formula>0</formula>
    </cfRule>
  </conditionalFormatting>
  <conditionalFormatting sqref="E66">
    <cfRule type="cellIs" dxfId="494" priority="134" stopIfTrue="1" operator="lessThanOrEqual">
      <formula>0</formula>
    </cfRule>
  </conditionalFormatting>
  <conditionalFormatting sqref="E24:E26 E40 E28 E31:E33 E38 E36 E43:E44 E46:E47 E53:E58 E63">
    <cfRule type="cellIs" dxfId="493" priority="133" stopIfTrue="1" operator="lessThanOrEqual">
      <formula>0</formula>
    </cfRule>
  </conditionalFormatting>
  <conditionalFormatting sqref="C64:D64 F64:G64 I64">
    <cfRule type="cellIs" dxfId="492" priority="132" stopIfTrue="1" operator="lessThanOrEqual">
      <formula>0</formula>
    </cfRule>
  </conditionalFormatting>
  <conditionalFormatting sqref="C18:J18 F19:H19 G20:H20 J19:J20 D19:D20">
    <cfRule type="cellIs" dxfId="491" priority="131" stopIfTrue="1" operator="lessThanOrEqual">
      <formula>0</formula>
    </cfRule>
  </conditionalFormatting>
  <conditionalFormatting sqref="C65:D65 F65:G65 J65">
    <cfRule type="cellIs" dxfId="490" priority="130" stopIfTrue="1" operator="lessThanOrEqual">
      <formula>0</formula>
    </cfRule>
  </conditionalFormatting>
  <conditionalFormatting sqref="E65">
    <cfRule type="cellIs" dxfId="489" priority="129" stopIfTrue="1" operator="lessThanOrEqual">
      <formula>0</formula>
    </cfRule>
  </conditionalFormatting>
  <conditionalFormatting sqref="I65">
    <cfRule type="cellIs" dxfId="488" priority="128" stopIfTrue="1" operator="lessThanOrEqual">
      <formula>0</formula>
    </cfRule>
  </conditionalFormatting>
  <conditionalFormatting sqref="A68 F69:G71 F68:H68 C68:D68 C70:D70 D69 D71 J71">
    <cfRule type="cellIs" dxfId="487" priority="127" stopIfTrue="1" operator="lessThanOrEqual">
      <formula>0</formula>
    </cfRule>
  </conditionalFormatting>
  <conditionalFormatting sqref="E68">
    <cfRule type="cellIs" dxfId="486" priority="126" stopIfTrue="1" operator="lessThanOrEqual">
      <formula>0</formula>
    </cfRule>
  </conditionalFormatting>
  <conditionalFormatting sqref="E72:E73">
    <cfRule type="cellIs" dxfId="485" priority="125" stopIfTrue="1" operator="lessThanOrEqual">
      <formula>0</formula>
    </cfRule>
  </conditionalFormatting>
  <conditionalFormatting sqref="E75 E85 E78">
    <cfRule type="cellIs" dxfId="484" priority="124" stopIfTrue="1" operator="lessThanOrEqual">
      <formula>0</formula>
    </cfRule>
  </conditionalFormatting>
  <conditionalFormatting sqref="C81 H81:I81">
    <cfRule type="cellIs" dxfId="483" priority="123" stopIfTrue="1" operator="lessThanOrEqual">
      <formula>0</formula>
    </cfRule>
  </conditionalFormatting>
  <conditionalFormatting sqref="E81">
    <cfRule type="cellIs" dxfId="482" priority="122" stopIfTrue="1" operator="lessThanOrEqual">
      <formula>0</formula>
    </cfRule>
  </conditionalFormatting>
  <conditionalFormatting sqref="A88">
    <cfRule type="cellIs" dxfId="481" priority="121" stopIfTrue="1" operator="lessThanOrEqual">
      <formula>0</formula>
    </cfRule>
  </conditionalFormatting>
  <conditionalFormatting sqref="A90 C90:F90">
    <cfRule type="cellIs" dxfId="480" priority="120" stopIfTrue="1" operator="lessThanOrEqual">
      <formula>0</formula>
    </cfRule>
  </conditionalFormatting>
  <conditionalFormatting sqref="D23 F23:G23 J23">
    <cfRule type="cellIs" dxfId="479" priority="119" stopIfTrue="1" operator="lessThanOrEqual">
      <formula>0</formula>
    </cfRule>
  </conditionalFormatting>
  <conditionalFormatting sqref="A94 D95:D96 F95:G104 J98:J104 I95:J97">
    <cfRule type="cellIs" dxfId="478" priority="118" stopIfTrue="1" operator="lessThanOrEqual">
      <formula>0</formula>
    </cfRule>
  </conditionalFormatting>
  <conditionalFormatting sqref="D106:D109 A105 C105:D105 F105:H105 F107:J109">
    <cfRule type="cellIs" dxfId="477" priority="117" stopIfTrue="1" operator="lessThanOrEqual">
      <formula>0</formula>
    </cfRule>
  </conditionalFormatting>
  <conditionalFormatting sqref="E105">
    <cfRule type="cellIs" dxfId="476" priority="116" stopIfTrue="1" operator="lessThanOrEqual">
      <formula>0</formula>
    </cfRule>
  </conditionalFormatting>
  <conditionalFormatting sqref="I85">
    <cfRule type="cellIs" dxfId="475" priority="115" stopIfTrue="1" operator="lessThanOrEqual">
      <formula>0</formula>
    </cfRule>
  </conditionalFormatting>
  <conditionalFormatting sqref="D145:D152">
    <cfRule type="cellIs" dxfId="474" priority="114" stopIfTrue="1" operator="lessThanOrEqual">
      <formula>0</formula>
    </cfRule>
  </conditionalFormatting>
  <conditionalFormatting sqref="E16">
    <cfRule type="cellIs" dxfId="473" priority="113" stopIfTrue="1" operator="lessThanOrEqual">
      <formula>0</formula>
    </cfRule>
  </conditionalFormatting>
  <conditionalFormatting sqref="I16">
    <cfRule type="cellIs" dxfId="472" priority="112" stopIfTrue="1" operator="lessThanOrEqual">
      <formula>0</formula>
    </cfRule>
  </conditionalFormatting>
  <conditionalFormatting sqref="E64">
    <cfRule type="cellIs" dxfId="471" priority="111" stopIfTrue="1" operator="lessThanOrEqual">
      <formula>0</formula>
    </cfRule>
  </conditionalFormatting>
  <conditionalFormatting sqref="A39:D39">
    <cfRule type="cellIs" dxfId="470" priority="110" stopIfTrue="1" operator="lessThanOrEqual">
      <formula>0</formula>
    </cfRule>
  </conditionalFormatting>
  <conditionalFormatting sqref="E39">
    <cfRule type="cellIs" dxfId="469" priority="109" stopIfTrue="1" operator="lessThanOrEqual">
      <formula>0</formula>
    </cfRule>
  </conditionalFormatting>
  <conditionalFormatting sqref="E119 G119:G120 I119:I120">
    <cfRule type="cellIs" dxfId="468" priority="108" stopIfTrue="1" operator="lessThanOrEqual">
      <formula>0</formula>
    </cfRule>
  </conditionalFormatting>
  <conditionalFormatting sqref="C69">
    <cfRule type="cellIs" dxfId="467" priority="107" stopIfTrue="1" operator="lessThanOrEqual">
      <formula>0</formula>
    </cfRule>
  </conditionalFormatting>
  <conditionalFormatting sqref="E69">
    <cfRule type="cellIs" dxfId="466" priority="106" stopIfTrue="1" operator="lessThanOrEqual">
      <formula>0</formula>
    </cfRule>
  </conditionalFormatting>
  <conditionalFormatting sqref="A40">
    <cfRule type="cellIs" dxfId="465" priority="105" stopIfTrue="1" operator="lessThanOrEqual">
      <formula>0</formula>
    </cfRule>
  </conditionalFormatting>
  <conditionalFormatting sqref="D44:D45">
    <cfRule type="cellIs" dxfId="464" priority="104" stopIfTrue="1" operator="lessThanOrEqual">
      <formula>0</formula>
    </cfRule>
  </conditionalFormatting>
  <conditionalFormatting sqref="D58:D60">
    <cfRule type="cellIs" dxfId="463" priority="103" stopIfTrue="1" operator="lessThanOrEqual">
      <formula>0</formula>
    </cfRule>
  </conditionalFormatting>
  <conditionalFormatting sqref="J58:J64">
    <cfRule type="cellIs" dxfId="462" priority="102" stopIfTrue="1" operator="lessThanOrEqual">
      <formula>0</formula>
    </cfRule>
  </conditionalFormatting>
  <conditionalFormatting sqref="E61">
    <cfRule type="cellIs" dxfId="461" priority="101" stopIfTrue="1" operator="lessThanOrEqual">
      <formula>0</formula>
    </cfRule>
  </conditionalFormatting>
  <conditionalFormatting sqref="C118">
    <cfRule type="cellIs" dxfId="460" priority="100" stopIfTrue="1" operator="lessThanOrEqual">
      <formula>0</formula>
    </cfRule>
  </conditionalFormatting>
  <conditionalFormatting sqref="E118">
    <cfRule type="cellIs" dxfId="459" priority="99" stopIfTrue="1" operator="lessThanOrEqual">
      <formula>0</formula>
    </cfRule>
  </conditionalFormatting>
  <conditionalFormatting sqref="B91">
    <cfRule type="cellIs" dxfId="458" priority="98" stopIfTrue="1" operator="lessThanOrEqual">
      <formula>0</formula>
    </cfRule>
  </conditionalFormatting>
  <conditionalFormatting sqref="A91 D92 C91:F91 H91:I93">
    <cfRule type="cellIs" dxfId="457" priority="97" stopIfTrue="1" operator="lessThanOrEqual">
      <formula>0</formula>
    </cfRule>
  </conditionalFormatting>
  <conditionalFormatting sqref="J89">
    <cfRule type="cellIs" dxfId="456" priority="96" stopIfTrue="1" operator="lessThanOrEqual">
      <formula>0</formula>
    </cfRule>
  </conditionalFormatting>
  <conditionalFormatting sqref="J118">
    <cfRule type="cellIs" dxfId="455" priority="95" stopIfTrue="1" operator="lessThanOrEqual">
      <formula>0</formula>
    </cfRule>
  </conditionalFormatting>
  <conditionalFormatting sqref="D78:D80">
    <cfRule type="cellIs" dxfId="454" priority="94" stopIfTrue="1" operator="lessThanOrEqual">
      <formula>0</formula>
    </cfRule>
  </conditionalFormatting>
  <conditionalFormatting sqref="J78:J80">
    <cfRule type="cellIs" dxfId="453" priority="93" stopIfTrue="1" operator="lessThanOrEqual">
      <formula>0</formula>
    </cfRule>
  </conditionalFormatting>
  <conditionalFormatting sqref="D81:D84">
    <cfRule type="cellIs" dxfId="452" priority="92" stopIfTrue="1" operator="lessThanOrEqual">
      <formula>0</formula>
    </cfRule>
  </conditionalFormatting>
  <conditionalFormatting sqref="J81:J84">
    <cfRule type="cellIs" dxfId="451" priority="91" stopIfTrue="1" operator="lessThanOrEqual">
      <formula>0</formula>
    </cfRule>
  </conditionalFormatting>
  <conditionalFormatting sqref="F81:F84">
    <cfRule type="cellIs" dxfId="450" priority="90" stopIfTrue="1" operator="lessThanOrEqual">
      <formula>0</formula>
    </cfRule>
  </conditionalFormatting>
  <conditionalFormatting sqref="J68">
    <cfRule type="cellIs" dxfId="449" priority="88" stopIfTrue="1" operator="lessThanOrEqual">
      <formula>0</formula>
    </cfRule>
  </conditionalFormatting>
  <conditionalFormatting sqref="I68">
    <cfRule type="cellIs" dxfId="448" priority="89" stopIfTrue="1" operator="lessThanOrEqual">
      <formula>0</formula>
    </cfRule>
  </conditionalFormatting>
  <conditionalFormatting sqref="J75:J77">
    <cfRule type="cellIs" dxfId="447" priority="87" stopIfTrue="1" operator="lessThanOrEqual">
      <formula>0</formula>
    </cfRule>
  </conditionalFormatting>
  <conditionalFormatting sqref="J91:J93">
    <cfRule type="cellIs" dxfId="446" priority="86" stopIfTrue="1" operator="lessThanOrEqual">
      <formula>0</formula>
    </cfRule>
  </conditionalFormatting>
  <conditionalFormatting sqref="D93">
    <cfRule type="cellIs" dxfId="445" priority="85" stopIfTrue="1" operator="lessThanOrEqual">
      <formula>0</formula>
    </cfRule>
  </conditionalFormatting>
  <conditionalFormatting sqref="J105">
    <cfRule type="cellIs" dxfId="444" priority="84" stopIfTrue="1" operator="lessThanOrEqual">
      <formula>0</formula>
    </cfRule>
  </conditionalFormatting>
  <conditionalFormatting sqref="C117">
    <cfRule type="cellIs" dxfId="443" priority="83" stopIfTrue="1" operator="lessThanOrEqual">
      <formula>0</formula>
    </cfRule>
  </conditionalFormatting>
  <conditionalFormatting sqref="C119">
    <cfRule type="cellIs" dxfId="442" priority="82" stopIfTrue="1" operator="lessThanOrEqual">
      <formula>0</formula>
    </cfRule>
  </conditionalFormatting>
  <conditionalFormatting sqref="C121">
    <cfRule type="cellIs" dxfId="441" priority="81" stopIfTrue="1" operator="lessThanOrEqual">
      <formula>0</formula>
    </cfRule>
  </conditionalFormatting>
  <conditionalFormatting sqref="D128:D132">
    <cfRule type="cellIs" dxfId="440" priority="80" stopIfTrue="1" operator="lessThanOrEqual">
      <formula>0</formula>
    </cfRule>
  </conditionalFormatting>
  <conditionalFormatting sqref="F128:F132">
    <cfRule type="cellIs" dxfId="439" priority="79" stopIfTrue="1" operator="lessThanOrEqual">
      <formula>0</formula>
    </cfRule>
  </conditionalFormatting>
  <conditionalFormatting sqref="D133:D134">
    <cfRule type="cellIs" dxfId="438" priority="78" stopIfTrue="1" operator="lessThanOrEqual">
      <formula>0</formula>
    </cfRule>
  </conditionalFormatting>
  <conditionalFormatting sqref="F133:F134">
    <cfRule type="cellIs" dxfId="437" priority="77" stopIfTrue="1" operator="lessThanOrEqual">
      <formula>0</formula>
    </cfRule>
  </conditionalFormatting>
  <conditionalFormatting sqref="C136:C137">
    <cfRule type="cellIs" dxfId="436" priority="76" stopIfTrue="1" operator="lessThanOrEqual">
      <formula>0</formula>
    </cfRule>
  </conditionalFormatting>
  <conditionalFormatting sqref="D86:D87">
    <cfRule type="cellIs" dxfId="435" priority="75" stopIfTrue="1" operator="lessThanOrEqual">
      <formula>0</formula>
    </cfRule>
  </conditionalFormatting>
  <conditionalFormatting sqref="I86:I87">
    <cfRule type="cellIs" dxfId="434" priority="74" stopIfTrue="1" operator="lessThanOrEqual">
      <formula>0</formula>
    </cfRule>
  </conditionalFormatting>
  <conditionalFormatting sqref="C146">
    <cfRule type="cellIs" dxfId="433" priority="73" stopIfTrue="1" operator="lessThanOrEqual">
      <formula>0</formula>
    </cfRule>
  </conditionalFormatting>
  <conditionalFormatting sqref="H146">
    <cfRule type="cellIs" dxfId="432" priority="72" stopIfTrue="1" operator="lessThanOrEqual">
      <formula>0</formula>
    </cfRule>
  </conditionalFormatting>
  <conditionalFormatting sqref="C147">
    <cfRule type="cellIs" dxfId="431" priority="71" stopIfTrue="1" operator="lessThanOrEqual">
      <formula>0</formula>
    </cfRule>
  </conditionalFormatting>
  <conditionalFormatting sqref="D75:D77">
    <cfRule type="cellIs" dxfId="430" priority="70" stopIfTrue="1" operator="lessThanOrEqual">
      <formula>0</formula>
    </cfRule>
  </conditionalFormatting>
  <conditionalFormatting sqref="H64">
    <cfRule type="cellIs" dxfId="429" priority="69" stopIfTrue="1" operator="lessThanOrEqual">
      <formula>0</formula>
    </cfRule>
  </conditionalFormatting>
  <conditionalFormatting sqref="H34:I34">
    <cfRule type="cellIs" dxfId="428" priority="68" stopIfTrue="1" operator="lessThanOrEqual">
      <formula>0</formula>
    </cfRule>
  </conditionalFormatting>
  <conditionalFormatting sqref="G90:I90">
    <cfRule type="cellIs" dxfId="427" priority="67" stopIfTrue="1" operator="lessThanOrEqual">
      <formula>0</formula>
    </cfRule>
  </conditionalFormatting>
  <conditionalFormatting sqref="J90">
    <cfRule type="cellIs" dxfId="426" priority="66" stopIfTrue="1" operator="lessThanOrEqual">
      <formula>0</formula>
    </cfRule>
  </conditionalFormatting>
  <conditionalFormatting sqref="E117">
    <cfRule type="cellIs" dxfId="425" priority="65" stopIfTrue="1" operator="lessThanOrEqual">
      <formula>0</formula>
    </cfRule>
  </conditionalFormatting>
  <conditionalFormatting sqref="J119:J120">
    <cfRule type="cellIs" dxfId="424" priority="64" stopIfTrue="1" operator="lessThanOrEqual">
      <formula>0</formula>
    </cfRule>
  </conditionalFormatting>
  <conditionalFormatting sqref="B67:D67">
    <cfRule type="cellIs" dxfId="423" priority="63" stopIfTrue="1" operator="lessThanOrEqual">
      <formula>0</formula>
    </cfRule>
  </conditionalFormatting>
  <conditionalFormatting sqref="E67">
    <cfRule type="cellIs" dxfId="422" priority="62" stopIfTrue="1" operator="lessThanOrEqual">
      <formula>0</formula>
    </cfRule>
  </conditionalFormatting>
  <conditionalFormatting sqref="D174">
    <cfRule type="cellIs" dxfId="421" priority="61" stopIfTrue="1" operator="lessThanOrEqual">
      <formula>0</formula>
    </cfRule>
  </conditionalFormatting>
  <conditionalFormatting sqref="C174">
    <cfRule type="cellIs" dxfId="420" priority="60" stopIfTrue="1" operator="lessThanOrEqual">
      <formula>0</formula>
    </cfRule>
  </conditionalFormatting>
  <conditionalFormatting sqref="E174">
    <cfRule type="cellIs" dxfId="419" priority="59" stopIfTrue="1" operator="lessThanOrEqual">
      <formula>0</formula>
    </cfRule>
  </conditionalFormatting>
  <conditionalFormatting sqref="H65">
    <cfRule type="cellIs" dxfId="418" priority="58" stopIfTrue="1" operator="lessThanOrEqual">
      <formula>0</formula>
    </cfRule>
  </conditionalFormatting>
  <conditionalFormatting sqref="E186:G186 I186:J186">
    <cfRule type="cellIs" dxfId="417" priority="57" stopIfTrue="1" operator="lessThanOrEqual">
      <formula>0</formula>
    </cfRule>
  </conditionalFormatting>
  <conditionalFormatting sqref="D186">
    <cfRule type="cellIs" dxfId="416" priority="56" stopIfTrue="1" operator="lessThanOrEqual">
      <formula>0</formula>
    </cfRule>
  </conditionalFormatting>
  <conditionalFormatting sqref="C186">
    <cfRule type="cellIs" dxfId="415" priority="55" stopIfTrue="1" operator="lessThanOrEqual">
      <formula>0</formula>
    </cfRule>
  </conditionalFormatting>
  <conditionalFormatting sqref="C183">
    <cfRule type="cellIs" dxfId="414" priority="54" stopIfTrue="1" operator="lessThanOrEqual">
      <formula>0</formula>
    </cfRule>
  </conditionalFormatting>
  <conditionalFormatting sqref="D183">
    <cfRule type="cellIs" dxfId="413" priority="53" stopIfTrue="1" operator="lessThanOrEqual">
      <formula>0</formula>
    </cfRule>
  </conditionalFormatting>
  <conditionalFormatting sqref="G153:G154">
    <cfRule type="cellIs" dxfId="412" priority="52" stopIfTrue="1" operator="lessThanOrEqual">
      <formula>0</formula>
    </cfRule>
  </conditionalFormatting>
  <conditionalFormatting sqref="G164:G166">
    <cfRule type="cellIs" dxfId="411" priority="51" stopIfTrue="1" operator="lessThanOrEqual">
      <formula>0</formula>
    </cfRule>
  </conditionalFormatting>
  <conditionalFormatting sqref="G37">
    <cfRule type="cellIs" dxfId="410" priority="50" stopIfTrue="1" operator="lessThanOrEqual">
      <formula>0</formula>
    </cfRule>
  </conditionalFormatting>
  <conditionalFormatting sqref="G76:G77">
    <cfRule type="cellIs" dxfId="409" priority="49" stopIfTrue="1" operator="lessThanOrEqual">
      <formula>0</formula>
    </cfRule>
  </conditionalFormatting>
  <conditionalFormatting sqref="G78:G80">
    <cfRule type="cellIs" dxfId="408" priority="48" stopIfTrue="1" operator="lessThanOrEqual">
      <formula>0</formula>
    </cfRule>
  </conditionalFormatting>
  <conditionalFormatting sqref="G81:G84">
    <cfRule type="cellIs" dxfId="407" priority="47" stopIfTrue="1" operator="lessThanOrEqual">
      <formula>0</formula>
    </cfRule>
  </conditionalFormatting>
  <conditionalFormatting sqref="G91:G93">
    <cfRule type="cellIs" dxfId="406" priority="46" stopIfTrue="1" operator="lessThanOrEqual">
      <formula>0</formula>
    </cfRule>
  </conditionalFormatting>
  <conditionalFormatting sqref="J189:J191">
    <cfRule type="cellIs" dxfId="405" priority="45" stopIfTrue="1" operator="lessThanOrEqual">
      <formula>0</formula>
    </cfRule>
  </conditionalFormatting>
  <conditionalFormatting sqref="J192">
    <cfRule type="cellIs" dxfId="404" priority="44" stopIfTrue="1" operator="lessThanOrEqual">
      <formula>0</formula>
    </cfRule>
  </conditionalFormatting>
  <conditionalFormatting sqref="B195:B198">
    <cfRule type="cellIs" dxfId="403" priority="43" stopIfTrue="1" operator="lessThanOrEqual">
      <formula>0</formula>
    </cfRule>
  </conditionalFormatting>
  <conditionalFormatting sqref="J195">
    <cfRule type="cellIs" dxfId="402" priority="42" stopIfTrue="1" operator="lessThanOrEqual">
      <formula>0</formula>
    </cfRule>
  </conditionalFormatting>
  <conditionalFormatting sqref="J197:J205">
    <cfRule type="cellIs" dxfId="401" priority="41" stopIfTrue="1" operator="lessThanOrEqual">
      <formula>0</formula>
    </cfRule>
  </conditionalFormatting>
  <conditionalFormatting sqref="B202 B205:B206">
    <cfRule type="cellIs" dxfId="400" priority="40" stopIfTrue="1" operator="lessThanOrEqual">
      <formula>0</formula>
    </cfRule>
  </conditionalFormatting>
  <conditionalFormatting sqref="J196">
    <cfRule type="cellIs" dxfId="399" priority="39" stopIfTrue="1" operator="lessThanOrEqual">
      <formula>0</formula>
    </cfRule>
  </conditionalFormatting>
  <conditionalFormatting sqref="C207:I208 D212 F212:J212 C225 D222:D223 F222:J223 D232:D233 F232:J232 C231:J231 D227:D230">
    <cfRule type="cellIs" dxfId="398" priority="38" stopIfTrue="1" operator="lessThanOrEqual">
      <formula>0</formula>
    </cfRule>
  </conditionalFormatting>
  <conditionalFormatting sqref="B207:B211 B213 B219:B221 B224:B226 B231">
    <cfRule type="cellIs" dxfId="397" priority="37" stopIfTrue="1" operator="lessThanOrEqual">
      <formula>0</formula>
    </cfRule>
  </conditionalFormatting>
  <conditionalFormatting sqref="J207">
    <cfRule type="cellIs" dxfId="396" priority="36" stopIfTrue="1" operator="lessThanOrEqual">
      <formula>0</formula>
    </cfRule>
  </conditionalFormatting>
  <conditionalFormatting sqref="J208">
    <cfRule type="cellIs" dxfId="395" priority="35" stopIfTrue="1" operator="lessThanOrEqual">
      <formula>0</formula>
    </cfRule>
  </conditionalFormatting>
  <conditionalFormatting sqref="J206">
    <cfRule type="cellIs" dxfId="394" priority="34" stopIfTrue="1" operator="lessThanOrEqual">
      <formula>0</formula>
    </cfRule>
  </conditionalFormatting>
  <conditionalFormatting sqref="C234:I235 D240 D242:D244 C237:I238">
    <cfRule type="cellIs" dxfId="393" priority="33" stopIfTrue="1" operator="lessThanOrEqual">
      <formula>0</formula>
    </cfRule>
  </conditionalFormatting>
  <conditionalFormatting sqref="F20">
    <cfRule type="cellIs" dxfId="392" priority="32" stopIfTrue="1" operator="lessThanOrEqual">
      <formula>0</formula>
    </cfRule>
  </conditionalFormatting>
  <conditionalFormatting sqref="D225">
    <cfRule type="cellIs" dxfId="391" priority="31" stopIfTrue="1" operator="lessThanOrEqual">
      <formula>0</formula>
    </cfRule>
  </conditionalFormatting>
  <conditionalFormatting sqref="B234">
    <cfRule type="cellIs" dxfId="390" priority="30" stopIfTrue="1" operator="lessThanOrEqual">
      <formula>0</formula>
    </cfRule>
  </conditionalFormatting>
  <conditionalFormatting sqref="B235">
    <cfRule type="cellIs" dxfId="389" priority="29" stopIfTrue="1" operator="lessThanOrEqual">
      <formula>0</formula>
    </cfRule>
  </conditionalFormatting>
  <conditionalFormatting sqref="B236:B239">
    <cfRule type="cellIs" dxfId="388" priority="28" stopIfTrue="1" operator="lessThanOrEqual">
      <formula>0</formula>
    </cfRule>
  </conditionalFormatting>
  <conditionalFormatting sqref="B241">
    <cfRule type="cellIs" dxfId="387" priority="27" stopIfTrue="1" operator="lessThanOrEqual">
      <formula>0</formula>
    </cfRule>
  </conditionalFormatting>
  <conditionalFormatting sqref="B245">
    <cfRule type="cellIs" dxfId="386" priority="26" stopIfTrue="1" operator="lessThanOrEqual">
      <formula>0</formula>
    </cfRule>
  </conditionalFormatting>
  <conditionalFormatting sqref="B246:B257 B266:B267 B261:B263">
    <cfRule type="cellIs" dxfId="385" priority="25" stopIfTrue="1" operator="lessThanOrEqual">
      <formula>0</formula>
    </cfRule>
  </conditionalFormatting>
  <conditionalFormatting sqref="J234">
    <cfRule type="cellIs" dxfId="384" priority="24" stopIfTrue="1" operator="lessThanOrEqual">
      <formula>0</formula>
    </cfRule>
  </conditionalFormatting>
  <conditionalFormatting sqref="J235">
    <cfRule type="cellIs" dxfId="383" priority="23" stopIfTrue="1" operator="lessThanOrEqual">
      <formula>0</formula>
    </cfRule>
  </conditionalFormatting>
  <conditionalFormatting sqref="J238">
    <cfRule type="cellIs" dxfId="382" priority="22" stopIfTrue="1" operator="lessThanOrEqual">
      <formula>0</formula>
    </cfRule>
  </conditionalFormatting>
  <conditionalFormatting sqref="G157:H157">
    <cfRule type="cellIs" dxfId="381" priority="21" stopIfTrue="1" operator="lessThanOrEqual">
      <formula>0</formula>
    </cfRule>
  </conditionalFormatting>
  <conditionalFormatting sqref="F157">
    <cfRule type="cellIs" dxfId="380" priority="20" stopIfTrue="1" operator="lessThanOrEqual">
      <formula>0</formula>
    </cfRule>
  </conditionalFormatting>
  <conditionalFormatting sqref="G35:H35">
    <cfRule type="cellIs" dxfId="379" priority="19" stopIfTrue="1" operator="lessThanOrEqual">
      <formula>0</formula>
    </cfRule>
  </conditionalFormatting>
  <conditionalFormatting sqref="F35">
    <cfRule type="cellIs" dxfId="378" priority="18" stopIfTrue="1" operator="lessThanOrEqual">
      <formula>0</formula>
    </cfRule>
  </conditionalFormatting>
  <conditionalFormatting sqref="D35">
    <cfRule type="cellIs" dxfId="377" priority="17" stopIfTrue="1" operator="lessThanOrEqual">
      <formula>0</formula>
    </cfRule>
  </conditionalFormatting>
  <conditionalFormatting sqref="J237">
    <cfRule type="cellIs" dxfId="376" priority="16" stopIfTrue="1" operator="lessThanOrEqual">
      <formula>0</formula>
    </cfRule>
  </conditionalFormatting>
  <conditionalFormatting sqref="B270:B271">
    <cfRule type="cellIs" dxfId="375" priority="15" stopIfTrue="1" operator="lessThanOrEqual">
      <formula>0</formula>
    </cfRule>
  </conditionalFormatting>
  <conditionalFormatting sqref="K193:O193">
    <cfRule type="uniqueValues" dxfId="374" priority="14" stopIfTrue="1"/>
  </conditionalFormatting>
  <conditionalFormatting sqref="K192:O192">
    <cfRule type="uniqueValues" dxfId="373" priority="13" stopIfTrue="1"/>
  </conditionalFormatting>
  <conditionalFormatting sqref="K194:O194">
    <cfRule type="uniqueValues" dxfId="372" priority="12" stopIfTrue="1"/>
  </conditionalFormatting>
  <conditionalFormatting sqref="E263">
    <cfRule type="cellIs" dxfId="371" priority="11" stopIfTrue="1" operator="lessThanOrEqual">
      <formula>0</formula>
    </cfRule>
  </conditionalFormatting>
  <conditionalFormatting sqref="F267">
    <cfRule type="cellIs" dxfId="370" priority="10" stopIfTrue="1" operator="lessThanOrEqual">
      <formula>0</formula>
    </cfRule>
  </conditionalFormatting>
  <conditionalFormatting sqref="J268:J269">
    <cfRule type="cellIs" dxfId="369" priority="9" stopIfTrue="1" operator="lessThanOrEqual">
      <formula>0</formula>
    </cfRule>
  </conditionalFormatting>
  <conditionalFormatting sqref="E257">
    <cfRule type="cellIs" dxfId="368" priority="8" stopIfTrue="1" operator="lessThanOrEqual">
      <formula>0</formula>
    </cfRule>
  </conditionalFormatting>
  <conditionalFormatting sqref="C267 C270">
    <cfRule type="cellIs" dxfId="367" priority="7" stopIfTrue="1" operator="lessThanOrEqual">
      <formula>0</formula>
    </cfRule>
  </conditionalFormatting>
  <conditionalFormatting sqref="I105">
    <cfRule type="cellIs" dxfId="366" priority="6" stopIfTrue="1" operator="lessThanOrEqual">
      <formula>0</formula>
    </cfRule>
  </conditionalFormatting>
  <conditionalFormatting sqref="C157:D157">
    <cfRule type="cellIs" dxfId="365" priority="5" stopIfTrue="1" operator="lessThanOrEqual">
      <formula>0</formula>
    </cfRule>
  </conditionalFormatting>
  <conditionalFormatting sqref="J270">
    <cfRule type="cellIs" dxfId="364" priority="4" stopIfTrue="1" operator="lessThanOrEqual">
      <formula>0</formula>
    </cfRule>
  </conditionalFormatting>
  <conditionalFormatting sqref="J271">
    <cfRule type="cellIs" dxfId="363" priority="3" stopIfTrue="1" operator="lessThanOrEqual">
      <formula>0</formula>
    </cfRule>
  </conditionalFormatting>
  <conditionalFormatting sqref="J266">
    <cfRule type="cellIs" dxfId="362" priority="2" stopIfTrue="1" operator="lessThanOrEqual">
      <formula>0</formula>
    </cfRule>
  </conditionalFormatting>
  <conditionalFormatting sqref="J267">
    <cfRule type="cellIs" dxfId="361"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2011</vt:lpstr>
      <vt:lpstr>2012</vt:lpstr>
      <vt:lpstr>2013</vt:lpstr>
      <vt:lpstr>2014</vt:lpstr>
      <vt:lpstr>2015</vt:lpstr>
      <vt:lpstr>2016</vt:lpstr>
      <vt:lpstr>2017</vt:lpstr>
      <vt:lpstr>2018</vt:lpstr>
      <vt:lpstr>2019</vt:lpstr>
      <vt:lpstr>2020</vt:lpstr>
      <vt:lpstr>2021-2022</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'2021-2022'!Área_de_impresión</vt:lpstr>
      <vt:lpstr>'2011'!Títulos_a_imprimir</vt:lpstr>
      <vt:lpstr>'2012'!Títulos_a_imprimir</vt:lpstr>
      <vt:lpstr>'2013'!Títulos_a_imprimir</vt:lpstr>
      <vt:lpstr>'2019'!Títulos_a_imprimir</vt:lpstr>
      <vt:lpstr>'2021-2022'!Títulos_a_imprimir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Evelyn Magdalena Caceres Morales</cp:lastModifiedBy>
  <cp:lastPrinted>2021-12-08T19:19:08Z</cp:lastPrinted>
  <dcterms:created xsi:type="dcterms:W3CDTF">2003-10-15T14:02:52Z</dcterms:created>
  <dcterms:modified xsi:type="dcterms:W3CDTF">2022-02-01T20:24:53Z</dcterms:modified>
</cp:coreProperties>
</file>