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 tabRatio="685" firstSheet="2" activeTab="2"/>
  </bookViews>
  <sheets>
    <sheet name="Prespuesto de Ingresos 2020" sheetId="7" r:id="rId1"/>
    <sheet name="PRESUPUESTO EGRESOS 2020" sheetId="35" r:id="rId2"/>
    <sheet name="Plan de Compras 2020" sheetId="37" r:id="rId3"/>
  </sheets>
  <definedNames>
    <definedName name="_xlnm.Print_Area" localSheetId="2">'Plan de Compras 2020'!$A$1:$E$56</definedName>
    <definedName name="_xlnm.Print_Area" localSheetId="0">'Prespuesto de Ingresos 2020'!$A$1:$G$19</definedName>
    <definedName name="_xlnm.Print_Area" localSheetId="1">'PRESUPUESTO EGRESOS 2020'!#REF!</definedName>
    <definedName name="_xlnm.Print_Titles" localSheetId="2">'Plan de Compras 2020'!$1:$6</definedName>
    <definedName name="_xlnm.Print_Titles" localSheetId="1">'PRESUPUESTO EGRESOS 2020'!$1:$11</definedName>
  </definedNames>
  <calcPr calcId="145621"/>
</workbook>
</file>

<file path=xl/calcChain.xml><?xml version="1.0" encoding="utf-8"?>
<calcChain xmlns="http://schemas.openxmlformats.org/spreadsheetml/2006/main">
  <c r="E13" i="7" l="1"/>
  <c r="F14" i="7"/>
  <c r="E54" i="37" l="1"/>
  <c r="E53" i="37" s="1"/>
  <c r="D53" i="37"/>
  <c r="C53" i="37"/>
  <c r="E52" i="37"/>
  <c r="D51" i="37"/>
  <c r="E51" i="37" s="1"/>
  <c r="E50" i="37"/>
  <c r="E49" i="37"/>
  <c r="E48" i="37"/>
  <c r="D47" i="37"/>
  <c r="D46" i="37" s="1"/>
  <c r="C47" i="37"/>
  <c r="C46" i="37" s="1"/>
  <c r="E45" i="37"/>
  <c r="E44" i="37"/>
  <c r="E43" i="37" s="1"/>
  <c r="E42" i="37" s="1"/>
  <c r="D43" i="37"/>
  <c r="C43" i="37"/>
  <c r="C42" i="37" s="1"/>
  <c r="D42" i="37"/>
  <c r="E41" i="37"/>
  <c r="E40" i="37"/>
  <c r="E39" i="37"/>
  <c r="E38" i="37"/>
  <c r="D37" i="37"/>
  <c r="C37" i="37"/>
  <c r="E36" i="37"/>
  <c r="E35" i="37"/>
  <c r="E34" i="37"/>
  <c r="E33" i="37"/>
  <c r="E32" i="37"/>
  <c r="E31" i="37"/>
  <c r="E30" i="37"/>
  <c r="E29" i="37"/>
  <c r="E28" i="37"/>
  <c r="D27" i="37"/>
  <c r="C27" i="37"/>
  <c r="E26" i="37"/>
  <c r="E25" i="37" s="1"/>
  <c r="D25" i="37"/>
  <c r="C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 s="1"/>
  <c r="D8" i="37"/>
  <c r="C8" i="37"/>
  <c r="E47" i="37" l="1"/>
  <c r="E46" i="37" s="1"/>
  <c r="C7" i="37"/>
  <c r="C55" i="37" s="1"/>
  <c r="E37" i="37"/>
  <c r="D7" i="37"/>
  <c r="D55" i="37" s="1"/>
  <c r="C56" i="37" s="1"/>
  <c r="E27" i="37"/>
  <c r="E7" i="37" s="1"/>
  <c r="E55" i="37" s="1"/>
  <c r="D68" i="35"/>
  <c r="C13" i="35"/>
  <c r="E8" i="7"/>
  <c r="D81" i="35"/>
  <c r="E81" i="35" s="1"/>
  <c r="D77" i="35"/>
  <c r="E68" i="35" l="1"/>
  <c r="E67" i="35" s="1"/>
  <c r="E63" i="35"/>
  <c r="E64" i="35"/>
  <c r="E65" i="35"/>
  <c r="E62" i="35"/>
  <c r="D61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27" i="35"/>
  <c r="E28" i="35"/>
  <c r="E29" i="35"/>
  <c r="E54" i="35"/>
  <c r="E55" i="35"/>
  <c r="E56" i="35"/>
  <c r="E57" i="35"/>
  <c r="E48" i="35"/>
  <c r="E49" i="35"/>
  <c r="E50" i="35"/>
  <c r="E51" i="35"/>
  <c r="E52" i="35"/>
  <c r="E53" i="35"/>
  <c r="D47" i="35"/>
  <c r="C47" i="35"/>
  <c r="D43" i="35"/>
  <c r="C43" i="35"/>
  <c r="D26" i="35"/>
  <c r="C26" i="35"/>
  <c r="E84" i="35"/>
  <c r="E82" i="35"/>
  <c r="E80" i="35"/>
  <c r="E79" i="35"/>
  <c r="E78" i="35"/>
  <c r="E83" i="35"/>
  <c r="E75" i="35"/>
  <c r="E74" i="35" s="1"/>
  <c r="E73" i="35" s="1"/>
  <c r="E72" i="35"/>
  <c r="E71" i="35"/>
  <c r="E70" i="35"/>
  <c r="E60" i="35"/>
  <c r="E59" i="35"/>
  <c r="E46" i="35"/>
  <c r="E45" i="35"/>
  <c r="E44" i="35"/>
  <c r="E24" i="35"/>
  <c r="E22" i="35"/>
  <c r="E21" i="35" s="1"/>
  <c r="E20" i="35"/>
  <c r="E19" i="35" s="1"/>
  <c r="E15" i="35"/>
  <c r="E16" i="35"/>
  <c r="E17" i="35"/>
  <c r="E18" i="35"/>
  <c r="E14" i="35"/>
  <c r="D83" i="35"/>
  <c r="C83" i="35"/>
  <c r="C77" i="35"/>
  <c r="C76" i="35" s="1"/>
  <c r="D74" i="35"/>
  <c r="D73" i="35" s="1"/>
  <c r="C74" i="35"/>
  <c r="C73" i="35" s="1"/>
  <c r="D69" i="35"/>
  <c r="C69" i="35"/>
  <c r="D67" i="35"/>
  <c r="C67" i="35"/>
  <c r="C61" i="35"/>
  <c r="D58" i="35"/>
  <c r="C58" i="35"/>
  <c r="D13" i="35"/>
  <c r="D21" i="35"/>
  <c r="C21" i="35"/>
  <c r="D19" i="35"/>
  <c r="C19" i="35"/>
  <c r="E69" i="35" l="1"/>
  <c r="E43" i="35"/>
  <c r="C25" i="35"/>
  <c r="E47" i="35"/>
  <c r="E61" i="35"/>
  <c r="E77" i="35"/>
  <c r="E76" i="35" s="1"/>
  <c r="D76" i="35"/>
  <c r="C66" i="35"/>
  <c r="E26" i="35"/>
  <c r="D25" i="35"/>
  <c r="E58" i="35"/>
  <c r="D66" i="35"/>
  <c r="E66" i="35"/>
  <c r="C12" i="35"/>
  <c r="D12" i="35"/>
  <c r="C85" i="35" l="1"/>
  <c r="D85" i="35"/>
  <c r="E25" i="35"/>
  <c r="E13" i="35"/>
  <c r="E12" i="35" s="1"/>
  <c r="C86" i="35" l="1"/>
  <c r="E85" i="35"/>
  <c r="G16" i="7" l="1"/>
  <c r="F7" i="7"/>
  <c r="F11" i="7"/>
  <c r="F17" i="7"/>
  <c r="G5" i="7" l="1"/>
  <c r="G19" i="7" l="1"/>
</calcChain>
</file>

<file path=xl/sharedStrings.xml><?xml version="1.0" encoding="utf-8"?>
<sst xmlns="http://schemas.openxmlformats.org/spreadsheetml/2006/main" count="167" uniqueCount="111">
  <si>
    <t>FONDO AMBIENTAL DE EL SALVADOR</t>
  </si>
  <si>
    <t>(Expresado en dólares de EEUU)</t>
  </si>
  <si>
    <t>CODIGO</t>
  </si>
  <si>
    <t>AGRUPACION OPERACIONAL 3</t>
  </si>
  <si>
    <t>FF 1</t>
  </si>
  <si>
    <t>FF 5</t>
  </si>
  <si>
    <t>Fondo General</t>
  </si>
  <si>
    <t>Fondos de Donaciones</t>
  </si>
  <si>
    <t>PRESUPUESTO DE FUNCIONAMIENTO</t>
  </si>
  <si>
    <t>Funcionamiento</t>
  </si>
  <si>
    <t>REMUNERACIONES</t>
  </si>
  <si>
    <t>REMUNERACIONES PERMANENTES</t>
  </si>
  <si>
    <t>Sueldos</t>
  </si>
  <si>
    <t>Aguinaldos</t>
  </si>
  <si>
    <t>Dietas</t>
  </si>
  <si>
    <t>CONTR. PATR. A INST. DE SEGURIDAD SOCIAL PUB.</t>
  </si>
  <si>
    <t>Por Remuneraciones Permanentes</t>
  </si>
  <si>
    <t>CONTR. PATR. A INST. DE SEGURIDAD SOCIAL PRIV.</t>
  </si>
  <si>
    <t>Al Personal de Servicios Permanentes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</si>
  <si>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</si>
  <si>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</si>
  <si>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</si>
  <si>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</si>
  <si>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</si>
  <si>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Productos de Cuero y 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</si>
  <si>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</si>
  <si>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</si>
  <si>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</si>
  <si>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</si>
  <si>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</si>
  <si>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</si>
  <si>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</si>
  <si>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</si>
  <si>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 xml:space="preserve">Libros, Textos, Útiles de Enseñanza y Publicaciones 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</si>
  <si>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</si>
  <si>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</si>
  <si>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</si>
  <si>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</si>
  <si>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</si>
  <si>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</si>
  <si>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</si>
  <si>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GENERALES Y ARRENDAMIENTOS</t>
  </si>
  <si>
    <t>Mantenimientos y Reparaciones de Bienes Muebles</t>
  </si>
  <si>
    <t>Mantenimientos y Reparaciones de Vehículos</t>
  </si>
  <si>
    <t>Servicios de Publicidad</t>
  </si>
  <si>
    <t>Servicios de Vigilancia</t>
  </si>
  <si>
    <t>Servicios de Limpieza y Fumigaciones</t>
  </si>
  <si>
    <t>Servicios de Lavandería y Planchado</t>
  </si>
  <si>
    <t>Impresiones, Publicaciones, y Reproducciones</t>
  </si>
  <si>
    <t>Atenciones Oficiales</t>
  </si>
  <si>
    <t>Arrendamiento de Bienes Inmuebles</t>
  </si>
  <si>
    <t>Servicios Generales y Arrendamientos Diversos</t>
  </si>
  <si>
    <t>PASAJES Y VIATICOS</t>
  </si>
  <si>
    <t>Pasajes al Interior</t>
  </si>
  <si>
    <t>Viáticos por Comisión Interna</t>
  </si>
  <si>
    <t>SERVICIOS TECNICOS Y PROFESIONALES</t>
  </si>
  <si>
    <t>Servicios Jurídicos</t>
  </si>
  <si>
    <t>Servicios de Contabilidad y Auditoría</t>
  </si>
  <si>
    <t>Servicios de Capacitación</t>
  </si>
  <si>
    <t>Consultorías, Estudios e Investigaciones Diversas</t>
  </si>
  <si>
    <t>GASTOS FINANCIEROS Y OTROS</t>
  </si>
  <si>
    <t>IMPUESTOS TASAS Y DERECHOS</t>
  </si>
  <si>
    <t>Impuestos, Tasas y Derechos Diversos</t>
  </si>
  <si>
    <t>SEGUROS, COMISIONES Y GASTOS BANCARIOS</t>
  </si>
  <si>
    <t>Primas y Gastos de Seguros de Personas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</si>
  <si>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</si>
  <si>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</si>
  <si>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</si>
  <si>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</si>
  <si>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</si>
  <si>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</si>
  <si>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Bienes Muebles Diversos</t>
  </si>
  <si>
    <t>INTANGIBLES</t>
  </si>
  <si>
    <t>Derechos de Propiedad Intelectual</t>
  </si>
  <si>
    <t>TOTAL PRESUPUESTO DE EGRESOS</t>
  </si>
  <si>
    <t>Beneficios Adicionales</t>
  </si>
  <si>
    <t>A Personas Naturales</t>
  </si>
  <si>
    <t>A. ASIGNACIÓN DE RECURSOS</t>
  </si>
  <si>
    <t>1. Ingresos</t>
  </si>
  <si>
    <t>INGRESOS CORRIENTES</t>
  </si>
  <si>
    <t>15 INGRESOS FINANCIEROS Y OTROS</t>
  </si>
  <si>
    <t>151 RENDIMIENTOS DE TÍTULOS VALORES</t>
  </si>
  <si>
    <t>15105 Rentabilidad de Depósitos a Plazos</t>
  </si>
  <si>
    <t>15199 Otras Rentabilidades Financieras</t>
  </si>
  <si>
    <t>16 TRANSFERENCIAS CORRIENTES</t>
  </si>
  <si>
    <t>162 TRANSFERENCIAS CORRIENTES DEL SECTOR PÚBLICO</t>
  </si>
  <si>
    <t>162014400 Transferencias Corrientes del Sector Público</t>
  </si>
  <si>
    <t>16201 Transferencias Corrientes del Sector Público</t>
  </si>
  <si>
    <t>TOTAL PRESUPUESTO DE INGRESOS</t>
  </si>
  <si>
    <t>Subvención</t>
  </si>
  <si>
    <t>TRANSFERENCIAS CORRIENTES</t>
  </si>
  <si>
    <t>TRANSFERENCIAS CORRIENTES AL SECTOR PRIVADO</t>
  </si>
  <si>
    <t>INDENNIZACIONES</t>
  </si>
  <si>
    <t>32 SALDOS DE AÑOS ANTERIORES</t>
  </si>
  <si>
    <t>321 Saldos Iniciales de Caja y Banco</t>
  </si>
  <si>
    <t>32102 Saldo Inicial en Banco</t>
  </si>
  <si>
    <t>Primas y Gastos de Seguros de Bienes Muebles</t>
  </si>
  <si>
    <t>Total</t>
  </si>
  <si>
    <t>NOMBRE DEL RUBRO, CUENTA Y ESPECIFICO</t>
  </si>
  <si>
    <t>Línea de Trabajo 0101</t>
  </si>
  <si>
    <t>Administración Superior</t>
  </si>
  <si>
    <t>Complementos</t>
  </si>
  <si>
    <t>Funete de Financiamiento</t>
  </si>
  <si>
    <t>Total Plan de Compras</t>
  </si>
  <si>
    <t>TOTAL PLAN DE COMPRAS</t>
  </si>
  <si>
    <t>PRESUPUESTO DE INGRESOS, EJERCICIO ECONOMICO FISCAL 2020</t>
  </si>
  <si>
    <t>PRESUPUESTO  DE EGRESOS, EJERCICIO ECONOMICO FISCAL 2020</t>
  </si>
  <si>
    <t>Vehículos de Transporte</t>
  </si>
  <si>
    <t>PLAN ANUAL DE COMPRAS, EJERCICIO ECONOMICO FISCAL 2020</t>
  </si>
  <si>
    <t>163 TRANSFERENCIAS CORRIENTES DEL SECTOR PRIVADO</t>
  </si>
  <si>
    <t>16301 De Empresas Privadas no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</si>
</sst>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 [$€]\ * #,##0.00_ ;_ [$€]\ * \-#,##0.00_ ;_ [$€]\ * &quot;-&quot;??_ ;_ @_ "/>
    <numFmt numFmtId="167" formatCode="_-[$$-440A]* #,##0.00_-;\-[$$-440A]* #,##0.00_-;_-[$$-440A]* &quot;-&quot;??_-;_-@_-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6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8">
    <xf numFmtId="0" fontId="0" fillId="0" borderId="0"/>
    <xf numFmtId="0" fontId="4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9" fillId="6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9" borderId="0" applyNumberFormat="0" applyBorder="0" applyAlignment="0" applyProtection="0"/>
    <xf numFmtId="0" fontId="11" fillId="18" borderId="11" applyNumberFormat="0" applyAlignment="0" applyProtection="0"/>
    <xf numFmtId="0" fontId="12" fillId="19" borderId="12" applyNumberFormat="0" applyAlignment="0" applyProtection="0"/>
    <xf numFmtId="0" fontId="13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5" fillId="11" borderId="11" applyNumberFormat="0" applyAlignment="0" applyProtection="0"/>
    <xf numFmtId="0" fontId="16" fillId="8" borderId="0" applyNumberFormat="0" applyBorder="0" applyAlignment="0" applyProtection="0"/>
    <xf numFmtId="0" fontId="17" fillId="23" borderId="0" applyNumberFormat="0" applyBorder="0" applyAlignment="0" applyProtection="0"/>
    <xf numFmtId="0" fontId="9" fillId="24" borderId="14" applyNumberFormat="0" applyFont="0" applyAlignment="0" applyProtection="0"/>
    <xf numFmtId="0" fontId="18" fillId="18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14" fillId="0" borderId="17" applyNumberFormat="0" applyFill="0" applyAlignment="0" applyProtection="0"/>
    <xf numFmtId="0" fontId="5" fillId="0" borderId="18" applyNumberFormat="0" applyFill="0" applyAlignment="0" applyProtection="0"/>
    <xf numFmtId="0" fontId="1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0" fontId="28" fillId="0" borderId="0"/>
  </cellStyleXfs>
  <cellXfs count="127">
    <xf numFmtId="0" fontId="0" fillId="0" borderId="0" xfId="0"/>
    <xf numFmtId="0" fontId="24" fillId="0" borderId="0" xfId="53" applyFont="1" applyProtection="1">
      <protection hidden="1"/>
    </xf>
    <xf numFmtId="0" fontId="26" fillId="0" borderId="0" xfId="53" applyFont="1" applyProtection="1">
      <protection hidden="1"/>
    </xf>
    <xf numFmtId="0" fontId="26" fillId="0" borderId="19" xfId="53" applyFont="1" applyBorder="1" applyProtection="1">
      <protection hidden="1"/>
    </xf>
    <xf numFmtId="0" fontId="26" fillId="0" borderId="0" xfId="25" applyFont="1" applyFill="1" applyBorder="1" applyAlignment="1" applyProtection="1"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53" applyFont="1" applyFill="1" applyProtection="1">
      <protection hidden="1"/>
    </xf>
    <xf numFmtId="0" fontId="24" fillId="0" borderId="0" xfId="25" applyFont="1" applyFill="1" applyBorder="1" applyAlignment="1" applyProtection="1">
      <alignment vertical="center"/>
      <protection hidden="1"/>
    </xf>
    <xf numFmtId="0" fontId="24" fillId="0" borderId="0" xfId="25" applyFont="1" applyFill="1" applyBorder="1" applyAlignment="1" applyProtection="1">
      <alignment horizontal="left" vertical="center"/>
      <protection hidden="1"/>
    </xf>
    <xf numFmtId="0" fontId="27" fillId="0" borderId="0" xfId="53" applyFont="1" applyFill="1" applyBorder="1" applyProtection="1">
      <protection hidden="1"/>
    </xf>
    <xf numFmtId="0" fontId="27" fillId="0" borderId="0" xfId="53" applyFont="1" applyFill="1" applyProtection="1">
      <protection hidden="1"/>
    </xf>
    <xf numFmtId="0" fontId="27" fillId="0" borderId="0" xfId="53" applyFont="1" applyFill="1" applyBorder="1" applyAlignment="1" applyProtection="1">
      <alignment horizontal="left"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24" fillId="0" borderId="0" xfId="53" applyFont="1" applyFill="1" applyProtection="1">
      <protection hidden="1"/>
    </xf>
    <xf numFmtId="0" fontId="24" fillId="0" borderId="0" xfId="53" applyFont="1" applyFill="1" applyBorder="1" applyProtection="1">
      <protection hidden="1"/>
    </xf>
    <xf numFmtId="0" fontId="24" fillId="0" borderId="0" xfId="53" applyNumberFormat="1" applyFont="1" applyFill="1" applyBorder="1" applyAlignment="1">
      <alignment horizontal="left" vertical="center"/>
    </xf>
    <xf numFmtId="0" fontId="24" fillId="0" borderId="19" xfId="53" applyNumberFormat="1" applyFont="1" applyFill="1" applyBorder="1" applyAlignment="1">
      <alignment horizontal="left" vertical="center"/>
    </xf>
    <xf numFmtId="0" fontId="27" fillId="0" borderId="19" xfId="1" applyFont="1" applyFill="1" applyBorder="1" applyAlignment="1" applyProtection="1">
      <alignment vertical="center"/>
      <protection hidden="1"/>
    </xf>
    <xf numFmtId="0" fontId="26" fillId="0" borderId="0" xfId="53" applyFont="1" applyFill="1" applyAlignment="1" applyProtection="1">
      <alignment vertical="center"/>
      <protection hidden="1"/>
    </xf>
    <xf numFmtId="0" fontId="26" fillId="0" borderId="0" xfId="53" applyNumberFormat="1" applyFont="1" applyFill="1" applyBorder="1" applyAlignment="1">
      <alignment horizontal="center" vertical="center"/>
    </xf>
    <xf numFmtId="165" fontId="26" fillId="0" borderId="0" xfId="53" applyNumberFormat="1" applyFont="1" applyFill="1" applyBorder="1" applyAlignment="1">
      <alignment vertical="center"/>
    </xf>
    <xf numFmtId="165" fontId="26" fillId="0" borderId="0" xfId="53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0" xfId="53" applyFont="1" applyFill="1" applyBorder="1" applyAlignment="1" applyProtection="1">
      <alignment horizontal="left" vertical="center"/>
      <protection hidden="1"/>
    </xf>
    <xf numFmtId="0" fontId="26" fillId="0" borderId="0" xfId="53" applyFont="1" applyFill="1" applyBorder="1" applyProtection="1">
      <protection hidden="1"/>
    </xf>
    <xf numFmtId="0" fontId="26" fillId="0" borderId="0" xfId="53" applyFont="1" applyFill="1" applyProtection="1">
      <protection hidden="1"/>
    </xf>
    <xf numFmtId="165" fontId="25" fillId="0" borderId="22" xfId="53" applyNumberFormat="1" applyFont="1" applyFill="1" applyBorder="1" applyAlignment="1" applyProtection="1">
      <alignment vertical="center"/>
      <protection hidden="1"/>
    </xf>
    <xf numFmtId="165" fontId="25" fillId="0" borderId="19" xfId="53" applyNumberFormat="1" applyFont="1" applyFill="1" applyBorder="1" applyAlignment="1">
      <alignment vertical="center"/>
    </xf>
    <xf numFmtId="0" fontId="25" fillId="0" borderId="0" xfId="53" applyFont="1" applyFill="1" applyAlignment="1" applyProtection="1">
      <alignment vertical="center"/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1" fillId="0" borderId="0" xfId="2" applyFont="1" applyFill="1" applyProtection="1">
      <protection hidden="1"/>
    </xf>
    <xf numFmtId="0" fontId="30" fillId="0" borderId="0" xfId="2" applyFont="1" applyFill="1" applyAlignment="1" applyProtection="1">
      <alignment horizontal="center"/>
      <protection hidden="1"/>
    </xf>
    <xf numFmtId="165" fontId="31" fillId="0" borderId="0" xfId="2" applyNumberFormat="1" applyFont="1" applyFill="1" applyProtection="1">
      <protection hidden="1"/>
    </xf>
    <xf numFmtId="0" fontId="33" fillId="0" borderId="0" xfId="2" applyFont="1" applyFill="1" applyAlignment="1" applyProtection="1">
      <alignment horizont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/>
      <protection hidden="1"/>
    </xf>
    <xf numFmtId="0" fontId="35" fillId="0" borderId="0" xfId="2" applyFont="1" applyFill="1" applyAlignment="1" applyProtection="1">
      <alignment horizontal="center"/>
      <protection hidden="1"/>
    </xf>
    <xf numFmtId="0" fontId="34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Protection="1">
      <protection hidden="1"/>
    </xf>
    <xf numFmtId="0" fontId="33" fillId="0" borderId="0" xfId="2" applyFont="1" applyFill="1" applyProtection="1">
      <protection hidden="1"/>
    </xf>
    <xf numFmtId="0" fontId="36" fillId="0" borderId="2" xfId="4" applyFont="1" applyFill="1" applyBorder="1" applyAlignment="1" applyProtection="1">
      <alignment horizontal="left" vertical="center"/>
      <protection hidden="1"/>
    </xf>
    <xf numFmtId="0" fontId="36" fillId="0" borderId="2" xfId="4" applyFont="1" applyFill="1" applyBorder="1" applyAlignment="1" applyProtection="1">
      <alignment vertical="center"/>
      <protection hidden="1"/>
    </xf>
    <xf numFmtId="165" fontId="36" fillId="0" borderId="2" xfId="4" applyNumberFormat="1" applyFont="1" applyFill="1" applyBorder="1" applyAlignment="1" applyProtection="1">
      <alignment vertical="center" wrapText="1"/>
      <protection hidden="1"/>
    </xf>
    <xf numFmtId="0" fontId="31" fillId="0" borderId="2" xfId="5" applyFont="1" applyFill="1" applyBorder="1" applyAlignment="1" applyProtection="1">
      <alignment horizontal="left" vertical="center"/>
      <protection hidden="1"/>
    </xf>
    <xf numFmtId="0" fontId="37" fillId="0" borderId="2" xfId="1" applyFont="1" applyFill="1" applyBorder="1" applyAlignment="1" applyProtection="1">
      <alignment vertical="center"/>
      <protection hidden="1"/>
    </xf>
    <xf numFmtId="165" fontId="31" fillId="0" borderId="2" xfId="5" applyNumberFormat="1" applyFont="1" applyFill="1" applyBorder="1" applyAlignment="1" applyProtection="1">
      <alignment vertical="center" wrapText="1"/>
      <protection hidden="1"/>
    </xf>
    <xf numFmtId="0" fontId="36" fillId="0" borderId="0" xfId="2" applyFont="1" applyFill="1" applyProtection="1">
      <protection hidden="1"/>
    </xf>
    <xf numFmtId="0" fontId="36" fillId="0" borderId="2" xfId="5" applyFont="1" applyFill="1" applyBorder="1" applyAlignment="1" applyProtection="1">
      <alignment horizontal="left" vertical="center"/>
      <protection hidden="1"/>
    </xf>
    <xf numFmtId="0" fontId="33" fillId="0" borderId="2" xfId="1" applyFont="1" applyFill="1" applyBorder="1" applyAlignment="1" applyProtection="1">
      <alignment vertical="center"/>
      <protection hidden="1"/>
    </xf>
    <xf numFmtId="165" fontId="36" fillId="0" borderId="2" xfId="5" applyNumberFormat="1" applyFont="1" applyFill="1" applyBorder="1" applyAlignment="1" applyProtection="1">
      <alignment vertical="center" wrapText="1"/>
      <protection hidden="1"/>
    </xf>
    <xf numFmtId="165" fontId="37" fillId="0" borderId="2" xfId="1" applyNumberFormat="1" applyFont="1" applyFill="1" applyBorder="1" applyAlignment="1" applyProtection="1">
      <alignment vertical="center" wrapText="1"/>
      <protection hidden="1"/>
    </xf>
    <xf numFmtId="0" fontId="38" fillId="0" borderId="0" xfId="2" applyFont="1" applyFill="1" applyProtection="1">
      <protection hidden="1"/>
    </xf>
    <xf numFmtId="0" fontId="34" fillId="0" borderId="2" xfId="2" applyFont="1" applyFill="1" applyBorder="1" applyAlignment="1" applyProtection="1">
      <alignment horizontal="center" vertic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6" fillId="0" borderId="2" xfId="3" applyFont="1" applyFill="1" applyBorder="1" applyAlignment="1" applyProtection="1">
      <alignment horizontal="left" vertical="center"/>
      <protection hidden="1"/>
    </xf>
    <xf numFmtId="0" fontId="36" fillId="0" borderId="2" xfId="3" applyFont="1" applyFill="1" applyBorder="1" applyAlignment="1" applyProtection="1">
      <alignment vertical="center"/>
      <protection hidden="1"/>
    </xf>
    <xf numFmtId="0" fontId="2" fillId="0" borderId="23" xfId="1" applyFont="1" applyFill="1" applyBorder="1" applyAlignment="1" applyProtection="1">
      <alignment horizontal="center" vertical="center" wrapText="1"/>
      <protection hidden="1"/>
    </xf>
    <xf numFmtId="165" fontId="2" fillId="0" borderId="20" xfId="53" applyNumberFormat="1" applyFont="1" applyFill="1" applyBorder="1" applyProtection="1">
      <protection hidden="1"/>
    </xf>
    <xf numFmtId="0" fontId="9" fillId="0" borderId="20" xfId="53" applyFont="1" applyFill="1" applyBorder="1" applyProtection="1">
      <protection hidden="1"/>
    </xf>
    <xf numFmtId="165" fontId="9" fillId="0" borderId="20" xfId="1" applyNumberFormat="1" applyFont="1" applyFill="1" applyBorder="1" applyAlignment="1" applyProtection="1">
      <alignment vertical="center" wrapText="1"/>
      <protection hidden="1"/>
    </xf>
    <xf numFmtId="165" fontId="39" fillId="0" borderId="20" xfId="25" applyNumberFormat="1" applyFont="1" applyFill="1" applyBorder="1" applyAlignment="1" applyProtection="1">
      <alignment vertical="center" wrapText="1"/>
      <protection hidden="1"/>
    </xf>
    <xf numFmtId="165" fontId="9" fillId="0" borderId="20" xfId="53" applyNumberFormat="1" applyFont="1" applyFill="1" applyBorder="1" applyProtection="1">
      <protection hidden="1"/>
    </xf>
    <xf numFmtId="165" fontId="39" fillId="0" borderId="7" xfId="53" applyNumberFormat="1" applyFont="1" applyFill="1" applyBorder="1" applyAlignment="1" applyProtection="1">
      <alignment vertical="center"/>
      <protection hidden="1"/>
    </xf>
    <xf numFmtId="165" fontId="39" fillId="0" borderId="20" xfId="53" applyNumberFormat="1" applyFont="1" applyFill="1" applyBorder="1" applyAlignment="1" applyProtection="1">
      <alignment vertical="center"/>
      <protection hidden="1"/>
    </xf>
    <xf numFmtId="0" fontId="39" fillId="0" borderId="20" xfId="53" applyFont="1" applyFill="1" applyBorder="1" applyProtection="1">
      <protection hidden="1"/>
    </xf>
    <xf numFmtId="165" fontId="39" fillId="0" borderId="4" xfId="25" applyNumberFormat="1" applyFont="1" applyFill="1" applyBorder="1" applyAlignment="1" applyProtection="1">
      <alignment vertical="center" wrapText="1"/>
      <protection hidden="1"/>
    </xf>
    <xf numFmtId="165" fontId="39" fillId="0" borderId="20" xfId="53" applyNumberFormat="1" applyFont="1" applyFill="1" applyBorder="1" applyProtection="1">
      <protection hidden="1"/>
    </xf>
    <xf numFmtId="165" fontId="9" fillId="0" borderId="7" xfId="1" applyNumberFormat="1" applyFont="1" applyFill="1" applyBorder="1" applyAlignment="1" applyProtection="1">
      <alignment vertical="center" wrapText="1"/>
      <protection hidden="1"/>
    </xf>
    <xf numFmtId="0" fontId="25" fillId="0" borderId="20" xfId="53" applyFont="1" applyFill="1" applyBorder="1" applyProtection="1">
      <protection hidden="1"/>
    </xf>
    <xf numFmtId="165" fontId="2" fillId="0" borderId="20" xfId="1" applyNumberFormat="1" applyFont="1" applyFill="1" applyBorder="1" applyAlignment="1" applyProtection="1">
      <alignment vertical="center" wrapText="1"/>
      <protection hidden="1"/>
    </xf>
    <xf numFmtId="165" fontId="9" fillId="0" borderId="21" xfId="1" applyNumberFormat="1" applyFont="1" applyFill="1" applyBorder="1" applyAlignment="1" applyProtection="1">
      <alignment vertical="center" wrapText="1"/>
      <protection hidden="1"/>
    </xf>
    <xf numFmtId="165" fontId="9" fillId="0" borderId="22" xfId="1" applyNumberFormat="1" applyFont="1" applyFill="1" applyBorder="1" applyAlignment="1" applyProtection="1">
      <alignment vertical="center" wrapText="1"/>
      <protection hidden="1"/>
    </xf>
    <xf numFmtId="0" fontId="39" fillId="0" borderId="22" xfId="53" applyFont="1" applyFill="1" applyBorder="1" applyProtection="1"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24" fillId="0" borderId="0" xfId="53" applyNumberFormat="1" applyFont="1" applyAlignment="1" applyProtection="1">
      <alignment horizontal="center"/>
      <protection hidden="1"/>
    </xf>
    <xf numFmtId="2" fontId="24" fillId="0" borderId="0" xfId="53" applyNumberFormat="1" applyFont="1" applyProtection="1">
      <protection hidden="1"/>
    </xf>
    <xf numFmtId="167" fontId="31" fillId="0" borderId="0" xfId="2" applyNumberFormat="1" applyFont="1" applyFill="1" applyProtection="1">
      <protection hidden="1"/>
    </xf>
    <xf numFmtId="167" fontId="33" fillId="0" borderId="0" xfId="2" applyNumberFormat="1" applyFont="1" applyFill="1" applyAlignment="1" applyProtection="1">
      <alignment horizontal="center"/>
      <protection hidden="1"/>
    </xf>
    <xf numFmtId="167" fontId="35" fillId="0" borderId="0" xfId="2" applyNumberFormat="1" applyFont="1" applyFill="1" applyAlignment="1" applyProtection="1">
      <alignment horizontal="center"/>
      <protection hidden="1"/>
    </xf>
    <xf numFmtId="167" fontId="34" fillId="0" borderId="0" xfId="2" applyNumberFormat="1" applyFont="1" applyFill="1" applyAlignment="1" applyProtection="1">
      <alignment horizontal="center"/>
      <protection hidden="1"/>
    </xf>
    <xf numFmtId="167" fontId="30" fillId="0" borderId="0" xfId="2" applyNumberFormat="1" applyFont="1" applyFill="1" applyAlignment="1" applyProtection="1">
      <alignment horizontal="center"/>
      <protection hidden="1"/>
    </xf>
    <xf numFmtId="167" fontId="32" fillId="0" borderId="0" xfId="2" applyNumberFormat="1" applyFont="1" applyFill="1" applyProtection="1">
      <protection hidden="1"/>
    </xf>
    <xf numFmtId="167" fontId="33" fillId="0" borderId="0" xfId="2" applyNumberFormat="1" applyFont="1" applyFill="1" applyProtection="1">
      <protection hidden="1"/>
    </xf>
    <xf numFmtId="167" fontId="31" fillId="0" borderId="2" xfId="5" applyNumberFormat="1" applyFont="1" applyFill="1" applyBorder="1" applyAlignment="1" applyProtection="1">
      <alignment vertical="center" wrapText="1"/>
      <protection hidden="1"/>
    </xf>
    <xf numFmtId="167" fontId="36" fillId="0" borderId="0" xfId="2" applyNumberFormat="1" applyFont="1" applyFill="1" applyProtection="1">
      <protection hidden="1"/>
    </xf>
    <xf numFmtId="167" fontId="36" fillId="0" borderId="2" xfId="5" applyNumberFormat="1" applyFont="1" applyFill="1" applyBorder="1" applyAlignment="1" applyProtection="1">
      <alignment vertical="center" wrapText="1"/>
      <protection hidden="1"/>
    </xf>
    <xf numFmtId="167" fontId="38" fillId="0" borderId="0" xfId="2" applyNumberFormat="1" applyFont="1" applyFill="1" applyProtection="1">
      <protection hidden="1"/>
    </xf>
    <xf numFmtId="165" fontId="36" fillId="0" borderId="2" xfId="3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31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Font="1" applyFill="1" applyAlignment="1" applyProtection="1">
      <alignment horizontal="center"/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165" fontId="9" fillId="0" borderId="10" xfId="1" applyNumberFormat="1" applyFont="1" applyFill="1" applyBorder="1" applyAlignment="1" applyProtection="1">
      <alignment vertical="center" wrapText="1"/>
      <protection hidden="1"/>
    </xf>
    <xf numFmtId="165" fontId="39" fillId="0" borderId="10" xfId="53" applyNumberFormat="1" applyFont="1" applyFill="1" applyBorder="1" applyProtection="1">
      <protection hidden="1"/>
    </xf>
    <xf numFmtId="0" fontId="23" fillId="0" borderId="0" xfId="53" applyFont="1" applyAlignment="1" applyProtection="1">
      <alignment horizontal="center"/>
      <protection hidden="1"/>
    </xf>
    <xf numFmtId="0" fontId="25" fillId="0" borderId="0" xfId="53" applyFont="1" applyAlignment="1" applyProtection="1">
      <alignment horizontal="center"/>
      <protection hidden="1"/>
    </xf>
    <xf numFmtId="0" fontId="25" fillId="0" borderId="19" xfId="53" applyNumberFormat="1" applyFont="1" applyFill="1" applyBorder="1" applyAlignment="1">
      <alignment horizontal="center" vertical="center"/>
    </xf>
    <xf numFmtId="0" fontId="36" fillId="0" borderId="4" xfId="2" applyNumberFormat="1" applyFont="1" applyFill="1" applyBorder="1" applyAlignment="1" applyProtection="1">
      <alignment horizontal="center" vertical="center"/>
      <protection hidden="1"/>
    </xf>
    <xf numFmtId="0" fontId="36" fillId="0" borderId="5" xfId="2" applyNumberFormat="1" applyFont="1" applyFill="1" applyBorder="1" applyAlignment="1" applyProtection="1">
      <alignment horizontal="center" vertical="center"/>
      <protection hidden="1"/>
    </xf>
    <xf numFmtId="0" fontId="36" fillId="0" borderId="7" xfId="2" applyNumberFormat="1" applyFont="1" applyFill="1" applyBorder="1" applyAlignment="1" applyProtection="1">
      <alignment horizontal="center" vertical="center"/>
      <protection hidden="1"/>
    </xf>
    <xf numFmtId="0" fontId="36" fillId="0" borderId="8" xfId="2" applyNumberFormat="1" applyFont="1" applyFill="1" applyBorder="1" applyAlignment="1" applyProtection="1">
      <alignment horizontal="center" vertical="center"/>
      <protection hidden="1"/>
    </xf>
    <xf numFmtId="164" fontId="36" fillId="0" borderId="9" xfId="6" applyFont="1" applyFill="1" applyBorder="1" applyAlignment="1" applyProtection="1">
      <alignment horizontal="left"/>
      <protection hidden="1"/>
    </xf>
    <xf numFmtId="164" fontId="36" fillId="0" borderId="6" xfId="6" applyFont="1" applyFill="1" applyBorder="1" applyAlignment="1" applyProtection="1">
      <alignment horizontal="left"/>
      <protection hidden="1"/>
    </xf>
    <xf numFmtId="167" fontId="36" fillId="0" borderId="1" xfId="2" applyNumberFormat="1" applyFont="1" applyFill="1" applyBorder="1" applyAlignment="1" applyProtection="1">
      <alignment horizontal="center" vertical="center"/>
      <protection hidden="1"/>
    </xf>
    <xf numFmtId="167" fontId="36" fillId="0" borderId="10" xfId="2" applyNumberFormat="1" applyFont="1" applyFill="1" applyBorder="1" applyAlignment="1" applyProtection="1">
      <alignment horizontal="center" vertical="center"/>
      <protection hidden="1"/>
    </xf>
    <xf numFmtId="0" fontId="30" fillId="0" borderId="9" xfId="1" applyFont="1" applyFill="1" applyBorder="1" applyAlignment="1" applyProtection="1">
      <alignment horizontal="center" vertical="center" wrapText="1"/>
      <protection hidden="1"/>
    </xf>
    <xf numFmtId="0" fontId="30" fillId="0" borderId="6" xfId="1" applyFont="1" applyFill="1" applyBorder="1" applyAlignment="1" applyProtection="1">
      <alignment horizontal="center" vertical="center" wrapText="1"/>
      <protection hidden="1"/>
    </xf>
    <xf numFmtId="0" fontId="29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Alignment="1" applyProtection="1">
      <alignment horizontal="center"/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4" fillId="0" borderId="1" xfId="1" applyFont="1" applyFill="1" applyBorder="1" applyAlignment="1" applyProtection="1">
      <alignment horizontal="center" vertical="center" wrapText="1"/>
      <protection hidden="1"/>
    </xf>
    <xf numFmtId="0" fontId="34" fillId="0" borderId="3" xfId="1" applyFont="1" applyFill="1" applyBorder="1" applyAlignment="1" applyProtection="1">
      <alignment horizontal="center" vertical="center" wrapText="1"/>
      <protection hidden="1"/>
    </xf>
    <xf numFmtId="0" fontId="34" fillId="0" borderId="10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/>
      <protection hidden="1"/>
    </xf>
    <xf numFmtId="167" fontId="3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2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40" fillId="0" borderId="0" xfId="2" applyFont="1" applyFill="1" applyAlignment="1" applyProtection="1">
      <alignment horizontal="center"/>
      <protection hidden="1"/>
    </xf>
    <xf numFmtId="0" fontId="32" fillId="0" borderId="2" xfId="1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3_Copia de PRESUPUESTO INGRESOS Y GASTOS 2012_1" xfId="4"/>
    <cellStyle name="40% - Énfasis4 2" xfId="23"/>
    <cellStyle name="40% - Énfasis4_Copia de PRESUPUESTO INGRESOS Y GASTOS 2012_1" xfId="5"/>
    <cellStyle name="40% - Énfasis5 2" xfId="24"/>
    <cellStyle name="40% - Énfasis6 2" xfId="25"/>
    <cellStyle name="40% - Énfasis6_Copia de PRESUPUESTO INGRESOS Y GASTOS 2012_2" xfId="3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" xfId="1" builtinId="29" customBuiltin="1"/>
    <cellStyle name="Énfasis1 2" xfId="7"/>
    <cellStyle name="Énfasis1 3" xfId="5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8"/>
    <cellStyle name="Incorrecto 2" xfId="43"/>
    <cellStyle name="Moneda 2" xfId="6"/>
    <cellStyle name="Moneda 2 2" xfId="9"/>
    <cellStyle name="Moneda 3" xfId="10"/>
    <cellStyle name="Moneda 4" xfId="55"/>
    <cellStyle name="Neutral 2" xfId="44"/>
    <cellStyle name="Normal" xfId="0" builtinId="0"/>
    <cellStyle name="Normal 2" xfId="11"/>
    <cellStyle name="Normal 3" xfId="12"/>
    <cellStyle name="Normal 4" xfId="13"/>
    <cellStyle name="Normal 5" xfId="57"/>
    <cellStyle name="Normal_Copia de PRESUPUESTO INGRESOS Y GASTOS 2012" xfId="2"/>
    <cellStyle name="Normal_PRESUPUESTO INGRESOS Y GASTOS 2012" xfId="53"/>
    <cellStyle name="Notas 2" xfId="45"/>
    <cellStyle name="Porcentaje 2" xfId="54"/>
    <cellStyle name="Salida 2" xfId="46"/>
    <cellStyle name="Texto de advertencia 2" xfId="47"/>
    <cellStyle name="Texto explicativo 2" xfId="48"/>
    <cellStyle name="Título 2 2" xfId="50"/>
    <cellStyle name="Título 3 2" xfId="51"/>
    <cellStyle name="Título 4" xfId="49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238"/>
  <sheetViews>
    <sheetView showGridLines="0" topLeftCell="A17" workbookViewId="0">
      <selection activeCell="H19" sqref="H19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57.28515625" style="1" customWidth="1"/>
    <col min="5" max="7" width="16.42578125" style="1" customWidth="1"/>
    <col min="8" max="252" width="11.42578125" style="1"/>
    <col min="253" max="253" width="1.28515625" style="1" customWidth="1"/>
    <col min="254" max="255" width="5.140625" style="1" customWidth="1"/>
    <col min="256" max="256" width="55.7109375" style="1" customWidth="1"/>
    <col min="257" max="257" width="15.85546875" style="1" customWidth="1"/>
    <col min="258" max="258" width="18" style="1" customWidth="1"/>
    <col min="259" max="259" width="2" style="1" customWidth="1"/>
    <col min="260" max="508" width="11.42578125" style="1"/>
    <col min="509" max="509" width="1.28515625" style="1" customWidth="1"/>
    <col min="510" max="511" width="5.140625" style="1" customWidth="1"/>
    <col min="512" max="512" width="55.7109375" style="1" customWidth="1"/>
    <col min="513" max="513" width="15.85546875" style="1" customWidth="1"/>
    <col min="514" max="514" width="18" style="1" customWidth="1"/>
    <col min="515" max="515" width="2" style="1" customWidth="1"/>
    <col min="516" max="764" width="11.42578125" style="1"/>
    <col min="765" max="765" width="1.28515625" style="1" customWidth="1"/>
    <col min="766" max="767" width="5.140625" style="1" customWidth="1"/>
    <col min="768" max="768" width="55.7109375" style="1" customWidth="1"/>
    <col min="769" max="769" width="15.85546875" style="1" customWidth="1"/>
    <col min="770" max="770" width="18" style="1" customWidth="1"/>
    <col min="771" max="771" width="2" style="1" customWidth="1"/>
    <col min="772" max="1020" width="11.42578125" style="1"/>
    <col min="1021" max="1021" width="1.28515625" style="1" customWidth="1"/>
    <col min="1022" max="1023" width="5.140625" style="1" customWidth="1"/>
    <col min="1024" max="1024" width="55.7109375" style="1" customWidth="1"/>
    <col min="1025" max="1025" width="15.85546875" style="1" customWidth="1"/>
    <col min="1026" max="1026" width="18" style="1" customWidth="1"/>
    <col min="1027" max="1027" width="2" style="1" customWidth="1"/>
    <col min="1028" max="1276" width="11.42578125" style="1"/>
    <col min="1277" max="1277" width="1.28515625" style="1" customWidth="1"/>
    <col min="1278" max="1279" width="5.140625" style="1" customWidth="1"/>
    <col min="1280" max="1280" width="55.7109375" style="1" customWidth="1"/>
    <col min="1281" max="1281" width="15.85546875" style="1" customWidth="1"/>
    <col min="1282" max="1282" width="18" style="1" customWidth="1"/>
    <col min="1283" max="1283" width="2" style="1" customWidth="1"/>
    <col min="1284" max="1532" width="11.42578125" style="1"/>
    <col min="1533" max="1533" width="1.28515625" style="1" customWidth="1"/>
    <col min="1534" max="1535" width="5.140625" style="1" customWidth="1"/>
    <col min="1536" max="1536" width="55.7109375" style="1" customWidth="1"/>
    <col min="1537" max="1537" width="15.85546875" style="1" customWidth="1"/>
    <col min="1538" max="1538" width="18" style="1" customWidth="1"/>
    <col min="1539" max="1539" width="2" style="1" customWidth="1"/>
    <col min="1540" max="1788" width="11.42578125" style="1"/>
    <col min="1789" max="1789" width="1.28515625" style="1" customWidth="1"/>
    <col min="1790" max="1791" width="5.140625" style="1" customWidth="1"/>
    <col min="1792" max="1792" width="55.7109375" style="1" customWidth="1"/>
    <col min="1793" max="1793" width="15.85546875" style="1" customWidth="1"/>
    <col min="1794" max="1794" width="18" style="1" customWidth="1"/>
    <col min="1795" max="1795" width="2" style="1" customWidth="1"/>
    <col min="1796" max="2044" width="11.42578125" style="1"/>
    <col min="2045" max="2045" width="1.28515625" style="1" customWidth="1"/>
    <col min="2046" max="2047" width="5.140625" style="1" customWidth="1"/>
    <col min="2048" max="2048" width="55.7109375" style="1" customWidth="1"/>
    <col min="2049" max="2049" width="15.85546875" style="1" customWidth="1"/>
    <col min="2050" max="2050" width="18" style="1" customWidth="1"/>
    <col min="2051" max="2051" width="2" style="1" customWidth="1"/>
    <col min="2052" max="2300" width="11.42578125" style="1"/>
    <col min="2301" max="2301" width="1.28515625" style="1" customWidth="1"/>
    <col min="2302" max="2303" width="5.140625" style="1" customWidth="1"/>
    <col min="2304" max="2304" width="55.7109375" style="1" customWidth="1"/>
    <col min="2305" max="2305" width="15.85546875" style="1" customWidth="1"/>
    <col min="2306" max="2306" width="18" style="1" customWidth="1"/>
    <col min="2307" max="2307" width="2" style="1" customWidth="1"/>
    <col min="2308" max="2556" width="11.42578125" style="1"/>
    <col min="2557" max="2557" width="1.28515625" style="1" customWidth="1"/>
    <col min="2558" max="2559" width="5.140625" style="1" customWidth="1"/>
    <col min="2560" max="2560" width="55.7109375" style="1" customWidth="1"/>
    <col min="2561" max="2561" width="15.85546875" style="1" customWidth="1"/>
    <col min="2562" max="2562" width="18" style="1" customWidth="1"/>
    <col min="2563" max="2563" width="2" style="1" customWidth="1"/>
    <col min="2564" max="2812" width="11.42578125" style="1"/>
    <col min="2813" max="2813" width="1.28515625" style="1" customWidth="1"/>
    <col min="2814" max="2815" width="5.140625" style="1" customWidth="1"/>
    <col min="2816" max="2816" width="55.7109375" style="1" customWidth="1"/>
    <col min="2817" max="2817" width="15.85546875" style="1" customWidth="1"/>
    <col min="2818" max="2818" width="18" style="1" customWidth="1"/>
    <col min="2819" max="2819" width="2" style="1" customWidth="1"/>
    <col min="2820" max="3068" width="11.42578125" style="1"/>
    <col min="3069" max="3069" width="1.28515625" style="1" customWidth="1"/>
    <col min="3070" max="3071" width="5.140625" style="1" customWidth="1"/>
    <col min="3072" max="3072" width="55.7109375" style="1" customWidth="1"/>
    <col min="3073" max="3073" width="15.85546875" style="1" customWidth="1"/>
    <col min="3074" max="3074" width="18" style="1" customWidth="1"/>
    <col min="3075" max="3075" width="2" style="1" customWidth="1"/>
    <col min="3076" max="3324" width="11.42578125" style="1"/>
    <col min="3325" max="3325" width="1.28515625" style="1" customWidth="1"/>
    <col min="3326" max="3327" width="5.140625" style="1" customWidth="1"/>
    <col min="3328" max="3328" width="55.7109375" style="1" customWidth="1"/>
    <col min="3329" max="3329" width="15.85546875" style="1" customWidth="1"/>
    <col min="3330" max="3330" width="18" style="1" customWidth="1"/>
    <col min="3331" max="3331" width="2" style="1" customWidth="1"/>
    <col min="3332" max="3580" width="11.42578125" style="1"/>
    <col min="3581" max="3581" width="1.28515625" style="1" customWidth="1"/>
    <col min="3582" max="3583" width="5.140625" style="1" customWidth="1"/>
    <col min="3584" max="3584" width="55.7109375" style="1" customWidth="1"/>
    <col min="3585" max="3585" width="15.85546875" style="1" customWidth="1"/>
    <col min="3586" max="3586" width="18" style="1" customWidth="1"/>
    <col min="3587" max="3587" width="2" style="1" customWidth="1"/>
    <col min="3588" max="3836" width="11.42578125" style="1"/>
    <col min="3837" max="3837" width="1.28515625" style="1" customWidth="1"/>
    <col min="3838" max="3839" width="5.140625" style="1" customWidth="1"/>
    <col min="3840" max="3840" width="55.7109375" style="1" customWidth="1"/>
    <col min="3841" max="3841" width="15.85546875" style="1" customWidth="1"/>
    <col min="3842" max="3842" width="18" style="1" customWidth="1"/>
    <col min="3843" max="3843" width="2" style="1" customWidth="1"/>
    <col min="3844" max="4092" width="11.42578125" style="1"/>
    <col min="4093" max="4093" width="1.28515625" style="1" customWidth="1"/>
    <col min="4094" max="4095" width="5.140625" style="1" customWidth="1"/>
    <col min="4096" max="4096" width="55.7109375" style="1" customWidth="1"/>
    <col min="4097" max="4097" width="15.85546875" style="1" customWidth="1"/>
    <col min="4098" max="4098" width="18" style="1" customWidth="1"/>
    <col min="4099" max="4099" width="2" style="1" customWidth="1"/>
    <col min="4100" max="4348" width="11.42578125" style="1"/>
    <col min="4349" max="4349" width="1.28515625" style="1" customWidth="1"/>
    <col min="4350" max="4351" width="5.140625" style="1" customWidth="1"/>
    <col min="4352" max="4352" width="55.7109375" style="1" customWidth="1"/>
    <col min="4353" max="4353" width="15.85546875" style="1" customWidth="1"/>
    <col min="4354" max="4354" width="18" style="1" customWidth="1"/>
    <col min="4355" max="4355" width="2" style="1" customWidth="1"/>
    <col min="4356" max="4604" width="11.42578125" style="1"/>
    <col min="4605" max="4605" width="1.28515625" style="1" customWidth="1"/>
    <col min="4606" max="4607" width="5.140625" style="1" customWidth="1"/>
    <col min="4608" max="4608" width="55.7109375" style="1" customWidth="1"/>
    <col min="4609" max="4609" width="15.85546875" style="1" customWidth="1"/>
    <col min="4610" max="4610" width="18" style="1" customWidth="1"/>
    <col min="4611" max="4611" width="2" style="1" customWidth="1"/>
    <col min="4612" max="4860" width="11.42578125" style="1"/>
    <col min="4861" max="4861" width="1.28515625" style="1" customWidth="1"/>
    <col min="4862" max="4863" width="5.140625" style="1" customWidth="1"/>
    <col min="4864" max="4864" width="55.7109375" style="1" customWidth="1"/>
    <col min="4865" max="4865" width="15.85546875" style="1" customWidth="1"/>
    <col min="4866" max="4866" width="18" style="1" customWidth="1"/>
    <col min="4867" max="4867" width="2" style="1" customWidth="1"/>
    <col min="4868" max="5116" width="11.42578125" style="1"/>
    <col min="5117" max="5117" width="1.28515625" style="1" customWidth="1"/>
    <col min="5118" max="5119" width="5.140625" style="1" customWidth="1"/>
    <col min="5120" max="5120" width="55.7109375" style="1" customWidth="1"/>
    <col min="5121" max="5121" width="15.85546875" style="1" customWidth="1"/>
    <col min="5122" max="5122" width="18" style="1" customWidth="1"/>
    <col min="5123" max="5123" width="2" style="1" customWidth="1"/>
    <col min="5124" max="5372" width="11.42578125" style="1"/>
    <col min="5373" max="5373" width="1.28515625" style="1" customWidth="1"/>
    <col min="5374" max="5375" width="5.140625" style="1" customWidth="1"/>
    <col min="5376" max="5376" width="55.7109375" style="1" customWidth="1"/>
    <col min="5377" max="5377" width="15.85546875" style="1" customWidth="1"/>
    <col min="5378" max="5378" width="18" style="1" customWidth="1"/>
    <col min="5379" max="5379" width="2" style="1" customWidth="1"/>
    <col min="5380" max="5628" width="11.42578125" style="1"/>
    <col min="5629" max="5629" width="1.28515625" style="1" customWidth="1"/>
    <col min="5630" max="5631" width="5.140625" style="1" customWidth="1"/>
    <col min="5632" max="5632" width="55.7109375" style="1" customWidth="1"/>
    <col min="5633" max="5633" width="15.85546875" style="1" customWidth="1"/>
    <col min="5634" max="5634" width="18" style="1" customWidth="1"/>
    <col min="5635" max="5635" width="2" style="1" customWidth="1"/>
    <col min="5636" max="5884" width="11.42578125" style="1"/>
    <col min="5885" max="5885" width="1.28515625" style="1" customWidth="1"/>
    <col min="5886" max="5887" width="5.140625" style="1" customWidth="1"/>
    <col min="5888" max="5888" width="55.7109375" style="1" customWidth="1"/>
    <col min="5889" max="5889" width="15.85546875" style="1" customWidth="1"/>
    <col min="5890" max="5890" width="18" style="1" customWidth="1"/>
    <col min="5891" max="5891" width="2" style="1" customWidth="1"/>
    <col min="5892" max="6140" width="11.42578125" style="1"/>
    <col min="6141" max="6141" width="1.28515625" style="1" customWidth="1"/>
    <col min="6142" max="6143" width="5.140625" style="1" customWidth="1"/>
    <col min="6144" max="6144" width="55.7109375" style="1" customWidth="1"/>
    <col min="6145" max="6145" width="15.85546875" style="1" customWidth="1"/>
    <col min="6146" max="6146" width="18" style="1" customWidth="1"/>
    <col min="6147" max="6147" width="2" style="1" customWidth="1"/>
    <col min="6148" max="6396" width="11.42578125" style="1"/>
    <col min="6397" max="6397" width="1.28515625" style="1" customWidth="1"/>
    <col min="6398" max="6399" width="5.140625" style="1" customWidth="1"/>
    <col min="6400" max="6400" width="55.7109375" style="1" customWidth="1"/>
    <col min="6401" max="6401" width="15.85546875" style="1" customWidth="1"/>
    <col min="6402" max="6402" width="18" style="1" customWidth="1"/>
    <col min="6403" max="6403" width="2" style="1" customWidth="1"/>
    <col min="6404" max="6652" width="11.42578125" style="1"/>
    <col min="6653" max="6653" width="1.28515625" style="1" customWidth="1"/>
    <col min="6654" max="6655" width="5.140625" style="1" customWidth="1"/>
    <col min="6656" max="6656" width="55.7109375" style="1" customWidth="1"/>
    <col min="6657" max="6657" width="15.85546875" style="1" customWidth="1"/>
    <col min="6658" max="6658" width="18" style="1" customWidth="1"/>
    <col min="6659" max="6659" width="2" style="1" customWidth="1"/>
    <col min="6660" max="6908" width="11.42578125" style="1"/>
    <col min="6909" max="6909" width="1.28515625" style="1" customWidth="1"/>
    <col min="6910" max="6911" width="5.140625" style="1" customWidth="1"/>
    <col min="6912" max="6912" width="55.7109375" style="1" customWidth="1"/>
    <col min="6913" max="6913" width="15.85546875" style="1" customWidth="1"/>
    <col min="6914" max="6914" width="18" style="1" customWidth="1"/>
    <col min="6915" max="6915" width="2" style="1" customWidth="1"/>
    <col min="6916" max="7164" width="11.42578125" style="1"/>
    <col min="7165" max="7165" width="1.28515625" style="1" customWidth="1"/>
    <col min="7166" max="7167" width="5.140625" style="1" customWidth="1"/>
    <col min="7168" max="7168" width="55.7109375" style="1" customWidth="1"/>
    <col min="7169" max="7169" width="15.85546875" style="1" customWidth="1"/>
    <col min="7170" max="7170" width="18" style="1" customWidth="1"/>
    <col min="7171" max="7171" width="2" style="1" customWidth="1"/>
    <col min="7172" max="7420" width="11.42578125" style="1"/>
    <col min="7421" max="7421" width="1.28515625" style="1" customWidth="1"/>
    <col min="7422" max="7423" width="5.140625" style="1" customWidth="1"/>
    <col min="7424" max="7424" width="55.7109375" style="1" customWidth="1"/>
    <col min="7425" max="7425" width="15.85546875" style="1" customWidth="1"/>
    <col min="7426" max="7426" width="18" style="1" customWidth="1"/>
    <col min="7427" max="7427" width="2" style="1" customWidth="1"/>
    <col min="7428" max="7676" width="11.42578125" style="1"/>
    <col min="7677" max="7677" width="1.28515625" style="1" customWidth="1"/>
    <col min="7678" max="7679" width="5.140625" style="1" customWidth="1"/>
    <col min="7680" max="7680" width="55.7109375" style="1" customWidth="1"/>
    <col min="7681" max="7681" width="15.85546875" style="1" customWidth="1"/>
    <col min="7682" max="7682" width="18" style="1" customWidth="1"/>
    <col min="7683" max="7683" width="2" style="1" customWidth="1"/>
    <col min="7684" max="7932" width="11.42578125" style="1"/>
    <col min="7933" max="7933" width="1.28515625" style="1" customWidth="1"/>
    <col min="7934" max="7935" width="5.140625" style="1" customWidth="1"/>
    <col min="7936" max="7936" width="55.7109375" style="1" customWidth="1"/>
    <col min="7937" max="7937" width="15.85546875" style="1" customWidth="1"/>
    <col min="7938" max="7938" width="18" style="1" customWidth="1"/>
    <col min="7939" max="7939" width="2" style="1" customWidth="1"/>
    <col min="7940" max="8188" width="11.42578125" style="1"/>
    <col min="8189" max="8189" width="1.28515625" style="1" customWidth="1"/>
    <col min="8190" max="8191" width="5.140625" style="1" customWidth="1"/>
    <col min="8192" max="8192" width="55.7109375" style="1" customWidth="1"/>
    <col min="8193" max="8193" width="15.85546875" style="1" customWidth="1"/>
    <col min="8194" max="8194" width="18" style="1" customWidth="1"/>
    <col min="8195" max="8195" width="2" style="1" customWidth="1"/>
    <col min="8196" max="8444" width="11.42578125" style="1"/>
    <col min="8445" max="8445" width="1.28515625" style="1" customWidth="1"/>
    <col min="8446" max="8447" width="5.140625" style="1" customWidth="1"/>
    <col min="8448" max="8448" width="55.7109375" style="1" customWidth="1"/>
    <col min="8449" max="8449" width="15.85546875" style="1" customWidth="1"/>
    <col min="8450" max="8450" width="18" style="1" customWidth="1"/>
    <col min="8451" max="8451" width="2" style="1" customWidth="1"/>
    <col min="8452" max="8700" width="11.42578125" style="1"/>
    <col min="8701" max="8701" width="1.28515625" style="1" customWidth="1"/>
    <col min="8702" max="8703" width="5.140625" style="1" customWidth="1"/>
    <col min="8704" max="8704" width="55.7109375" style="1" customWidth="1"/>
    <col min="8705" max="8705" width="15.85546875" style="1" customWidth="1"/>
    <col min="8706" max="8706" width="18" style="1" customWidth="1"/>
    <col min="8707" max="8707" width="2" style="1" customWidth="1"/>
    <col min="8708" max="8956" width="11.42578125" style="1"/>
    <col min="8957" max="8957" width="1.28515625" style="1" customWidth="1"/>
    <col min="8958" max="8959" width="5.140625" style="1" customWidth="1"/>
    <col min="8960" max="8960" width="55.7109375" style="1" customWidth="1"/>
    <col min="8961" max="8961" width="15.85546875" style="1" customWidth="1"/>
    <col min="8962" max="8962" width="18" style="1" customWidth="1"/>
    <col min="8963" max="8963" width="2" style="1" customWidth="1"/>
    <col min="8964" max="9212" width="11.42578125" style="1"/>
    <col min="9213" max="9213" width="1.28515625" style="1" customWidth="1"/>
    <col min="9214" max="9215" width="5.140625" style="1" customWidth="1"/>
    <col min="9216" max="9216" width="55.7109375" style="1" customWidth="1"/>
    <col min="9217" max="9217" width="15.85546875" style="1" customWidth="1"/>
    <col min="9218" max="9218" width="18" style="1" customWidth="1"/>
    <col min="9219" max="9219" width="2" style="1" customWidth="1"/>
    <col min="9220" max="9468" width="11.42578125" style="1"/>
    <col min="9469" max="9469" width="1.28515625" style="1" customWidth="1"/>
    <col min="9470" max="9471" width="5.140625" style="1" customWidth="1"/>
    <col min="9472" max="9472" width="55.7109375" style="1" customWidth="1"/>
    <col min="9473" max="9473" width="15.85546875" style="1" customWidth="1"/>
    <col min="9474" max="9474" width="18" style="1" customWidth="1"/>
    <col min="9475" max="9475" width="2" style="1" customWidth="1"/>
    <col min="9476" max="9724" width="11.42578125" style="1"/>
    <col min="9725" max="9725" width="1.28515625" style="1" customWidth="1"/>
    <col min="9726" max="9727" width="5.140625" style="1" customWidth="1"/>
    <col min="9728" max="9728" width="55.7109375" style="1" customWidth="1"/>
    <col min="9729" max="9729" width="15.85546875" style="1" customWidth="1"/>
    <col min="9730" max="9730" width="18" style="1" customWidth="1"/>
    <col min="9731" max="9731" width="2" style="1" customWidth="1"/>
    <col min="9732" max="9980" width="11.42578125" style="1"/>
    <col min="9981" max="9981" width="1.28515625" style="1" customWidth="1"/>
    <col min="9982" max="9983" width="5.140625" style="1" customWidth="1"/>
    <col min="9984" max="9984" width="55.7109375" style="1" customWidth="1"/>
    <col min="9985" max="9985" width="15.85546875" style="1" customWidth="1"/>
    <col min="9986" max="9986" width="18" style="1" customWidth="1"/>
    <col min="9987" max="9987" width="2" style="1" customWidth="1"/>
    <col min="9988" max="10236" width="11.42578125" style="1"/>
    <col min="10237" max="10237" width="1.28515625" style="1" customWidth="1"/>
    <col min="10238" max="10239" width="5.140625" style="1" customWidth="1"/>
    <col min="10240" max="10240" width="55.7109375" style="1" customWidth="1"/>
    <col min="10241" max="10241" width="15.85546875" style="1" customWidth="1"/>
    <col min="10242" max="10242" width="18" style="1" customWidth="1"/>
    <col min="10243" max="10243" width="2" style="1" customWidth="1"/>
    <col min="10244" max="10492" width="11.42578125" style="1"/>
    <col min="10493" max="10493" width="1.28515625" style="1" customWidth="1"/>
    <col min="10494" max="10495" width="5.140625" style="1" customWidth="1"/>
    <col min="10496" max="10496" width="55.7109375" style="1" customWidth="1"/>
    <col min="10497" max="10497" width="15.85546875" style="1" customWidth="1"/>
    <col min="10498" max="10498" width="18" style="1" customWidth="1"/>
    <col min="10499" max="10499" width="2" style="1" customWidth="1"/>
    <col min="10500" max="10748" width="11.42578125" style="1"/>
    <col min="10749" max="10749" width="1.28515625" style="1" customWidth="1"/>
    <col min="10750" max="10751" width="5.140625" style="1" customWidth="1"/>
    <col min="10752" max="10752" width="55.7109375" style="1" customWidth="1"/>
    <col min="10753" max="10753" width="15.85546875" style="1" customWidth="1"/>
    <col min="10754" max="10754" width="18" style="1" customWidth="1"/>
    <col min="10755" max="10755" width="2" style="1" customWidth="1"/>
    <col min="10756" max="11004" width="11.42578125" style="1"/>
    <col min="11005" max="11005" width="1.28515625" style="1" customWidth="1"/>
    <col min="11006" max="11007" width="5.140625" style="1" customWidth="1"/>
    <col min="11008" max="11008" width="55.7109375" style="1" customWidth="1"/>
    <col min="11009" max="11009" width="15.85546875" style="1" customWidth="1"/>
    <col min="11010" max="11010" width="18" style="1" customWidth="1"/>
    <col min="11011" max="11011" width="2" style="1" customWidth="1"/>
    <col min="11012" max="11260" width="11.42578125" style="1"/>
    <col min="11261" max="11261" width="1.28515625" style="1" customWidth="1"/>
    <col min="11262" max="11263" width="5.140625" style="1" customWidth="1"/>
    <col min="11264" max="11264" width="55.7109375" style="1" customWidth="1"/>
    <col min="11265" max="11265" width="15.85546875" style="1" customWidth="1"/>
    <col min="11266" max="11266" width="18" style="1" customWidth="1"/>
    <col min="11267" max="11267" width="2" style="1" customWidth="1"/>
    <col min="11268" max="11516" width="11.42578125" style="1"/>
    <col min="11517" max="11517" width="1.28515625" style="1" customWidth="1"/>
    <col min="11518" max="11519" width="5.140625" style="1" customWidth="1"/>
    <col min="11520" max="11520" width="55.7109375" style="1" customWidth="1"/>
    <col min="11521" max="11521" width="15.85546875" style="1" customWidth="1"/>
    <col min="11522" max="11522" width="18" style="1" customWidth="1"/>
    <col min="11523" max="11523" width="2" style="1" customWidth="1"/>
    <col min="11524" max="11772" width="11.42578125" style="1"/>
    <col min="11773" max="11773" width="1.28515625" style="1" customWidth="1"/>
    <col min="11774" max="11775" width="5.140625" style="1" customWidth="1"/>
    <col min="11776" max="11776" width="55.7109375" style="1" customWidth="1"/>
    <col min="11777" max="11777" width="15.85546875" style="1" customWidth="1"/>
    <col min="11778" max="11778" width="18" style="1" customWidth="1"/>
    <col min="11779" max="11779" width="2" style="1" customWidth="1"/>
    <col min="11780" max="12028" width="11.42578125" style="1"/>
    <col min="12029" max="12029" width="1.28515625" style="1" customWidth="1"/>
    <col min="12030" max="12031" width="5.140625" style="1" customWidth="1"/>
    <col min="12032" max="12032" width="55.7109375" style="1" customWidth="1"/>
    <col min="12033" max="12033" width="15.85546875" style="1" customWidth="1"/>
    <col min="12034" max="12034" width="18" style="1" customWidth="1"/>
    <col min="12035" max="12035" width="2" style="1" customWidth="1"/>
    <col min="12036" max="12284" width="11.42578125" style="1"/>
    <col min="12285" max="12285" width="1.28515625" style="1" customWidth="1"/>
    <col min="12286" max="12287" width="5.140625" style="1" customWidth="1"/>
    <col min="12288" max="12288" width="55.7109375" style="1" customWidth="1"/>
    <col min="12289" max="12289" width="15.85546875" style="1" customWidth="1"/>
    <col min="12290" max="12290" width="18" style="1" customWidth="1"/>
    <col min="12291" max="12291" width="2" style="1" customWidth="1"/>
    <col min="12292" max="12540" width="11.42578125" style="1"/>
    <col min="12541" max="12541" width="1.28515625" style="1" customWidth="1"/>
    <col min="12542" max="12543" width="5.140625" style="1" customWidth="1"/>
    <col min="12544" max="12544" width="55.7109375" style="1" customWidth="1"/>
    <col min="12545" max="12545" width="15.85546875" style="1" customWidth="1"/>
    <col min="12546" max="12546" width="18" style="1" customWidth="1"/>
    <col min="12547" max="12547" width="2" style="1" customWidth="1"/>
    <col min="12548" max="12796" width="11.42578125" style="1"/>
    <col min="12797" max="12797" width="1.28515625" style="1" customWidth="1"/>
    <col min="12798" max="12799" width="5.140625" style="1" customWidth="1"/>
    <col min="12800" max="12800" width="55.7109375" style="1" customWidth="1"/>
    <col min="12801" max="12801" width="15.85546875" style="1" customWidth="1"/>
    <col min="12802" max="12802" width="18" style="1" customWidth="1"/>
    <col min="12803" max="12803" width="2" style="1" customWidth="1"/>
    <col min="12804" max="13052" width="11.42578125" style="1"/>
    <col min="13053" max="13053" width="1.28515625" style="1" customWidth="1"/>
    <col min="13054" max="13055" width="5.140625" style="1" customWidth="1"/>
    <col min="13056" max="13056" width="55.7109375" style="1" customWidth="1"/>
    <col min="13057" max="13057" width="15.85546875" style="1" customWidth="1"/>
    <col min="13058" max="13058" width="18" style="1" customWidth="1"/>
    <col min="13059" max="13059" width="2" style="1" customWidth="1"/>
    <col min="13060" max="13308" width="11.42578125" style="1"/>
    <col min="13309" max="13309" width="1.28515625" style="1" customWidth="1"/>
    <col min="13310" max="13311" width="5.140625" style="1" customWidth="1"/>
    <col min="13312" max="13312" width="55.7109375" style="1" customWidth="1"/>
    <col min="13313" max="13313" width="15.85546875" style="1" customWidth="1"/>
    <col min="13314" max="13314" width="18" style="1" customWidth="1"/>
    <col min="13315" max="13315" width="2" style="1" customWidth="1"/>
    <col min="13316" max="13564" width="11.42578125" style="1"/>
    <col min="13565" max="13565" width="1.28515625" style="1" customWidth="1"/>
    <col min="13566" max="13567" width="5.140625" style="1" customWidth="1"/>
    <col min="13568" max="13568" width="55.7109375" style="1" customWidth="1"/>
    <col min="13569" max="13569" width="15.85546875" style="1" customWidth="1"/>
    <col min="13570" max="13570" width="18" style="1" customWidth="1"/>
    <col min="13571" max="13571" width="2" style="1" customWidth="1"/>
    <col min="13572" max="13820" width="11.42578125" style="1"/>
    <col min="13821" max="13821" width="1.28515625" style="1" customWidth="1"/>
    <col min="13822" max="13823" width="5.140625" style="1" customWidth="1"/>
    <col min="13824" max="13824" width="55.7109375" style="1" customWidth="1"/>
    <col min="13825" max="13825" width="15.85546875" style="1" customWidth="1"/>
    <col min="13826" max="13826" width="18" style="1" customWidth="1"/>
    <col min="13827" max="13827" width="2" style="1" customWidth="1"/>
    <col min="13828" max="14076" width="11.42578125" style="1"/>
    <col min="14077" max="14077" width="1.28515625" style="1" customWidth="1"/>
    <col min="14078" max="14079" width="5.140625" style="1" customWidth="1"/>
    <col min="14080" max="14080" width="55.7109375" style="1" customWidth="1"/>
    <col min="14081" max="14081" width="15.85546875" style="1" customWidth="1"/>
    <col min="14082" max="14082" width="18" style="1" customWidth="1"/>
    <col min="14083" max="14083" width="2" style="1" customWidth="1"/>
    <col min="14084" max="14332" width="11.42578125" style="1"/>
    <col min="14333" max="14333" width="1.28515625" style="1" customWidth="1"/>
    <col min="14334" max="14335" width="5.140625" style="1" customWidth="1"/>
    <col min="14336" max="14336" width="55.7109375" style="1" customWidth="1"/>
    <col min="14337" max="14337" width="15.85546875" style="1" customWidth="1"/>
    <col min="14338" max="14338" width="18" style="1" customWidth="1"/>
    <col min="14339" max="14339" width="2" style="1" customWidth="1"/>
    <col min="14340" max="14588" width="11.42578125" style="1"/>
    <col min="14589" max="14589" width="1.28515625" style="1" customWidth="1"/>
    <col min="14590" max="14591" width="5.140625" style="1" customWidth="1"/>
    <col min="14592" max="14592" width="55.7109375" style="1" customWidth="1"/>
    <col min="14593" max="14593" width="15.85546875" style="1" customWidth="1"/>
    <col min="14594" max="14594" width="18" style="1" customWidth="1"/>
    <col min="14595" max="14595" width="2" style="1" customWidth="1"/>
    <col min="14596" max="14844" width="11.42578125" style="1"/>
    <col min="14845" max="14845" width="1.28515625" style="1" customWidth="1"/>
    <col min="14846" max="14847" width="5.140625" style="1" customWidth="1"/>
    <col min="14848" max="14848" width="55.7109375" style="1" customWidth="1"/>
    <col min="14849" max="14849" width="15.85546875" style="1" customWidth="1"/>
    <col min="14850" max="14850" width="18" style="1" customWidth="1"/>
    <col min="14851" max="14851" width="2" style="1" customWidth="1"/>
    <col min="14852" max="15100" width="11.42578125" style="1"/>
    <col min="15101" max="15101" width="1.28515625" style="1" customWidth="1"/>
    <col min="15102" max="15103" width="5.140625" style="1" customWidth="1"/>
    <col min="15104" max="15104" width="55.7109375" style="1" customWidth="1"/>
    <col min="15105" max="15105" width="15.85546875" style="1" customWidth="1"/>
    <col min="15106" max="15106" width="18" style="1" customWidth="1"/>
    <col min="15107" max="15107" width="2" style="1" customWidth="1"/>
    <col min="15108" max="15356" width="11.42578125" style="1"/>
    <col min="15357" max="15357" width="1.28515625" style="1" customWidth="1"/>
    <col min="15358" max="15359" width="5.140625" style="1" customWidth="1"/>
    <col min="15360" max="15360" width="55.7109375" style="1" customWidth="1"/>
    <col min="15361" max="15361" width="15.85546875" style="1" customWidth="1"/>
    <col min="15362" max="15362" width="18" style="1" customWidth="1"/>
    <col min="15363" max="15363" width="2" style="1" customWidth="1"/>
    <col min="15364" max="15612" width="11.42578125" style="1"/>
    <col min="15613" max="15613" width="1.28515625" style="1" customWidth="1"/>
    <col min="15614" max="15615" width="5.140625" style="1" customWidth="1"/>
    <col min="15616" max="15616" width="55.7109375" style="1" customWidth="1"/>
    <col min="15617" max="15617" width="15.85546875" style="1" customWidth="1"/>
    <col min="15618" max="15618" width="18" style="1" customWidth="1"/>
    <col min="15619" max="15619" width="2" style="1" customWidth="1"/>
    <col min="15620" max="15868" width="11.42578125" style="1"/>
    <col min="15869" max="15869" width="1.28515625" style="1" customWidth="1"/>
    <col min="15870" max="15871" width="5.140625" style="1" customWidth="1"/>
    <col min="15872" max="15872" width="55.7109375" style="1" customWidth="1"/>
    <col min="15873" max="15873" width="15.85546875" style="1" customWidth="1"/>
    <col min="15874" max="15874" width="18" style="1" customWidth="1"/>
    <col min="15875" max="15875" width="2" style="1" customWidth="1"/>
    <col min="15876" max="16124" width="11.42578125" style="1"/>
    <col min="16125" max="16125" width="1.28515625" style="1" customWidth="1"/>
    <col min="16126" max="16127" width="5.140625" style="1" customWidth="1"/>
    <col min="16128" max="16128" width="55.7109375" style="1" customWidth="1"/>
    <col min="16129" max="16129" width="15.85546875" style="1" customWidth="1"/>
    <col min="16130" max="16130" width="18" style="1" customWidth="1"/>
    <col min="16131" max="16131" width="2" style="1" customWidth="1"/>
    <col min="16132" max="16384" width="11.42578125" style="1"/>
  </cols>
  <sheetData>
    <row r="1" spans="2:7" ht="21" customHeight="1" x14ac:dyDescent="0.3">
      <c r="B1" s="101" t="s">
        <v>0</v>
      </c>
      <c r="C1" s="101"/>
      <c r="D1" s="101"/>
      <c r="E1" s="101"/>
      <c r="F1" s="101"/>
      <c r="G1" s="101"/>
    </row>
    <row r="2" spans="2:7" ht="21" customHeight="1" x14ac:dyDescent="0.25">
      <c r="B2" s="102" t="s">
        <v>105</v>
      </c>
      <c r="C2" s="102"/>
      <c r="D2" s="102"/>
      <c r="E2" s="102"/>
      <c r="F2" s="102"/>
      <c r="G2" s="102"/>
    </row>
    <row r="3" spans="2:7" s="2" customFormat="1" ht="21" customHeight="1" x14ac:dyDescent="0.25">
      <c r="B3" s="2" t="s">
        <v>77</v>
      </c>
    </row>
    <row r="4" spans="2:7" s="2" customFormat="1" ht="19.5" customHeight="1" thickBot="1" x14ac:dyDescent="0.3">
      <c r="B4" s="3" t="s">
        <v>78</v>
      </c>
      <c r="C4" s="3"/>
      <c r="D4" s="3"/>
      <c r="E4" s="3"/>
      <c r="F4" s="3"/>
      <c r="G4" s="3"/>
    </row>
    <row r="5" spans="2:7" s="7" customFormat="1" ht="24.75" customHeight="1" x14ac:dyDescent="0.25">
      <c r="B5" s="4" t="s">
        <v>79</v>
      </c>
      <c r="C5" s="5"/>
      <c r="D5" s="6"/>
      <c r="E5" s="58"/>
      <c r="F5" s="58"/>
      <c r="G5" s="59">
        <f>+F7+F11+F14</f>
        <v>716000</v>
      </c>
    </row>
    <row r="6" spans="2:7" s="11" customFormat="1" ht="16.5" customHeight="1" x14ac:dyDescent="0.2">
      <c r="B6" s="8" t="s">
        <v>80</v>
      </c>
      <c r="C6" s="9"/>
      <c r="D6" s="10"/>
      <c r="E6" s="60"/>
      <c r="F6" s="60"/>
      <c r="G6" s="60"/>
    </row>
    <row r="7" spans="2:7" s="11" customFormat="1" ht="16.5" customHeight="1" x14ac:dyDescent="0.2">
      <c r="B7" s="12"/>
      <c r="C7" s="13" t="s">
        <v>81</v>
      </c>
      <c r="D7" s="10"/>
      <c r="E7" s="61"/>
      <c r="F7" s="62">
        <f>SUM(E8:E9)</f>
        <v>72500</v>
      </c>
      <c r="G7" s="63"/>
    </row>
    <row r="8" spans="2:7" s="11" customFormat="1" ht="16.5" customHeight="1" x14ac:dyDescent="0.2">
      <c r="B8" s="12"/>
      <c r="C8" s="12"/>
      <c r="D8" s="13" t="s">
        <v>82</v>
      </c>
      <c r="E8" s="61">
        <f>6000*12</f>
        <v>72000</v>
      </c>
      <c r="F8" s="61"/>
      <c r="G8" s="60"/>
    </row>
    <row r="9" spans="2:7" s="14" customFormat="1" ht="16.5" customHeight="1" x14ac:dyDescent="0.2">
      <c r="B9" s="12"/>
      <c r="C9" s="12"/>
      <c r="D9" s="13" t="s">
        <v>83</v>
      </c>
      <c r="E9" s="64">
        <v>500</v>
      </c>
      <c r="F9" s="65"/>
      <c r="G9" s="66"/>
    </row>
    <row r="10" spans="2:7" s="11" customFormat="1" ht="16.5" customHeight="1" x14ac:dyDescent="0.2">
      <c r="B10" s="8" t="s">
        <v>84</v>
      </c>
      <c r="C10" s="9"/>
      <c r="D10" s="10"/>
      <c r="E10" s="67"/>
      <c r="F10" s="62"/>
      <c r="G10" s="60"/>
    </row>
    <row r="11" spans="2:7" s="14" customFormat="1" ht="16.5" customHeight="1" x14ac:dyDescent="0.2">
      <c r="B11" s="12"/>
      <c r="C11" s="13" t="s">
        <v>85</v>
      </c>
      <c r="D11" s="15"/>
      <c r="E11" s="61"/>
      <c r="F11" s="68">
        <f>SUM(E12:E13)</f>
        <v>493500</v>
      </c>
      <c r="G11" s="66"/>
    </row>
    <row r="12" spans="2:7" s="14" customFormat="1" ht="16.5" customHeight="1" x14ac:dyDescent="0.2">
      <c r="B12" s="16"/>
      <c r="C12" s="16"/>
      <c r="D12" s="13" t="s">
        <v>86</v>
      </c>
      <c r="E12" s="61">
        <v>432800</v>
      </c>
      <c r="F12" s="61"/>
      <c r="G12" s="66"/>
    </row>
    <row r="13" spans="2:7" s="14" customFormat="1" ht="16.5" customHeight="1" x14ac:dyDescent="0.2">
      <c r="B13" s="16"/>
      <c r="C13" s="16"/>
      <c r="D13" s="13" t="s">
        <v>87</v>
      </c>
      <c r="E13" s="69">
        <f>241630-30930-150000</f>
        <v>60700</v>
      </c>
      <c r="F13" s="61"/>
      <c r="G13" s="66"/>
    </row>
    <row r="14" spans="2:7" s="14" customFormat="1" ht="16.5" customHeight="1" x14ac:dyDescent="0.2">
      <c r="B14" s="12"/>
      <c r="C14" s="13" t="s">
        <v>109</v>
      </c>
      <c r="D14" s="15"/>
      <c r="E14" s="61"/>
      <c r="F14" s="100">
        <f>SUM(E15:E15)</f>
        <v>150000</v>
      </c>
      <c r="G14" s="66"/>
    </row>
    <row r="15" spans="2:7" s="14" customFormat="1" ht="16.5" customHeight="1" x14ac:dyDescent="0.2">
      <c r="B15" s="16"/>
      <c r="C15" s="16"/>
      <c r="D15" s="13" t="s">
        <v>110</v>
      </c>
      <c r="E15" s="99">
        <v>150000</v>
      </c>
      <c r="F15" s="61"/>
      <c r="G15" s="66"/>
    </row>
    <row r="16" spans="2:7" s="26" customFormat="1" ht="16.5" customHeight="1" x14ac:dyDescent="0.25">
      <c r="B16" s="23" t="s">
        <v>93</v>
      </c>
      <c r="C16" s="24"/>
      <c r="D16" s="25"/>
      <c r="E16" s="70"/>
      <c r="F16" s="70"/>
      <c r="G16" s="71">
        <f>SUM(E18)</f>
        <v>60000</v>
      </c>
    </row>
    <row r="17" spans="2:7" s="14" customFormat="1" ht="16.5" customHeight="1" x14ac:dyDescent="0.2">
      <c r="B17" s="16"/>
      <c r="C17" s="13" t="s">
        <v>94</v>
      </c>
      <c r="D17" s="15"/>
      <c r="E17" s="66"/>
      <c r="F17" s="68">
        <f>SUM(E18)</f>
        <v>60000</v>
      </c>
      <c r="G17" s="66"/>
    </row>
    <row r="18" spans="2:7" s="14" customFormat="1" ht="16.5" customHeight="1" thickBot="1" x14ac:dyDescent="0.25">
      <c r="B18" s="17"/>
      <c r="C18" s="17"/>
      <c r="D18" s="18" t="s">
        <v>95</v>
      </c>
      <c r="E18" s="72">
        <v>60000</v>
      </c>
      <c r="F18" s="73"/>
      <c r="G18" s="74"/>
    </row>
    <row r="19" spans="2:7" s="29" customFormat="1" ht="30" customHeight="1" thickBot="1" x14ac:dyDescent="0.3">
      <c r="B19" s="103" t="s">
        <v>88</v>
      </c>
      <c r="C19" s="103"/>
      <c r="D19" s="103"/>
      <c r="E19" s="28"/>
      <c r="F19" s="28"/>
      <c r="G19" s="27">
        <f>+G5+G16</f>
        <v>776000</v>
      </c>
    </row>
    <row r="20" spans="2:7" s="19" customFormat="1" ht="13.5" customHeight="1" x14ac:dyDescent="0.25">
      <c r="B20" s="20"/>
      <c r="C20" s="20"/>
      <c r="D20" s="20"/>
      <c r="E20" s="21"/>
      <c r="F20" s="21"/>
      <c r="G20" s="22"/>
    </row>
    <row r="21" spans="2:7" ht="21" customHeight="1" x14ac:dyDescent="0.2">
      <c r="E21" s="78"/>
      <c r="F21" s="78"/>
      <c r="G21" s="79"/>
    </row>
    <row r="22" spans="2:7" ht="21" customHeight="1" x14ac:dyDescent="0.2">
      <c r="E22" s="78"/>
      <c r="F22" s="78"/>
      <c r="G22" s="79"/>
    </row>
    <row r="23" spans="2:7" ht="21" customHeight="1" x14ac:dyDescent="0.2">
      <c r="E23" s="78"/>
      <c r="F23" s="78"/>
      <c r="G23" s="79"/>
    </row>
    <row r="24" spans="2:7" ht="21" customHeight="1" x14ac:dyDescent="0.2">
      <c r="E24" s="78"/>
      <c r="F24" s="78"/>
      <c r="G24" s="79"/>
    </row>
    <row r="25" spans="2:7" ht="21" customHeight="1" x14ac:dyDescent="0.2">
      <c r="E25" s="78"/>
      <c r="F25" s="78"/>
      <c r="G25" s="79"/>
    </row>
    <row r="26" spans="2:7" ht="21" customHeight="1" x14ac:dyDescent="0.2">
      <c r="E26" s="78"/>
      <c r="F26" s="78"/>
      <c r="G26" s="79"/>
    </row>
    <row r="27" spans="2:7" ht="21" customHeight="1" x14ac:dyDescent="0.2">
      <c r="E27" s="78"/>
      <c r="F27" s="78"/>
      <c r="G27" s="79"/>
    </row>
    <row r="28" spans="2:7" ht="21" customHeight="1" x14ac:dyDescent="0.2">
      <c r="E28" s="78"/>
      <c r="F28" s="78"/>
      <c r="G28" s="79"/>
    </row>
    <row r="29" spans="2:7" ht="21" customHeight="1" x14ac:dyDescent="0.2">
      <c r="E29" s="78"/>
      <c r="F29" s="78"/>
      <c r="G29" s="79"/>
    </row>
    <row r="30" spans="2:7" ht="21" customHeight="1" x14ac:dyDescent="0.2">
      <c r="E30" s="78"/>
      <c r="F30" s="78"/>
      <c r="G30" s="79"/>
    </row>
    <row r="31" spans="2:7" ht="21" customHeight="1" x14ac:dyDescent="0.2">
      <c r="E31" s="78"/>
      <c r="F31" s="78"/>
      <c r="G31" s="79"/>
    </row>
    <row r="32" spans="2:7" ht="21" customHeight="1" x14ac:dyDescent="0.2">
      <c r="E32" s="78"/>
      <c r="F32" s="78"/>
      <c r="G32" s="79"/>
    </row>
    <row r="33" spans="5:7" ht="21" customHeight="1" x14ac:dyDescent="0.2">
      <c r="E33" s="78"/>
      <c r="F33" s="78"/>
      <c r="G33" s="79"/>
    </row>
    <row r="34" spans="5:7" ht="21" customHeight="1" x14ac:dyDescent="0.2">
      <c r="E34" s="78"/>
      <c r="F34" s="78"/>
      <c r="G34" s="79"/>
    </row>
    <row r="35" spans="5:7" ht="21" customHeight="1" x14ac:dyDescent="0.2">
      <c r="E35" s="78"/>
      <c r="F35" s="78"/>
      <c r="G35" s="79"/>
    </row>
    <row r="36" spans="5:7" ht="21" customHeight="1" x14ac:dyDescent="0.2">
      <c r="E36" s="78"/>
      <c r="F36" s="78"/>
      <c r="G36" s="79"/>
    </row>
    <row r="37" spans="5:7" ht="21" customHeight="1" x14ac:dyDescent="0.2">
      <c r="E37" s="78"/>
      <c r="F37" s="78"/>
      <c r="G37" s="79"/>
    </row>
    <row r="38" spans="5:7" ht="21" customHeight="1" x14ac:dyDescent="0.2">
      <c r="E38" s="78"/>
      <c r="F38" s="78"/>
      <c r="G38" s="79"/>
    </row>
    <row r="39" spans="5:7" ht="21" customHeight="1" x14ac:dyDescent="0.2">
      <c r="E39" s="78"/>
      <c r="F39" s="78"/>
      <c r="G39" s="79"/>
    </row>
    <row r="40" spans="5:7" ht="21" customHeight="1" x14ac:dyDescent="0.2">
      <c r="E40" s="78"/>
      <c r="F40" s="78"/>
      <c r="G40" s="79"/>
    </row>
    <row r="41" spans="5:7" ht="21" customHeight="1" x14ac:dyDescent="0.2">
      <c r="E41" s="78"/>
      <c r="F41" s="78"/>
      <c r="G41" s="79"/>
    </row>
    <row r="42" spans="5:7" ht="21" customHeight="1" x14ac:dyDescent="0.2">
      <c r="E42" s="78"/>
      <c r="F42" s="78"/>
      <c r="G42" s="79"/>
    </row>
    <row r="43" spans="5:7" ht="21" customHeight="1" x14ac:dyDescent="0.2">
      <c r="E43" s="78"/>
      <c r="F43" s="78"/>
      <c r="G43" s="79"/>
    </row>
    <row r="44" spans="5:7" ht="21" customHeight="1" x14ac:dyDescent="0.2">
      <c r="E44" s="78"/>
      <c r="F44" s="78"/>
      <c r="G44" s="79"/>
    </row>
    <row r="45" spans="5:7" ht="21" customHeight="1" x14ac:dyDescent="0.2">
      <c r="E45" s="78"/>
      <c r="F45" s="78"/>
      <c r="G45" s="79"/>
    </row>
    <row r="46" spans="5:7" ht="21" customHeight="1" x14ac:dyDescent="0.2">
      <c r="E46" s="78"/>
      <c r="F46" s="78"/>
      <c r="G46" s="79"/>
    </row>
    <row r="47" spans="5:7" ht="21" customHeight="1" x14ac:dyDescent="0.2">
      <c r="E47" s="78"/>
      <c r="F47" s="78"/>
      <c r="G47" s="79"/>
    </row>
    <row r="48" spans="5:7" ht="21" customHeight="1" x14ac:dyDescent="0.2">
      <c r="E48" s="78"/>
      <c r="F48" s="78"/>
      <c r="G48" s="79"/>
    </row>
    <row r="49" spans="5:7" ht="21" customHeight="1" x14ac:dyDescent="0.2">
      <c r="E49" s="78"/>
      <c r="F49" s="78"/>
      <c r="G49" s="79"/>
    </row>
    <row r="50" spans="5:7" ht="21" customHeight="1" x14ac:dyDescent="0.2">
      <c r="E50" s="78"/>
      <c r="F50" s="78"/>
      <c r="G50" s="79"/>
    </row>
    <row r="51" spans="5:7" ht="21" customHeight="1" x14ac:dyDescent="0.2">
      <c r="E51" s="78"/>
      <c r="F51" s="78"/>
      <c r="G51" s="79"/>
    </row>
    <row r="52" spans="5:7" ht="21" customHeight="1" x14ac:dyDescent="0.2">
      <c r="E52" s="78"/>
      <c r="F52" s="78"/>
      <c r="G52" s="79"/>
    </row>
    <row r="53" spans="5:7" ht="21" customHeight="1" x14ac:dyDescent="0.2">
      <c r="E53" s="78"/>
      <c r="F53" s="78"/>
      <c r="G53" s="79"/>
    </row>
    <row r="54" spans="5:7" ht="21" customHeight="1" x14ac:dyDescent="0.2">
      <c r="E54" s="78"/>
      <c r="F54" s="78"/>
      <c r="G54" s="79"/>
    </row>
    <row r="55" spans="5:7" ht="21" customHeight="1" x14ac:dyDescent="0.2">
      <c r="E55" s="78"/>
      <c r="F55" s="78"/>
      <c r="G55" s="79"/>
    </row>
    <row r="56" spans="5:7" ht="21" customHeight="1" x14ac:dyDescent="0.2">
      <c r="E56" s="78"/>
      <c r="F56" s="78"/>
      <c r="G56" s="79"/>
    </row>
    <row r="57" spans="5:7" ht="21" customHeight="1" x14ac:dyDescent="0.2">
      <c r="E57" s="78"/>
      <c r="F57" s="78"/>
      <c r="G57" s="79"/>
    </row>
    <row r="58" spans="5:7" ht="21" customHeight="1" x14ac:dyDescent="0.2">
      <c r="E58" s="78"/>
      <c r="F58" s="78"/>
      <c r="G58" s="79"/>
    </row>
    <row r="59" spans="5:7" ht="21" customHeight="1" x14ac:dyDescent="0.2">
      <c r="E59" s="78"/>
      <c r="F59" s="78"/>
      <c r="G59" s="79"/>
    </row>
    <row r="60" spans="5:7" ht="21" customHeight="1" x14ac:dyDescent="0.2">
      <c r="E60" s="78"/>
      <c r="F60" s="78"/>
      <c r="G60" s="79"/>
    </row>
    <row r="61" spans="5:7" ht="21" customHeight="1" x14ac:dyDescent="0.2">
      <c r="E61" s="78"/>
      <c r="F61" s="78"/>
      <c r="G61" s="79"/>
    </row>
    <row r="62" spans="5:7" ht="21" customHeight="1" x14ac:dyDescent="0.2">
      <c r="E62" s="78"/>
      <c r="F62" s="78"/>
      <c r="G62" s="79"/>
    </row>
    <row r="63" spans="5:7" ht="21" customHeight="1" x14ac:dyDescent="0.2">
      <c r="E63" s="78"/>
      <c r="F63" s="78"/>
      <c r="G63" s="79"/>
    </row>
    <row r="64" spans="5:7" ht="21" customHeight="1" x14ac:dyDescent="0.2">
      <c r="E64" s="78"/>
      <c r="F64" s="78"/>
      <c r="G64" s="79"/>
    </row>
    <row r="65" spans="5:7" ht="21" customHeight="1" x14ac:dyDescent="0.2">
      <c r="E65" s="78"/>
      <c r="F65" s="78"/>
      <c r="G65" s="79"/>
    </row>
    <row r="66" spans="5:7" ht="21" customHeight="1" x14ac:dyDescent="0.2">
      <c r="E66" s="78"/>
      <c r="F66" s="78"/>
      <c r="G66" s="79"/>
    </row>
    <row r="67" spans="5:7" ht="21" customHeight="1" x14ac:dyDescent="0.2">
      <c r="E67" s="78"/>
      <c r="F67" s="78"/>
      <c r="G67" s="79"/>
    </row>
    <row r="68" spans="5:7" ht="21" customHeight="1" x14ac:dyDescent="0.2">
      <c r="E68" s="78"/>
      <c r="F68" s="78"/>
      <c r="G68" s="79"/>
    </row>
    <row r="69" spans="5:7" ht="21" customHeight="1" x14ac:dyDescent="0.2">
      <c r="E69" s="78"/>
      <c r="F69" s="78"/>
      <c r="G69" s="79"/>
    </row>
    <row r="70" spans="5:7" ht="21" customHeight="1" x14ac:dyDescent="0.2">
      <c r="E70" s="78"/>
      <c r="F70" s="78"/>
      <c r="G70" s="79"/>
    </row>
    <row r="71" spans="5:7" ht="21" customHeight="1" x14ac:dyDescent="0.2">
      <c r="E71" s="78"/>
      <c r="F71" s="78"/>
      <c r="G71" s="79"/>
    </row>
    <row r="72" spans="5:7" ht="21" customHeight="1" x14ac:dyDescent="0.2">
      <c r="E72" s="78"/>
      <c r="F72" s="78"/>
      <c r="G72" s="79"/>
    </row>
    <row r="73" spans="5:7" ht="21" customHeight="1" x14ac:dyDescent="0.2">
      <c r="E73" s="78"/>
      <c r="F73" s="78"/>
      <c r="G73" s="79"/>
    </row>
    <row r="74" spans="5:7" ht="21" customHeight="1" x14ac:dyDescent="0.2">
      <c r="E74" s="78"/>
      <c r="F74" s="78"/>
      <c r="G74" s="79"/>
    </row>
    <row r="75" spans="5:7" ht="21" customHeight="1" x14ac:dyDescent="0.2">
      <c r="E75" s="78"/>
      <c r="F75" s="78"/>
      <c r="G75" s="79"/>
    </row>
    <row r="76" spans="5:7" ht="21" customHeight="1" x14ac:dyDescent="0.2">
      <c r="E76" s="78"/>
      <c r="F76" s="78"/>
      <c r="G76" s="79"/>
    </row>
    <row r="77" spans="5:7" ht="21" customHeight="1" x14ac:dyDescent="0.2">
      <c r="E77" s="78"/>
      <c r="F77" s="78"/>
      <c r="G77" s="79"/>
    </row>
    <row r="78" spans="5:7" ht="21" customHeight="1" x14ac:dyDescent="0.2">
      <c r="E78" s="78"/>
      <c r="F78" s="78"/>
      <c r="G78" s="79"/>
    </row>
    <row r="79" spans="5:7" ht="21" customHeight="1" x14ac:dyDescent="0.2">
      <c r="E79" s="78"/>
      <c r="F79" s="78"/>
      <c r="G79" s="79"/>
    </row>
    <row r="80" spans="5:7" ht="21" customHeight="1" x14ac:dyDescent="0.2">
      <c r="E80" s="78"/>
      <c r="F80" s="78"/>
      <c r="G80" s="79"/>
    </row>
    <row r="81" spans="5:7" ht="21" customHeight="1" x14ac:dyDescent="0.2">
      <c r="E81" s="78"/>
      <c r="F81" s="78"/>
      <c r="G81" s="79"/>
    </row>
    <row r="82" spans="5:7" ht="21" customHeight="1" x14ac:dyDescent="0.2">
      <c r="E82" s="78"/>
      <c r="F82" s="78"/>
      <c r="G82" s="79"/>
    </row>
    <row r="83" spans="5:7" ht="21" customHeight="1" x14ac:dyDescent="0.2">
      <c r="E83" s="78"/>
      <c r="F83" s="78"/>
      <c r="G83" s="79"/>
    </row>
    <row r="84" spans="5:7" ht="21" customHeight="1" x14ac:dyDescent="0.2">
      <c r="E84" s="78"/>
      <c r="F84" s="78"/>
      <c r="G84" s="79"/>
    </row>
    <row r="85" spans="5:7" ht="21" customHeight="1" x14ac:dyDescent="0.2">
      <c r="E85" s="78"/>
      <c r="F85" s="78"/>
      <c r="G85" s="79"/>
    </row>
    <row r="86" spans="5:7" ht="21" customHeight="1" x14ac:dyDescent="0.2">
      <c r="E86" s="78"/>
      <c r="F86" s="78"/>
      <c r="G86" s="79"/>
    </row>
    <row r="87" spans="5:7" ht="21" customHeight="1" x14ac:dyDescent="0.2">
      <c r="E87" s="78"/>
      <c r="F87" s="78"/>
      <c r="G87" s="79"/>
    </row>
    <row r="88" spans="5:7" ht="21" customHeight="1" x14ac:dyDescent="0.2">
      <c r="E88" s="78"/>
      <c r="F88" s="78"/>
      <c r="G88" s="79"/>
    </row>
    <row r="89" spans="5:7" ht="21" customHeight="1" x14ac:dyDescent="0.2">
      <c r="E89" s="78"/>
      <c r="F89" s="78"/>
      <c r="G89" s="79"/>
    </row>
    <row r="90" spans="5:7" ht="21" customHeight="1" x14ac:dyDescent="0.2">
      <c r="E90" s="78"/>
      <c r="F90" s="78"/>
      <c r="G90" s="79"/>
    </row>
    <row r="91" spans="5:7" ht="21" customHeight="1" x14ac:dyDescent="0.2">
      <c r="E91" s="78"/>
      <c r="F91" s="78"/>
      <c r="G91" s="79"/>
    </row>
    <row r="92" spans="5:7" ht="21" customHeight="1" x14ac:dyDescent="0.2">
      <c r="E92" s="78"/>
      <c r="F92" s="78"/>
      <c r="G92" s="79"/>
    </row>
    <row r="93" spans="5:7" ht="21" customHeight="1" x14ac:dyDescent="0.2">
      <c r="E93" s="78"/>
      <c r="F93" s="78"/>
      <c r="G93" s="79"/>
    </row>
    <row r="94" spans="5:7" ht="21" customHeight="1" x14ac:dyDescent="0.2">
      <c r="E94" s="78"/>
      <c r="F94" s="78"/>
      <c r="G94" s="79"/>
    </row>
    <row r="95" spans="5:7" ht="21" customHeight="1" x14ac:dyDescent="0.2">
      <c r="E95" s="78"/>
      <c r="F95" s="78"/>
      <c r="G95" s="79"/>
    </row>
    <row r="96" spans="5:7" ht="21" customHeight="1" x14ac:dyDescent="0.2">
      <c r="E96" s="78"/>
      <c r="F96" s="78"/>
      <c r="G96" s="79"/>
    </row>
    <row r="97" spans="5:7" ht="21" customHeight="1" x14ac:dyDescent="0.2">
      <c r="E97" s="78"/>
      <c r="F97" s="78"/>
      <c r="G97" s="79"/>
    </row>
    <row r="98" spans="5:7" ht="21" customHeight="1" x14ac:dyDescent="0.2">
      <c r="E98" s="78"/>
      <c r="F98" s="78"/>
      <c r="G98" s="79"/>
    </row>
    <row r="99" spans="5:7" ht="21" customHeight="1" x14ac:dyDescent="0.2">
      <c r="E99" s="78"/>
      <c r="F99" s="78"/>
      <c r="G99" s="79"/>
    </row>
    <row r="100" spans="5:7" ht="21" customHeight="1" x14ac:dyDescent="0.2">
      <c r="E100" s="78"/>
      <c r="F100" s="78"/>
      <c r="G100" s="79"/>
    </row>
    <row r="101" spans="5:7" ht="21" customHeight="1" x14ac:dyDescent="0.2">
      <c r="E101" s="78"/>
      <c r="F101" s="78"/>
      <c r="G101" s="79"/>
    </row>
    <row r="102" spans="5:7" ht="21" customHeight="1" x14ac:dyDescent="0.2">
      <c r="E102" s="78"/>
      <c r="F102" s="78"/>
      <c r="G102" s="79"/>
    </row>
    <row r="103" spans="5:7" ht="21" customHeight="1" x14ac:dyDescent="0.2">
      <c r="E103" s="78"/>
      <c r="F103" s="78"/>
      <c r="G103" s="79"/>
    </row>
    <row r="104" spans="5:7" ht="21" customHeight="1" x14ac:dyDescent="0.2">
      <c r="E104" s="78"/>
      <c r="F104" s="78"/>
      <c r="G104" s="79"/>
    </row>
    <row r="105" spans="5:7" ht="21" customHeight="1" x14ac:dyDescent="0.2">
      <c r="E105" s="78"/>
      <c r="F105" s="78"/>
      <c r="G105" s="79"/>
    </row>
    <row r="106" spans="5:7" ht="21" customHeight="1" x14ac:dyDescent="0.2">
      <c r="E106" s="78"/>
      <c r="F106" s="78"/>
      <c r="G106" s="79"/>
    </row>
    <row r="107" spans="5:7" ht="21" customHeight="1" x14ac:dyDescent="0.2">
      <c r="E107" s="78"/>
      <c r="F107" s="78"/>
      <c r="G107" s="79"/>
    </row>
    <row r="108" spans="5:7" ht="21" customHeight="1" x14ac:dyDescent="0.2">
      <c r="E108" s="78"/>
      <c r="F108" s="78"/>
      <c r="G108" s="79"/>
    </row>
    <row r="109" spans="5:7" ht="21" customHeight="1" x14ac:dyDescent="0.2">
      <c r="E109" s="78"/>
      <c r="F109" s="78"/>
      <c r="G109" s="79"/>
    </row>
    <row r="110" spans="5:7" ht="21" customHeight="1" x14ac:dyDescent="0.2">
      <c r="E110" s="78"/>
      <c r="F110" s="78"/>
      <c r="G110" s="79"/>
    </row>
    <row r="111" spans="5:7" ht="21" customHeight="1" x14ac:dyDescent="0.2">
      <c r="E111" s="78"/>
      <c r="F111" s="78"/>
      <c r="G111" s="79"/>
    </row>
    <row r="112" spans="5:7" ht="21" customHeight="1" x14ac:dyDescent="0.2">
      <c r="E112" s="78"/>
      <c r="F112" s="78"/>
      <c r="G112" s="79"/>
    </row>
    <row r="113" spans="5:7" ht="21" customHeight="1" x14ac:dyDescent="0.2">
      <c r="E113" s="78"/>
      <c r="F113" s="78"/>
      <c r="G113" s="79"/>
    </row>
    <row r="114" spans="5:7" ht="21" customHeight="1" x14ac:dyDescent="0.2">
      <c r="E114" s="78"/>
      <c r="F114" s="78"/>
      <c r="G114" s="79"/>
    </row>
    <row r="115" spans="5:7" ht="21" customHeight="1" x14ac:dyDescent="0.2">
      <c r="E115" s="78"/>
      <c r="F115" s="78"/>
      <c r="G115" s="79"/>
    </row>
    <row r="116" spans="5:7" ht="21" customHeight="1" x14ac:dyDescent="0.2">
      <c r="E116" s="78"/>
      <c r="F116" s="78"/>
      <c r="G116" s="79"/>
    </row>
    <row r="117" spans="5:7" ht="21" customHeight="1" x14ac:dyDescent="0.2">
      <c r="E117" s="78"/>
      <c r="F117" s="78"/>
      <c r="G117" s="79"/>
    </row>
    <row r="118" spans="5:7" ht="21" customHeight="1" x14ac:dyDescent="0.2">
      <c r="E118" s="78"/>
      <c r="F118" s="78"/>
      <c r="G118" s="79"/>
    </row>
    <row r="119" spans="5:7" ht="21" customHeight="1" x14ac:dyDescent="0.2">
      <c r="E119" s="78"/>
      <c r="F119" s="78"/>
      <c r="G119" s="79"/>
    </row>
    <row r="120" spans="5:7" ht="21" customHeight="1" x14ac:dyDescent="0.2">
      <c r="E120" s="78"/>
      <c r="F120" s="78"/>
      <c r="G120" s="79"/>
    </row>
    <row r="121" spans="5:7" ht="21" customHeight="1" x14ac:dyDescent="0.2">
      <c r="E121" s="78"/>
      <c r="F121" s="78"/>
      <c r="G121" s="79"/>
    </row>
    <row r="122" spans="5:7" ht="21" customHeight="1" x14ac:dyDescent="0.2">
      <c r="E122" s="78"/>
      <c r="F122" s="78"/>
      <c r="G122" s="79"/>
    </row>
    <row r="123" spans="5:7" ht="21" customHeight="1" x14ac:dyDescent="0.2">
      <c r="E123" s="78"/>
      <c r="F123" s="78"/>
      <c r="G123" s="79"/>
    </row>
    <row r="124" spans="5:7" ht="21" customHeight="1" x14ac:dyDescent="0.2">
      <c r="E124" s="78"/>
      <c r="F124" s="78"/>
      <c r="G124" s="79"/>
    </row>
    <row r="125" spans="5:7" ht="21" customHeight="1" x14ac:dyDescent="0.2">
      <c r="E125" s="78"/>
      <c r="F125" s="78"/>
      <c r="G125" s="79"/>
    </row>
    <row r="126" spans="5:7" ht="21" customHeight="1" x14ac:dyDescent="0.2">
      <c r="E126" s="78"/>
      <c r="F126" s="78"/>
      <c r="G126" s="79"/>
    </row>
    <row r="127" spans="5:7" ht="21" customHeight="1" x14ac:dyDescent="0.2">
      <c r="E127" s="78"/>
      <c r="F127" s="78"/>
      <c r="G127" s="79"/>
    </row>
    <row r="128" spans="5:7" ht="21" customHeight="1" x14ac:dyDescent="0.2">
      <c r="E128" s="78"/>
      <c r="F128" s="78"/>
      <c r="G128" s="79"/>
    </row>
    <row r="129" spans="5:7" ht="21" customHeight="1" x14ac:dyDescent="0.2">
      <c r="E129" s="78"/>
      <c r="F129" s="78"/>
      <c r="G129" s="79"/>
    </row>
    <row r="130" spans="5:7" ht="21" customHeight="1" x14ac:dyDescent="0.2">
      <c r="E130" s="78"/>
      <c r="F130" s="78"/>
      <c r="G130" s="79"/>
    </row>
    <row r="131" spans="5:7" ht="21" customHeight="1" x14ac:dyDescent="0.2">
      <c r="E131" s="78"/>
      <c r="F131" s="78"/>
      <c r="G131" s="79"/>
    </row>
    <row r="132" spans="5:7" ht="21" customHeight="1" x14ac:dyDescent="0.2">
      <c r="E132" s="78"/>
      <c r="F132" s="78"/>
      <c r="G132" s="79"/>
    </row>
    <row r="133" spans="5:7" ht="21" customHeight="1" x14ac:dyDescent="0.2">
      <c r="E133" s="78"/>
      <c r="F133" s="78"/>
      <c r="G133" s="79"/>
    </row>
    <row r="134" spans="5:7" ht="21" customHeight="1" x14ac:dyDescent="0.2">
      <c r="E134" s="78"/>
      <c r="F134" s="78"/>
      <c r="G134" s="79"/>
    </row>
    <row r="135" spans="5:7" ht="21" customHeight="1" x14ac:dyDescent="0.2">
      <c r="E135" s="78"/>
      <c r="F135" s="78"/>
      <c r="G135" s="79"/>
    </row>
    <row r="136" spans="5:7" ht="21" customHeight="1" x14ac:dyDescent="0.2">
      <c r="E136" s="78"/>
      <c r="F136" s="78"/>
      <c r="G136" s="79"/>
    </row>
    <row r="137" spans="5:7" ht="21" customHeight="1" x14ac:dyDescent="0.2">
      <c r="E137" s="78"/>
      <c r="F137" s="78"/>
      <c r="G137" s="79"/>
    </row>
    <row r="138" spans="5:7" ht="21" customHeight="1" x14ac:dyDescent="0.2">
      <c r="E138" s="78"/>
      <c r="F138" s="78"/>
      <c r="G138" s="79"/>
    </row>
    <row r="139" spans="5:7" ht="21" customHeight="1" x14ac:dyDescent="0.2">
      <c r="E139" s="78"/>
      <c r="F139" s="78"/>
      <c r="G139" s="79"/>
    </row>
    <row r="140" spans="5:7" ht="21" customHeight="1" x14ac:dyDescent="0.2">
      <c r="E140" s="78"/>
      <c r="F140" s="78"/>
      <c r="G140" s="79"/>
    </row>
    <row r="141" spans="5:7" ht="21" customHeight="1" x14ac:dyDescent="0.2">
      <c r="E141" s="78"/>
      <c r="F141" s="78"/>
      <c r="G141" s="79"/>
    </row>
    <row r="142" spans="5:7" ht="21" customHeight="1" x14ac:dyDescent="0.2">
      <c r="E142" s="78"/>
      <c r="F142" s="78"/>
      <c r="G142" s="79"/>
    </row>
    <row r="143" spans="5:7" ht="21" customHeight="1" x14ac:dyDescent="0.2">
      <c r="E143" s="78"/>
      <c r="F143" s="78"/>
      <c r="G143" s="79"/>
    </row>
    <row r="144" spans="5:7" ht="21" customHeight="1" x14ac:dyDescent="0.2">
      <c r="E144" s="78"/>
      <c r="F144" s="78"/>
      <c r="G144" s="79"/>
    </row>
    <row r="145" spans="5:7" ht="21" customHeight="1" x14ac:dyDescent="0.2">
      <c r="E145" s="78"/>
      <c r="F145" s="78"/>
      <c r="G145" s="79"/>
    </row>
    <row r="146" spans="5:7" ht="21" customHeight="1" x14ac:dyDescent="0.2">
      <c r="E146" s="78"/>
      <c r="F146" s="78"/>
      <c r="G146" s="79"/>
    </row>
    <row r="147" spans="5:7" ht="21" customHeight="1" x14ac:dyDescent="0.2">
      <c r="E147" s="78"/>
      <c r="F147" s="78"/>
      <c r="G147" s="79"/>
    </row>
    <row r="148" spans="5:7" ht="21" customHeight="1" x14ac:dyDescent="0.2">
      <c r="E148" s="78"/>
      <c r="F148" s="78"/>
      <c r="G148" s="79"/>
    </row>
    <row r="149" spans="5:7" ht="21" customHeight="1" x14ac:dyDescent="0.2">
      <c r="E149" s="78"/>
      <c r="F149" s="78"/>
      <c r="G149" s="79"/>
    </row>
    <row r="150" spans="5:7" ht="21" customHeight="1" x14ac:dyDescent="0.2">
      <c r="E150" s="78"/>
      <c r="F150" s="78"/>
      <c r="G150" s="79"/>
    </row>
    <row r="151" spans="5:7" ht="21" customHeight="1" x14ac:dyDescent="0.2">
      <c r="E151" s="78"/>
      <c r="F151" s="78"/>
      <c r="G151" s="79"/>
    </row>
    <row r="152" spans="5:7" ht="21" customHeight="1" x14ac:dyDescent="0.2">
      <c r="E152" s="78"/>
      <c r="F152" s="78"/>
      <c r="G152" s="79"/>
    </row>
    <row r="153" spans="5:7" ht="21" customHeight="1" x14ac:dyDescent="0.2">
      <c r="E153" s="78"/>
      <c r="G153" s="79"/>
    </row>
    <row r="154" spans="5:7" ht="21" customHeight="1" x14ac:dyDescent="0.2">
      <c r="E154" s="78"/>
      <c r="G154" s="79"/>
    </row>
    <row r="155" spans="5:7" ht="21" customHeight="1" x14ac:dyDescent="0.2">
      <c r="E155" s="78"/>
      <c r="G155" s="79"/>
    </row>
    <row r="156" spans="5:7" ht="21" customHeight="1" x14ac:dyDescent="0.2">
      <c r="E156" s="78"/>
      <c r="G156" s="79"/>
    </row>
    <row r="157" spans="5:7" ht="21" customHeight="1" x14ac:dyDescent="0.2">
      <c r="E157" s="78"/>
      <c r="G157" s="79"/>
    </row>
    <row r="158" spans="5:7" ht="21" customHeight="1" x14ac:dyDescent="0.2">
      <c r="E158" s="78"/>
      <c r="G158" s="79"/>
    </row>
    <row r="159" spans="5:7" ht="21" customHeight="1" x14ac:dyDescent="0.2">
      <c r="G159" s="79"/>
    </row>
    <row r="160" spans="5:7" ht="21" customHeight="1" x14ac:dyDescent="0.2">
      <c r="G160" s="79"/>
    </row>
    <row r="161" spans="7:7" ht="21" customHeight="1" x14ac:dyDescent="0.2">
      <c r="G161" s="79"/>
    </row>
    <row r="162" spans="7:7" ht="21" customHeight="1" x14ac:dyDescent="0.2">
      <c r="G162" s="79"/>
    </row>
    <row r="163" spans="7:7" ht="21" customHeight="1" x14ac:dyDescent="0.2">
      <c r="G163" s="79"/>
    </row>
    <row r="164" spans="7:7" ht="21" customHeight="1" x14ac:dyDescent="0.2">
      <c r="G164" s="79"/>
    </row>
    <row r="165" spans="7:7" ht="21" customHeight="1" x14ac:dyDescent="0.2">
      <c r="G165" s="79"/>
    </row>
    <row r="166" spans="7:7" ht="21" customHeight="1" x14ac:dyDescent="0.2">
      <c r="G166" s="79"/>
    </row>
    <row r="167" spans="7:7" ht="21" customHeight="1" x14ac:dyDescent="0.2">
      <c r="G167" s="79"/>
    </row>
    <row r="168" spans="7:7" ht="21" customHeight="1" x14ac:dyDescent="0.2">
      <c r="G168" s="79"/>
    </row>
    <row r="169" spans="7:7" ht="21" customHeight="1" x14ac:dyDescent="0.2">
      <c r="G169" s="79"/>
    </row>
    <row r="170" spans="7:7" ht="21" customHeight="1" x14ac:dyDescent="0.2">
      <c r="G170" s="79"/>
    </row>
    <row r="171" spans="7:7" ht="21" customHeight="1" x14ac:dyDescent="0.2">
      <c r="G171" s="79"/>
    </row>
    <row r="172" spans="7:7" ht="21" customHeight="1" x14ac:dyDescent="0.2">
      <c r="G172" s="79"/>
    </row>
    <row r="173" spans="7:7" ht="21" customHeight="1" x14ac:dyDescent="0.2">
      <c r="G173" s="79"/>
    </row>
    <row r="174" spans="7:7" ht="21" customHeight="1" x14ac:dyDescent="0.2">
      <c r="G174" s="79"/>
    </row>
    <row r="175" spans="7:7" ht="21" customHeight="1" x14ac:dyDescent="0.2">
      <c r="G175" s="79"/>
    </row>
    <row r="176" spans="7:7" ht="21" customHeight="1" x14ac:dyDescent="0.2">
      <c r="G176" s="79"/>
    </row>
    <row r="177" spans="7:7" ht="21" customHeight="1" x14ac:dyDescent="0.2">
      <c r="G177" s="79"/>
    </row>
    <row r="178" spans="7:7" ht="21" customHeight="1" x14ac:dyDescent="0.2">
      <c r="G178" s="79"/>
    </row>
    <row r="179" spans="7:7" ht="21" customHeight="1" x14ac:dyDescent="0.2">
      <c r="G179" s="79"/>
    </row>
    <row r="180" spans="7:7" ht="21" customHeight="1" x14ac:dyDescent="0.2">
      <c r="G180" s="79"/>
    </row>
    <row r="181" spans="7:7" ht="21" customHeight="1" x14ac:dyDescent="0.2">
      <c r="G181" s="79"/>
    </row>
    <row r="182" spans="7:7" ht="21" customHeight="1" x14ac:dyDescent="0.2">
      <c r="G182" s="79"/>
    </row>
    <row r="183" spans="7:7" ht="21" customHeight="1" x14ac:dyDescent="0.2">
      <c r="G183" s="79"/>
    </row>
    <row r="184" spans="7:7" ht="21" customHeight="1" x14ac:dyDescent="0.2">
      <c r="G184" s="79"/>
    </row>
    <row r="185" spans="7:7" ht="21" customHeight="1" x14ac:dyDescent="0.2">
      <c r="G185" s="79"/>
    </row>
    <row r="186" spans="7:7" ht="21" customHeight="1" x14ac:dyDescent="0.2">
      <c r="G186" s="79"/>
    </row>
    <row r="187" spans="7:7" ht="21" customHeight="1" x14ac:dyDescent="0.2">
      <c r="G187" s="79"/>
    </row>
    <row r="188" spans="7:7" ht="21" customHeight="1" x14ac:dyDescent="0.2">
      <c r="G188" s="79"/>
    </row>
    <row r="189" spans="7:7" ht="21" customHeight="1" x14ac:dyDescent="0.2">
      <c r="G189" s="79"/>
    </row>
    <row r="190" spans="7:7" ht="21" customHeight="1" x14ac:dyDescent="0.2">
      <c r="G190" s="79"/>
    </row>
    <row r="191" spans="7:7" ht="21" customHeight="1" x14ac:dyDescent="0.2">
      <c r="G191" s="79"/>
    </row>
    <row r="192" spans="7:7" ht="21" customHeight="1" x14ac:dyDescent="0.2">
      <c r="G192" s="79"/>
    </row>
    <row r="193" spans="7:7" ht="21" customHeight="1" x14ac:dyDescent="0.2">
      <c r="G193" s="79"/>
    </row>
    <row r="194" spans="7:7" ht="21" customHeight="1" x14ac:dyDescent="0.2">
      <c r="G194" s="79"/>
    </row>
    <row r="195" spans="7:7" ht="21" customHeight="1" x14ac:dyDescent="0.2">
      <c r="G195" s="79"/>
    </row>
    <row r="196" spans="7:7" ht="21" customHeight="1" x14ac:dyDescent="0.2">
      <c r="G196" s="79"/>
    </row>
    <row r="197" spans="7:7" ht="21" customHeight="1" x14ac:dyDescent="0.2">
      <c r="G197" s="79"/>
    </row>
    <row r="198" spans="7:7" ht="21" customHeight="1" x14ac:dyDescent="0.2">
      <c r="G198" s="79"/>
    </row>
    <row r="199" spans="7:7" ht="21" customHeight="1" x14ac:dyDescent="0.2">
      <c r="G199" s="79"/>
    </row>
    <row r="200" spans="7:7" ht="21" customHeight="1" x14ac:dyDescent="0.2">
      <c r="G200" s="79"/>
    </row>
    <row r="201" spans="7:7" ht="21" customHeight="1" x14ac:dyDescent="0.2">
      <c r="G201" s="79"/>
    </row>
    <row r="202" spans="7:7" ht="21" customHeight="1" x14ac:dyDescent="0.2">
      <c r="G202" s="79"/>
    </row>
    <row r="203" spans="7:7" ht="21" customHeight="1" x14ac:dyDescent="0.2">
      <c r="G203" s="79"/>
    </row>
    <row r="204" spans="7:7" ht="21" customHeight="1" x14ac:dyDescent="0.2">
      <c r="G204" s="79"/>
    </row>
    <row r="205" spans="7:7" ht="21" customHeight="1" x14ac:dyDescent="0.2">
      <c r="G205" s="79"/>
    </row>
    <row r="206" spans="7:7" ht="21" customHeight="1" x14ac:dyDescent="0.2">
      <c r="G206" s="79"/>
    </row>
    <row r="207" spans="7:7" ht="21" customHeight="1" x14ac:dyDescent="0.2">
      <c r="G207" s="79"/>
    </row>
    <row r="208" spans="7:7" ht="21" customHeight="1" x14ac:dyDescent="0.2">
      <c r="G208" s="79"/>
    </row>
    <row r="209" spans="7:7" ht="21" customHeight="1" x14ac:dyDescent="0.2">
      <c r="G209" s="79"/>
    </row>
    <row r="210" spans="7:7" ht="21" customHeight="1" x14ac:dyDescent="0.2">
      <c r="G210" s="79"/>
    </row>
    <row r="211" spans="7:7" ht="21" customHeight="1" x14ac:dyDescent="0.2">
      <c r="G211" s="79"/>
    </row>
    <row r="212" spans="7:7" ht="21" customHeight="1" x14ac:dyDescent="0.2">
      <c r="G212" s="79"/>
    </row>
    <row r="213" spans="7:7" ht="21" customHeight="1" x14ac:dyDescent="0.2">
      <c r="G213" s="79"/>
    </row>
    <row r="214" spans="7:7" ht="21" customHeight="1" x14ac:dyDescent="0.2">
      <c r="G214" s="79"/>
    </row>
    <row r="215" spans="7:7" ht="21" customHeight="1" x14ac:dyDescent="0.2">
      <c r="G215" s="79"/>
    </row>
    <row r="216" spans="7:7" ht="21" customHeight="1" x14ac:dyDescent="0.2">
      <c r="G216" s="79"/>
    </row>
    <row r="217" spans="7:7" ht="21" customHeight="1" x14ac:dyDescent="0.2">
      <c r="G217" s="79"/>
    </row>
    <row r="218" spans="7:7" ht="21" customHeight="1" x14ac:dyDescent="0.2">
      <c r="G218" s="79"/>
    </row>
    <row r="219" spans="7:7" ht="21" customHeight="1" x14ac:dyDescent="0.2">
      <c r="G219" s="79"/>
    </row>
    <row r="220" spans="7:7" ht="21" customHeight="1" x14ac:dyDescent="0.2">
      <c r="G220" s="79"/>
    </row>
    <row r="221" spans="7:7" ht="21" customHeight="1" x14ac:dyDescent="0.2">
      <c r="G221" s="79"/>
    </row>
    <row r="222" spans="7:7" ht="21" customHeight="1" x14ac:dyDescent="0.2">
      <c r="G222" s="79"/>
    </row>
    <row r="223" spans="7:7" ht="21" customHeight="1" x14ac:dyDescent="0.2">
      <c r="G223" s="79"/>
    </row>
    <row r="224" spans="7:7" ht="21" customHeight="1" x14ac:dyDescent="0.2">
      <c r="G224" s="79"/>
    </row>
    <row r="225" spans="7:7" ht="21" customHeight="1" x14ac:dyDescent="0.2">
      <c r="G225" s="79"/>
    </row>
    <row r="226" spans="7:7" ht="21" customHeight="1" x14ac:dyDescent="0.2">
      <c r="G226" s="79"/>
    </row>
    <row r="227" spans="7:7" ht="21" customHeight="1" x14ac:dyDescent="0.2">
      <c r="G227" s="79"/>
    </row>
    <row r="228" spans="7:7" ht="21" customHeight="1" x14ac:dyDescent="0.2">
      <c r="G228" s="79"/>
    </row>
    <row r="229" spans="7:7" ht="21" customHeight="1" x14ac:dyDescent="0.2">
      <c r="G229" s="79"/>
    </row>
    <row r="230" spans="7:7" ht="21" customHeight="1" x14ac:dyDescent="0.2">
      <c r="G230" s="79"/>
    </row>
    <row r="231" spans="7:7" ht="21" customHeight="1" x14ac:dyDescent="0.2">
      <c r="G231" s="79"/>
    </row>
    <row r="232" spans="7:7" ht="21" customHeight="1" x14ac:dyDescent="0.2">
      <c r="G232" s="79"/>
    </row>
    <row r="233" spans="7:7" ht="21" customHeight="1" x14ac:dyDescent="0.2">
      <c r="G233" s="79"/>
    </row>
    <row r="234" spans="7:7" ht="21" customHeight="1" x14ac:dyDescent="0.2">
      <c r="G234" s="79"/>
    </row>
    <row r="235" spans="7:7" ht="21" customHeight="1" x14ac:dyDescent="0.2">
      <c r="G235" s="79"/>
    </row>
    <row r="236" spans="7:7" ht="21" customHeight="1" x14ac:dyDescent="0.2">
      <c r="G236" s="79"/>
    </row>
    <row r="237" spans="7:7" ht="21" customHeight="1" x14ac:dyDescent="0.2">
      <c r="G237" s="79"/>
    </row>
    <row r="238" spans="7:7" ht="21" customHeight="1" x14ac:dyDescent="0.2">
      <c r="G238" s="79"/>
    </row>
  </sheetData>
  <mergeCells count="3">
    <mergeCell ref="B1:G1"/>
    <mergeCell ref="B2:G2"/>
    <mergeCell ref="B19:D19"/>
  </mergeCells>
  <pageMargins left="0.74803149606299213" right="0.51181102362204722" top="0.74803149606299213" bottom="0.74803149606299213" header="0.31496062992125984" footer="0.31496062992125984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Q86"/>
  <sheetViews>
    <sheetView showGridLines="0" topLeftCell="A7" zoomScale="130" zoomScaleNormal="130" zoomScaleSheetLayoutView="124" workbookViewId="0">
      <pane xSplit="9045" ySplit="1380" topLeftCell="E79" activePane="bottomLeft"/>
      <selection activeCell="D69" sqref="D69"/>
      <selection pane="topRight" activeCell="B5" sqref="B5:B11"/>
      <selection pane="bottomLeft" activeCell="A87" sqref="A87:XFD278"/>
      <selection pane="bottomRight" activeCell="F87" sqref="F87"/>
    </sheetView>
  </sheetViews>
  <sheetFormatPr baseColWidth="10" defaultColWidth="11.42578125" defaultRowHeight="21" customHeight="1" x14ac:dyDescent="0.25"/>
  <cols>
    <col min="1" max="1" width="8.42578125" style="31" customWidth="1"/>
    <col min="2" max="2" width="53.7109375" style="31" customWidth="1"/>
    <col min="3" max="3" width="15" style="96" customWidth="1"/>
    <col min="4" max="4" width="15" style="31" customWidth="1"/>
    <col min="5" max="5" width="14.140625" style="80" customWidth="1"/>
    <col min="6" max="14" width="13" style="80" customWidth="1"/>
    <col min="15" max="15" width="14.28515625" style="80" customWidth="1"/>
    <col min="16" max="16" width="13" style="80" customWidth="1"/>
    <col min="17" max="31" width="11.140625" style="80" customWidth="1"/>
    <col min="32" max="43" width="11.42578125" style="80"/>
    <col min="44" max="16384" width="11.42578125" style="31"/>
  </cols>
  <sheetData>
    <row r="1" spans="1:43" ht="21" customHeight="1" x14ac:dyDescent="0.3">
      <c r="A1" s="114" t="s">
        <v>0</v>
      </c>
      <c r="B1" s="114"/>
      <c r="C1" s="114"/>
      <c r="D1" s="114"/>
      <c r="E1" s="114"/>
    </row>
    <row r="2" spans="1:43" ht="15.75" customHeight="1" x14ac:dyDescent="0.25">
      <c r="A2" s="115" t="s">
        <v>106</v>
      </c>
      <c r="B2" s="115"/>
      <c r="C2" s="115"/>
      <c r="D2" s="115"/>
      <c r="E2" s="115"/>
    </row>
    <row r="3" spans="1:43" ht="15.75" customHeight="1" x14ac:dyDescent="0.25">
      <c r="A3" s="116" t="s">
        <v>1</v>
      </c>
      <c r="B3" s="116"/>
      <c r="C3" s="116"/>
      <c r="D3" s="116"/>
      <c r="E3" s="116"/>
    </row>
    <row r="4" spans="1:43" ht="7.5" customHeight="1" x14ac:dyDescent="0.25">
      <c r="A4" s="33"/>
      <c r="B4" s="34"/>
      <c r="C4" s="34"/>
      <c r="D4" s="34"/>
      <c r="E4" s="81"/>
    </row>
    <row r="5" spans="1:43" ht="12.75" customHeight="1" x14ac:dyDescent="0.25">
      <c r="A5" s="117" t="s">
        <v>2</v>
      </c>
      <c r="B5" s="120" t="s">
        <v>98</v>
      </c>
      <c r="C5" s="121" t="s">
        <v>3</v>
      </c>
      <c r="D5" s="121"/>
      <c r="E5" s="122" t="s">
        <v>97</v>
      </c>
    </row>
    <row r="6" spans="1:43" s="37" customFormat="1" ht="12.75" customHeight="1" x14ac:dyDescent="0.2">
      <c r="A6" s="118"/>
      <c r="B6" s="120"/>
      <c r="C6" s="77" t="s">
        <v>4</v>
      </c>
      <c r="D6" s="36" t="s">
        <v>5</v>
      </c>
      <c r="E6" s="12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</row>
    <row r="7" spans="1:43" s="38" customFormat="1" ht="24" customHeight="1" x14ac:dyDescent="0.2">
      <c r="A7" s="118"/>
      <c r="B7" s="120"/>
      <c r="C7" s="53" t="s">
        <v>6</v>
      </c>
      <c r="D7" s="35" t="s">
        <v>7</v>
      </c>
      <c r="E7" s="122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</row>
    <row r="8" spans="1:43" s="38" customFormat="1" ht="12.75" customHeight="1" x14ac:dyDescent="0.2">
      <c r="A8" s="118"/>
      <c r="B8" s="120"/>
      <c r="C8" s="123" t="s">
        <v>8</v>
      </c>
      <c r="D8" s="123"/>
      <c r="E8" s="12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</row>
    <row r="9" spans="1:43" s="38" customFormat="1" ht="12.75" customHeight="1" x14ac:dyDescent="0.2">
      <c r="A9" s="118"/>
      <c r="B9" s="120"/>
      <c r="C9" s="124" t="s">
        <v>99</v>
      </c>
      <c r="D9" s="124"/>
      <c r="E9" s="122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</row>
    <row r="10" spans="1:43" s="30" customFormat="1" ht="12.75" customHeight="1" x14ac:dyDescent="0.2">
      <c r="A10" s="118"/>
      <c r="B10" s="120"/>
      <c r="C10" s="112" t="s">
        <v>100</v>
      </c>
      <c r="D10" s="113"/>
      <c r="E10" s="122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</row>
    <row r="11" spans="1:43" s="39" customFormat="1" ht="12.75" customHeight="1" x14ac:dyDescent="0.25">
      <c r="A11" s="119"/>
      <c r="B11" s="120"/>
      <c r="C11" s="76" t="s">
        <v>89</v>
      </c>
      <c r="D11" s="55" t="s">
        <v>9</v>
      </c>
      <c r="E11" s="122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</row>
    <row r="12" spans="1:43" s="40" customFormat="1" ht="13.5" customHeight="1" x14ac:dyDescent="0.2">
      <c r="A12" s="56">
        <v>51</v>
      </c>
      <c r="B12" s="57" t="s">
        <v>10</v>
      </c>
      <c r="C12" s="91">
        <f>+C13+C19+C21+C23</f>
        <v>373880</v>
      </c>
      <c r="D12" s="91">
        <f>+D13+D19+D21+D23</f>
        <v>156590</v>
      </c>
      <c r="E12" s="91">
        <f>+E13+E19+E21+E23</f>
        <v>530470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</row>
    <row r="13" spans="1:43" s="40" customFormat="1" ht="13.5" customHeight="1" x14ac:dyDescent="0.2">
      <c r="A13" s="41">
        <v>511</v>
      </c>
      <c r="B13" s="42" t="s">
        <v>11</v>
      </c>
      <c r="C13" s="92">
        <f>SUM(C14:C18)</f>
        <v>333270</v>
      </c>
      <c r="D13" s="92">
        <f>SUM(D14:D18)</f>
        <v>140540</v>
      </c>
      <c r="E13" s="92">
        <f>SUM(E14:E18)</f>
        <v>473810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</row>
    <row r="14" spans="1:43" ht="13.5" customHeight="1" x14ac:dyDescent="0.25">
      <c r="A14" s="44">
        <v>51101</v>
      </c>
      <c r="B14" s="45" t="s">
        <v>12</v>
      </c>
      <c r="C14" s="93">
        <v>330000</v>
      </c>
      <c r="D14" s="46">
        <v>103640</v>
      </c>
      <c r="E14" s="87">
        <f>+D14+C14</f>
        <v>433640</v>
      </c>
    </row>
    <row r="15" spans="1:43" ht="13.5" customHeight="1" x14ac:dyDescent="0.25">
      <c r="A15" s="44">
        <v>51103</v>
      </c>
      <c r="B15" s="45" t="s">
        <v>13</v>
      </c>
      <c r="C15" s="93">
        <v>0</v>
      </c>
      <c r="D15" s="46">
        <v>23050</v>
      </c>
      <c r="E15" s="87">
        <f t="shared" ref="E15:E24" si="0">+D15+C15</f>
        <v>23050</v>
      </c>
    </row>
    <row r="16" spans="1:43" ht="13.5" customHeight="1" x14ac:dyDescent="0.25">
      <c r="A16" s="44">
        <v>51105</v>
      </c>
      <c r="B16" s="45" t="s">
        <v>14</v>
      </c>
      <c r="C16" s="93">
        <v>0</v>
      </c>
      <c r="D16" s="46">
        <v>7200</v>
      </c>
      <c r="E16" s="87">
        <f t="shared" si="0"/>
        <v>7200</v>
      </c>
    </row>
    <row r="17" spans="1:43" ht="13.5" customHeight="1" x14ac:dyDescent="0.25">
      <c r="A17" s="44">
        <v>51106</v>
      </c>
      <c r="B17" s="45" t="s">
        <v>101</v>
      </c>
      <c r="C17" s="93">
        <v>0</v>
      </c>
      <c r="D17" s="46">
        <v>1000</v>
      </c>
      <c r="E17" s="87">
        <f t="shared" si="0"/>
        <v>1000</v>
      </c>
    </row>
    <row r="18" spans="1:43" ht="13.5" customHeight="1" x14ac:dyDescent="0.25">
      <c r="A18" s="44">
        <v>51107</v>
      </c>
      <c r="B18" s="45" t="s">
        <v>75</v>
      </c>
      <c r="C18" s="93">
        <v>3270</v>
      </c>
      <c r="D18" s="46">
        <v>5650</v>
      </c>
      <c r="E18" s="87">
        <f t="shared" si="0"/>
        <v>8920</v>
      </c>
    </row>
    <row r="19" spans="1:43" s="47" customFormat="1" ht="13.5" customHeight="1" x14ac:dyDescent="0.2">
      <c r="A19" s="41">
        <v>514</v>
      </c>
      <c r="B19" s="42" t="s">
        <v>15</v>
      </c>
      <c r="C19" s="92">
        <f>+C20</f>
        <v>23370</v>
      </c>
      <c r="D19" s="92">
        <f>+D20</f>
        <v>5255</v>
      </c>
      <c r="E19" s="92">
        <f>+E20</f>
        <v>28625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</row>
    <row r="20" spans="1:43" ht="13.5" customHeight="1" x14ac:dyDescent="0.25">
      <c r="A20" s="44">
        <v>51401</v>
      </c>
      <c r="B20" s="45" t="s">
        <v>16</v>
      </c>
      <c r="C20" s="93">
        <v>23370</v>
      </c>
      <c r="D20" s="46">
        <v>5255</v>
      </c>
      <c r="E20" s="87">
        <f t="shared" si="0"/>
        <v>28625</v>
      </c>
    </row>
    <row r="21" spans="1:43" s="47" customFormat="1" ht="13.5" customHeight="1" x14ac:dyDescent="0.2">
      <c r="A21" s="41">
        <v>515</v>
      </c>
      <c r="B21" s="42" t="s">
        <v>17</v>
      </c>
      <c r="C21" s="92">
        <f>+C22</f>
        <v>17240</v>
      </c>
      <c r="D21" s="92">
        <f>+D22</f>
        <v>5795</v>
      </c>
      <c r="E21" s="92">
        <f>+E22</f>
        <v>23035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</row>
    <row r="22" spans="1:43" ht="13.5" customHeight="1" x14ac:dyDescent="0.25">
      <c r="A22" s="44">
        <v>51501</v>
      </c>
      <c r="B22" s="45" t="s">
        <v>16</v>
      </c>
      <c r="C22" s="93">
        <v>17240</v>
      </c>
      <c r="D22" s="46">
        <v>5795</v>
      </c>
      <c r="E22" s="87">
        <f t="shared" si="0"/>
        <v>23035</v>
      </c>
    </row>
    <row r="23" spans="1:43" s="47" customFormat="1" ht="13.5" customHeight="1" x14ac:dyDescent="0.2">
      <c r="A23" s="48">
        <v>517</v>
      </c>
      <c r="B23" s="49" t="s">
        <v>92</v>
      </c>
      <c r="C23" s="94">
        <v>0</v>
      </c>
      <c r="D23" s="50">
        <v>5000</v>
      </c>
      <c r="E23" s="89">
        <v>5000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</row>
    <row r="24" spans="1:43" ht="13.5" customHeight="1" x14ac:dyDescent="0.25">
      <c r="A24" s="44">
        <v>51701</v>
      </c>
      <c r="B24" s="45" t="s">
        <v>18</v>
      </c>
      <c r="C24" s="93">
        <v>0</v>
      </c>
      <c r="D24" s="46">
        <v>5000</v>
      </c>
      <c r="E24" s="87">
        <f t="shared" si="0"/>
        <v>5000</v>
      </c>
    </row>
    <row r="25" spans="1:43" s="40" customFormat="1" ht="13.5" customHeight="1" x14ac:dyDescent="0.2">
      <c r="A25" s="56">
        <v>54</v>
      </c>
      <c r="B25" s="57" t="s">
        <v>19</v>
      </c>
      <c r="C25" s="91">
        <f>+C26+C43+C47+C58+C61</f>
        <v>58920</v>
      </c>
      <c r="D25" s="91">
        <f>+D26+D43+D47+D58+D61</f>
        <v>108300</v>
      </c>
      <c r="E25" s="91">
        <f>+E26+E43+E47+E58+E61</f>
        <v>167220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</row>
    <row r="26" spans="1:43" s="47" customFormat="1" ht="13.5" customHeight="1" x14ac:dyDescent="0.2">
      <c r="A26" s="41">
        <v>541</v>
      </c>
      <c r="B26" s="42" t="s">
        <v>20</v>
      </c>
      <c r="C26" s="43">
        <f>SUM(C27:C42)</f>
        <v>0</v>
      </c>
      <c r="D26" s="43">
        <f>SUM(D27:D42)</f>
        <v>36800</v>
      </c>
      <c r="E26" s="43">
        <f>SUM(E27:E42)</f>
        <v>36800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</row>
    <row r="27" spans="1:43" ht="13.5" customHeight="1" x14ac:dyDescent="0.25">
      <c r="A27" s="44">
        <v>54101</v>
      </c>
      <c r="B27" s="45" t="s">
        <v>21</v>
      </c>
      <c r="C27" s="95">
        <v>0</v>
      </c>
      <c r="D27" s="51">
        <v>4000</v>
      </c>
      <c r="E27" s="87">
        <f>+D27+C27</f>
        <v>4000</v>
      </c>
    </row>
    <row r="28" spans="1:43" ht="13.5" customHeight="1" x14ac:dyDescent="0.25">
      <c r="A28" s="44">
        <v>54104</v>
      </c>
      <c r="B28" s="45" t="s">
        <v>22</v>
      </c>
      <c r="C28" s="95">
        <v>0</v>
      </c>
      <c r="D28" s="51">
        <v>5000</v>
      </c>
      <c r="E28" s="87">
        <f>+D28+C28</f>
        <v>5000</v>
      </c>
    </row>
    <row r="29" spans="1:43" ht="13.5" customHeight="1" x14ac:dyDescent="0.25">
      <c r="A29" s="44">
        <v>54105</v>
      </c>
      <c r="B29" s="45" t="s">
        <v>23</v>
      </c>
      <c r="C29" s="95">
        <v>0</v>
      </c>
      <c r="D29" s="51">
        <v>2500</v>
      </c>
      <c r="E29" s="87">
        <f>+D29+C29</f>
        <v>2500</v>
      </c>
    </row>
    <row r="30" spans="1:43" ht="13.5" customHeight="1" x14ac:dyDescent="0.25">
      <c r="A30" s="44">
        <v>54106</v>
      </c>
      <c r="B30" s="45" t="s">
        <v>24</v>
      </c>
      <c r="C30" s="95">
        <v>0</v>
      </c>
      <c r="D30" s="51">
        <v>50</v>
      </c>
      <c r="E30" s="87">
        <f t="shared" ref="E30:E42" si="1">+D30+C30</f>
        <v>50</v>
      </c>
    </row>
    <row r="31" spans="1:43" ht="13.5" customHeight="1" x14ac:dyDescent="0.25">
      <c r="A31" s="44">
        <v>54107</v>
      </c>
      <c r="B31" s="45" t="s">
        <v>25</v>
      </c>
      <c r="C31" s="95">
        <v>0</v>
      </c>
      <c r="D31" s="51">
        <v>1200</v>
      </c>
      <c r="E31" s="87">
        <f t="shared" si="1"/>
        <v>1200</v>
      </c>
    </row>
    <row r="32" spans="1:43" ht="13.5" customHeight="1" x14ac:dyDescent="0.25">
      <c r="A32" s="44">
        <v>54108</v>
      </c>
      <c r="B32" s="45" t="s">
        <v>26</v>
      </c>
      <c r="C32" s="95">
        <v>0</v>
      </c>
      <c r="D32" s="51">
        <v>100</v>
      </c>
      <c r="E32" s="87">
        <f t="shared" si="1"/>
        <v>100</v>
      </c>
    </row>
    <row r="33" spans="1:43" ht="13.5" customHeight="1" x14ac:dyDescent="0.25">
      <c r="A33" s="44">
        <v>54109</v>
      </c>
      <c r="B33" s="45" t="s">
        <v>27</v>
      </c>
      <c r="C33" s="95">
        <v>0</v>
      </c>
      <c r="D33" s="51">
        <v>1200</v>
      </c>
      <c r="E33" s="87">
        <f t="shared" si="1"/>
        <v>1200</v>
      </c>
    </row>
    <row r="34" spans="1:43" ht="13.5" customHeight="1" x14ac:dyDescent="0.25">
      <c r="A34" s="44">
        <v>54110</v>
      </c>
      <c r="B34" s="45" t="s">
        <v>28</v>
      </c>
      <c r="C34" s="95">
        <v>0</v>
      </c>
      <c r="D34" s="51">
        <v>8000</v>
      </c>
      <c r="E34" s="87">
        <f t="shared" si="1"/>
        <v>8000</v>
      </c>
    </row>
    <row r="35" spans="1:43" ht="13.5" customHeight="1" x14ac:dyDescent="0.25">
      <c r="A35" s="44">
        <v>54111</v>
      </c>
      <c r="B35" s="45" t="s">
        <v>29</v>
      </c>
      <c r="C35" s="95">
        <v>0</v>
      </c>
      <c r="D35" s="51">
        <v>50</v>
      </c>
      <c r="E35" s="87">
        <f t="shared" si="1"/>
        <v>50</v>
      </c>
    </row>
    <row r="36" spans="1:43" ht="13.5" customHeight="1" x14ac:dyDescent="0.25">
      <c r="A36" s="44">
        <v>54112</v>
      </c>
      <c r="B36" s="45" t="s">
        <v>30</v>
      </c>
      <c r="C36" s="95">
        <v>0</v>
      </c>
      <c r="D36" s="51">
        <v>500</v>
      </c>
      <c r="E36" s="87">
        <f t="shared" si="1"/>
        <v>500</v>
      </c>
    </row>
    <row r="37" spans="1:43" ht="13.5" customHeight="1" x14ac:dyDescent="0.25">
      <c r="A37" s="44">
        <v>54114</v>
      </c>
      <c r="B37" s="45" t="s">
        <v>31</v>
      </c>
      <c r="C37" s="95">
        <v>0</v>
      </c>
      <c r="D37" s="51">
        <v>3000</v>
      </c>
      <c r="E37" s="87">
        <f t="shared" si="1"/>
        <v>3000</v>
      </c>
    </row>
    <row r="38" spans="1:43" ht="13.5" customHeight="1" x14ac:dyDescent="0.25">
      <c r="A38" s="44">
        <v>54115</v>
      </c>
      <c r="B38" s="45" t="s">
        <v>32</v>
      </c>
      <c r="C38" s="95">
        <v>0</v>
      </c>
      <c r="D38" s="51">
        <v>3000</v>
      </c>
      <c r="E38" s="87">
        <f t="shared" si="1"/>
        <v>3000</v>
      </c>
    </row>
    <row r="39" spans="1:43" ht="13.5" customHeight="1" x14ac:dyDescent="0.25">
      <c r="A39" s="44">
        <v>54116</v>
      </c>
      <c r="B39" s="45" t="s">
        <v>33</v>
      </c>
      <c r="C39" s="95">
        <v>0</v>
      </c>
      <c r="D39" s="51">
        <v>400</v>
      </c>
      <c r="E39" s="87">
        <f t="shared" si="1"/>
        <v>400</v>
      </c>
    </row>
    <row r="40" spans="1:43" ht="13.5" customHeight="1" x14ac:dyDescent="0.25">
      <c r="A40" s="44">
        <v>54118</v>
      </c>
      <c r="B40" s="45" t="s">
        <v>34</v>
      </c>
      <c r="C40" s="95">
        <v>0</v>
      </c>
      <c r="D40" s="51">
        <v>600</v>
      </c>
      <c r="E40" s="87">
        <f t="shared" si="1"/>
        <v>600</v>
      </c>
    </row>
    <row r="41" spans="1:43" ht="13.5" customHeight="1" x14ac:dyDescent="0.25">
      <c r="A41" s="44">
        <v>54119</v>
      </c>
      <c r="B41" s="45" t="s">
        <v>35</v>
      </c>
      <c r="C41" s="95">
        <v>0</v>
      </c>
      <c r="D41" s="51">
        <v>1500</v>
      </c>
      <c r="E41" s="87">
        <f t="shared" si="1"/>
        <v>1500</v>
      </c>
    </row>
    <row r="42" spans="1:43" ht="13.5" customHeight="1" x14ac:dyDescent="0.25">
      <c r="A42" s="44">
        <v>54199</v>
      </c>
      <c r="B42" s="45" t="s">
        <v>36</v>
      </c>
      <c r="C42" s="95">
        <v>0</v>
      </c>
      <c r="D42" s="51">
        <v>5700</v>
      </c>
      <c r="E42" s="87">
        <f t="shared" si="1"/>
        <v>5700</v>
      </c>
    </row>
    <row r="43" spans="1:43" s="47" customFormat="1" ht="13.5" customHeight="1" x14ac:dyDescent="0.2">
      <c r="A43" s="41">
        <v>542</v>
      </c>
      <c r="B43" s="42" t="s">
        <v>37</v>
      </c>
      <c r="C43" s="92">
        <f>SUM(C44:C46)</f>
        <v>0</v>
      </c>
      <c r="D43" s="92">
        <f>SUM(D44:D46)</f>
        <v>24000</v>
      </c>
      <c r="E43" s="92">
        <f>SUM(E44:E46)</f>
        <v>24000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</row>
    <row r="44" spans="1:43" ht="13.5" customHeight="1" x14ac:dyDescent="0.25">
      <c r="A44" s="44">
        <v>54201</v>
      </c>
      <c r="B44" s="45" t="s">
        <v>38</v>
      </c>
      <c r="C44" s="95">
        <v>0</v>
      </c>
      <c r="D44" s="51">
        <v>13200</v>
      </c>
      <c r="E44" s="87">
        <f>+D44+C44</f>
        <v>13200</v>
      </c>
    </row>
    <row r="45" spans="1:43" ht="13.5" customHeight="1" x14ac:dyDescent="0.25">
      <c r="A45" s="44">
        <v>54202</v>
      </c>
      <c r="B45" s="45" t="s">
        <v>39</v>
      </c>
      <c r="C45" s="95">
        <v>0</v>
      </c>
      <c r="D45" s="51">
        <v>1200</v>
      </c>
      <c r="E45" s="87">
        <f>+D45+C45</f>
        <v>1200</v>
      </c>
    </row>
    <row r="46" spans="1:43" ht="13.5" customHeight="1" x14ac:dyDescent="0.25">
      <c r="A46" s="44">
        <v>54203</v>
      </c>
      <c r="B46" s="45" t="s">
        <v>40</v>
      </c>
      <c r="C46" s="95">
        <v>0</v>
      </c>
      <c r="D46" s="51">
        <v>9600</v>
      </c>
      <c r="E46" s="87">
        <f>+D46+C46</f>
        <v>9600</v>
      </c>
    </row>
    <row r="47" spans="1:43" s="47" customFormat="1" ht="13.5" customHeight="1" x14ac:dyDescent="0.2">
      <c r="A47" s="41">
        <v>543</v>
      </c>
      <c r="B47" s="42" t="s">
        <v>41</v>
      </c>
      <c r="C47" s="92">
        <f>SUM(C48:C57)</f>
        <v>58920</v>
      </c>
      <c r="D47" s="92">
        <f>SUM(D48:D57)</f>
        <v>34400</v>
      </c>
      <c r="E47" s="92">
        <f>SUM(E48:E57)</f>
        <v>93320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</row>
    <row r="48" spans="1:43" ht="13.5" customHeight="1" x14ac:dyDescent="0.25">
      <c r="A48" s="44">
        <v>54301</v>
      </c>
      <c r="B48" s="45" t="s">
        <v>42</v>
      </c>
      <c r="C48" s="95">
        <v>0</v>
      </c>
      <c r="D48" s="51">
        <v>5000</v>
      </c>
      <c r="E48" s="87">
        <f t="shared" ref="E48:E57" si="2">+D48+C48</f>
        <v>5000</v>
      </c>
    </row>
    <row r="49" spans="1:43" ht="13.5" customHeight="1" x14ac:dyDescent="0.25">
      <c r="A49" s="44">
        <v>54302</v>
      </c>
      <c r="B49" s="45" t="s">
        <v>43</v>
      </c>
      <c r="C49" s="95">
        <v>0</v>
      </c>
      <c r="D49" s="51">
        <v>12000</v>
      </c>
      <c r="E49" s="87">
        <f t="shared" si="2"/>
        <v>12000</v>
      </c>
    </row>
    <row r="50" spans="1:43" ht="13.5" customHeight="1" x14ac:dyDescent="0.25">
      <c r="A50" s="44">
        <v>54305</v>
      </c>
      <c r="B50" s="45" t="s">
        <v>44</v>
      </c>
      <c r="C50" s="95">
        <v>0</v>
      </c>
      <c r="D50" s="51">
        <v>2500</v>
      </c>
      <c r="E50" s="87">
        <f t="shared" si="2"/>
        <v>2500</v>
      </c>
    </row>
    <row r="51" spans="1:43" ht="13.5" customHeight="1" x14ac:dyDescent="0.25">
      <c r="A51" s="44">
        <v>54306</v>
      </c>
      <c r="B51" s="45" t="s">
        <v>45</v>
      </c>
      <c r="C51" s="95">
        <v>21000</v>
      </c>
      <c r="D51" s="51">
        <v>0</v>
      </c>
      <c r="E51" s="87">
        <f t="shared" si="2"/>
        <v>21000</v>
      </c>
    </row>
    <row r="52" spans="1:43" ht="13.5" customHeight="1" x14ac:dyDescent="0.25">
      <c r="A52" s="44">
        <v>54307</v>
      </c>
      <c r="B52" s="45" t="s">
        <v>46</v>
      </c>
      <c r="C52" s="95">
        <v>0</v>
      </c>
      <c r="D52" s="51">
        <v>700</v>
      </c>
      <c r="E52" s="87">
        <f t="shared" si="2"/>
        <v>700</v>
      </c>
    </row>
    <row r="53" spans="1:43" ht="13.5" customHeight="1" x14ac:dyDescent="0.25">
      <c r="A53" s="44">
        <v>54308</v>
      </c>
      <c r="B53" s="45" t="s">
        <v>47</v>
      </c>
      <c r="C53" s="95">
        <v>0</v>
      </c>
      <c r="D53" s="51">
        <v>200</v>
      </c>
      <c r="E53" s="87">
        <f t="shared" si="2"/>
        <v>200</v>
      </c>
    </row>
    <row r="54" spans="1:43" ht="13.5" customHeight="1" x14ac:dyDescent="0.25">
      <c r="A54" s="44">
        <v>54313</v>
      </c>
      <c r="B54" s="45" t="s">
        <v>48</v>
      </c>
      <c r="C54" s="95">
        <v>0</v>
      </c>
      <c r="D54" s="51">
        <v>3500</v>
      </c>
      <c r="E54" s="87">
        <f t="shared" si="2"/>
        <v>3500</v>
      </c>
    </row>
    <row r="55" spans="1:43" ht="13.5" customHeight="1" x14ac:dyDescent="0.25">
      <c r="A55" s="44">
        <v>54314</v>
      </c>
      <c r="B55" s="45" t="s">
        <v>49</v>
      </c>
      <c r="C55" s="95">
        <v>0</v>
      </c>
      <c r="D55" s="51">
        <v>5000</v>
      </c>
      <c r="E55" s="87">
        <f t="shared" si="2"/>
        <v>5000</v>
      </c>
    </row>
    <row r="56" spans="1:43" ht="13.5" customHeight="1" x14ac:dyDescent="0.25">
      <c r="A56" s="44">
        <v>54317</v>
      </c>
      <c r="B56" s="45" t="s">
        <v>50</v>
      </c>
      <c r="C56" s="95">
        <v>37920</v>
      </c>
      <c r="D56" s="51">
        <v>0</v>
      </c>
      <c r="E56" s="87">
        <f t="shared" si="2"/>
        <v>37920</v>
      </c>
    </row>
    <row r="57" spans="1:43" ht="13.5" customHeight="1" x14ac:dyDescent="0.25">
      <c r="A57" s="44">
        <v>54399</v>
      </c>
      <c r="B57" s="45" t="s">
        <v>51</v>
      </c>
      <c r="C57" s="95">
        <v>0</v>
      </c>
      <c r="D57" s="51">
        <v>5500</v>
      </c>
      <c r="E57" s="87">
        <f t="shared" si="2"/>
        <v>5500</v>
      </c>
    </row>
    <row r="58" spans="1:43" s="47" customFormat="1" ht="13.5" customHeight="1" x14ac:dyDescent="0.2">
      <c r="A58" s="41">
        <v>544</v>
      </c>
      <c r="B58" s="42" t="s">
        <v>52</v>
      </c>
      <c r="C58" s="92">
        <f>SUM(C59:C60)</f>
        <v>0</v>
      </c>
      <c r="D58" s="92">
        <f>SUM(D59:D60)</f>
        <v>5500</v>
      </c>
      <c r="E58" s="92">
        <f>SUM(E59:E60)</f>
        <v>5500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</row>
    <row r="59" spans="1:43" ht="13.5" customHeight="1" x14ac:dyDescent="0.25">
      <c r="A59" s="44">
        <v>54401</v>
      </c>
      <c r="B59" s="45" t="s">
        <v>53</v>
      </c>
      <c r="C59" s="95">
        <v>0</v>
      </c>
      <c r="D59" s="51">
        <v>100</v>
      </c>
      <c r="E59" s="87">
        <f>+D59+C59</f>
        <v>100</v>
      </c>
    </row>
    <row r="60" spans="1:43" ht="13.5" customHeight="1" x14ac:dyDescent="0.25">
      <c r="A60" s="44">
        <v>54403</v>
      </c>
      <c r="B60" s="45" t="s">
        <v>54</v>
      </c>
      <c r="C60" s="95">
        <v>0</v>
      </c>
      <c r="D60" s="51">
        <v>5400</v>
      </c>
      <c r="E60" s="87">
        <f>+D60+C60</f>
        <v>5400</v>
      </c>
    </row>
    <row r="61" spans="1:43" s="47" customFormat="1" ht="13.5" customHeight="1" x14ac:dyDescent="0.2">
      <c r="A61" s="41">
        <v>545</v>
      </c>
      <c r="B61" s="42" t="s">
        <v>55</v>
      </c>
      <c r="C61" s="92">
        <f>SUM(C62:C65)</f>
        <v>0</v>
      </c>
      <c r="D61" s="92">
        <f>SUM(D62:D65)</f>
        <v>7600</v>
      </c>
      <c r="E61" s="92">
        <f>SUM(E62:E65)</f>
        <v>7600</v>
      </c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</row>
    <row r="62" spans="1:43" ht="13.5" customHeight="1" x14ac:dyDescent="0.25">
      <c r="A62" s="44">
        <v>54503</v>
      </c>
      <c r="B62" s="45" t="s">
        <v>56</v>
      </c>
      <c r="C62" s="95">
        <v>0</v>
      </c>
      <c r="D62" s="51">
        <v>100</v>
      </c>
      <c r="E62" s="87">
        <f>+D62+C62</f>
        <v>100</v>
      </c>
    </row>
    <row r="63" spans="1:43" ht="13.5" customHeight="1" x14ac:dyDescent="0.25">
      <c r="A63" s="44">
        <v>54504</v>
      </c>
      <c r="B63" s="45" t="s">
        <v>57</v>
      </c>
      <c r="C63" s="95">
        <v>0</v>
      </c>
      <c r="D63" s="51">
        <v>5000</v>
      </c>
      <c r="E63" s="87">
        <f>+D63+C63</f>
        <v>5000</v>
      </c>
    </row>
    <row r="64" spans="1:43" ht="13.5" customHeight="1" x14ac:dyDescent="0.25">
      <c r="A64" s="44">
        <v>54505</v>
      </c>
      <c r="B64" s="45" t="s">
        <v>58</v>
      </c>
      <c r="C64" s="95">
        <v>0</v>
      </c>
      <c r="D64" s="51">
        <v>1500</v>
      </c>
      <c r="E64" s="87">
        <f>+D64+C64</f>
        <v>1500</v>
      </c>
    </row>
    <row r="65" spans="1:43" ht="13.5" customHeight="1" x14ac:dyDescent="0.25">
      <c r="A65" s="44">
        <v>54599</v>
      </c>
      <c r="B65" s="45" t="s">
        <v>59</v>
      </c>
      <c r="C65" s="95">
        <v>0</v>
      </c>
      <c r="D65" s="51">
        <v>1000</v>
      </c>
      <c r="E65" s="87">
        <f>+D65+C65</f>
        <v>1000</v>
      </c>
    </row>
    <row r="66" spans="1:43" s="47" customFormat="1" ht="13.5" customHeight="1" x14ac:dyDescent="0.2">
      <c r="A66" s="56">
        <v>55</v>
      </c>
      <c r="B66" s="57" t="s">
        <v>60</v>
      </c>
      <c r="C66" s="91">
        <f>+C67+C69</f>
        <v>0</v>
      </c>
      <c r="D66" s="91">
        <f>+D67+D69</f>
        <v>16310</v>
      </c>
      <c r="E66" s="91">
        <f>+E67+E69</f>
        <v>16310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</row>
    <row r="67" spans="1:43" s="47" customFormat="1" ht="13.5" customHeight="1" x14ac:dyDescent="0.2">
      <c r="A67" s="41">
        <v>555</v>
      </c>
      <c r="B67" s="42" t="s">
        <v>61</v>
      </c>
      <c r="C67" s="92">
        <f>+C68</f>
        <v>0</v>
      </c>
      <c r="D67" s="92">
        <f>+D68</f>
        <v>2910</v>
      </c>
      <c r="E67" s="92">
        <f>+E68</f>
        <v>2910</v>
      </c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</row>
    <row r="68" spans="1:43" ht="13.5" customHeight="1" x14ac:dyDescent="0.25">
      <c r="A68" s="44">
        <v>55599</v>
      </c>
      <c r="B68" s="45" t="s">
        <v>62</v>
      </c>
      <c r="C68" s="95">
        <v>0</v>
      </c>
      <c r="D68" s="51">
        <f>2600+310</f>
        <v>2910</v>
      </c>
      <c r="E68" s="87">
        <f>+D68+C68</f>
        <v>2910</v>
      </c>
    </row>
    <row r="69" spans="1:43" s="47" customFormat="1" ht="13.5" customHeight="1" x14ac:dyDescent="0.2">
      <c r="A69" s="41">
        <v>556</v>
      </c>
      <c r="B69" s="42" t="s">
        <v>63</v>
      </c>
      <c r="C69" s="92">
        <f>SUM(C70:C72)</f>
        <v>0</v>
      </c>
      <c r="D69" s="92">
        <f>SUM(D70:D72)</f>
        <v>13400</v>
      </c>
      <c r="E69" s="92">
        <f>SUM(E70:E72)</f>
        <v>13400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</row>
    <row r="70" spans="1:43" ht="13.5" customHeight="1" x14ac:dyDescent="0.25">
      <c r="A70" s="44">
        <v>55601</v>
      </c>
      <c r="B70" s="45" t="s">
        <v>64</v>
      </c>
      <c r="C70" s="95">
        <v>0</v>
      </c>
      <c r="D70" s="51">
        <v>8500</v>
      </c>
      <c r="E70" s="87">
        <f>+D70+C70</f>
        <v>8500</v>
      </c>
    </row>
    <row r="71" spans="1:43" ht="13.5" customHeight="1" x14ac:dyDescent="0.25">
      <c r="A71" s="44">
        <v>55602</v>
      </c>
      <c r="B71" s="45" t="s">
        <v>96</v>
      </c>
      <c r="C71" s="95">
        <v>0</v>
      </c>
      <c r="D71" s="51">
        <v>4800</v>
      </c>
      <c r="E71" s="87">
        <f>+D71+C71</f>
        <v>4800</v>
      </c>
    </row>
    <row r="72" spans="1:43" ht="13.5" customHeight="1" x14ac:dyDescent="0.25">
      <c r="A72" s="44">
        <v>55603</v>
      </c>
      <c r="B72" s="45" t="s">
        <v>65</v>
      </c>
      <c r="C72" s="95">
        <v>0</v>
      </c>
      <c r="D72" s="51">
        <v>100</v>
      </c>
      <c r="E72" s="87">
        <f>+D72+C72</f>
        <v>100</v>
      </c>
    </row>
    <row r="73" spans="1:43" s="47" customFormat="1" ht="13.5" customHeight="1" x14ac:dyDescent="0.2">
      <c r="A73" s="56">
        <v>56</v>
      </c>
      <c r="B73" s="57" t="s">
        <v>90</v>
      </c>
      <c r="C73" s="91">
        <f t="shared" ref="C73:E74" si="3">+C74</f>
        <v>0</v>
      </c>
      <c r="D73" s="91">
        <f t="shared" si="3"/>
        <v>4400</v>
      </c>
      <c r="E73" s="91">
        <f t="shared" si="3"/>
        <v>4400</v>
      </c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</row>
    <row r="74" spans="1:43" s="47" customFormat="1" ht="13.5" customHeight="1" x14ac:dyDescent="0.2">
      <c r="A74" s="41">
        <v>563</v>
      </c>
      <c r="B74" s="42" t="s">
        <v>91</v>
      </c>
      <c r="C74" s="92">
        <f t="shared" si="3"/>
        <v>0</v>
      </c>
      <c r="D74" s="92">
        <f t="shared" si="3"/>
        <v>4400</v>
      </c>
      <c r="E74" s="92">
        <f t="shared" si="3"/>
        <v>4400</v>
      </c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</row>
    <row r="75" spans="1:43" ht="13.5" customHeight="1" x14ac:dyDescent="0.25">
      <c r="A75" s="44">
        <v>56304</v>
      </c>
      <c r="B75" s="45" t="s">
        <v>76</v>
      </c>
      <c r="C75" s="95">
        <v>0</v>
      </c>
      <c r="D75" s="51">
        <v>4400</v>
      </c>
      <c r="E75" s="87">
        <f>+D75+C75</f>
        <v>4400</v>
      </c>
    </row>
    <row r="76" spans="1:43" s="47" customFormat="1" ht="13.5" customHeight="1" x14ac:dyDescent="0.2">
      <c r="A76" s="56">
        <v>61</v>
      </c>
      <c r="B76" s="57" t="s">
        <v>66</v>
      </c>
      <c r="C76" s="91">
        <f>+C77+C83</f>
        <v>0</v>
      </c>
      <c r="D76" s="91">
        <f>+D77+D83</f>
        <v>57600</v>
      </c>
      <c r="E76" s="91">
        <f>+E77+E83</f>
        <v>57600</v>
      </c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</row>
    <row r="77" spans="1:43" s="47" customFormat="1" ht="13.5" customHeight="1" x14ac:dyDescent="0.2">
      <c r="A77" s="41">
        <v>611</v>
      </c>
      <c r="B77" s="42" t="s">
        <v>67</v>
      </c>
      <c r="C77" s="92">
        <f>SUM(C78:C82)</f>
        <v>0</v>
      </c>
      <c r="D77" s="92">
        <f>SUM(D78:D82)</f>
        <v>56000</v>
      </c>
      <c r="E77" s="92">
        <f>SUM(E78:E82)</f>
        <v>56000</v>
      </c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</row>
    <row r="78" spans="1:43" ht="13.5" customHeight="1" x14ac:dyDescent="0.25">
      <c r="A78" s="44">
        <v>61101</v>
      </c>
      <c r="B78" s="45" t="s">
        <v>68</v>
      </c>
      <c r="C78" s="95">
        <v>0</v>
      </c>
      <c r="D78" s="51">
        <v>1000</v>
      </c>
      <c r="E78" s="87">
        <f>+D78+C78</f>
        <v>1000</v>
      </c>
    </row>
    <row r="79" spans="1:43" ht="13.5" customHeight="1" x14ac:dyDescent="0.25">
      <c r="A79" s="44">
        <v>61102</v>
      </c>
      <c r="B79" s="45" t="s">
        <v>69</v>
      </c>
      <c r="C79" s="95">
        <v>0</v>
      </c>
      <c r="D79" s="51">
        <v>4000</v>
      </c>
      <c r="E79" s="87">
        <f>+D79+C79</f>
        <v>4000</v>
      </c>
    </row>
    <row r="80" spans="1:43" ht="13.5" customHeight="1" x14ac:dyDescent="0.25">
      <c r="A80" s="44">
        <v>61104</v>
      </c>
      <c r="B80" s="45" t="s">
        <v>70</v>
      </c>
      <c r="C80" s="95">
        <v>0</v>
      </c>
      <c r="D80" s="51">
        <v>4000</v>
      </c>
      <c r="E80" s="87">
        <f>+D80+C80</f>
        <v>4000</v>
      </c>
    </row>
    <row r="81" spans="1:43" ht="13.5" customHeight="1" x14ac:dyDescent="0.25">
      <c r="A81" s="44">
        <v>61105</v>
      </c>
      <c r="B81" s="45" t="s">
        <v>107</v>
      </c>
      <c r="C81" s="95">
        <v>0</v>
      </c>
      <c r="D81" s="51">
        <f>28000+18000</f>
        <v>46000</v>
      </c>
      <c r="E81" s="87">
        <f>+D81+C81</f>
        <v>46000</v>
      </c>
    </row>
    <row r="82" spans="1:43" ht="13.5" customHeight="1" x14ac:dyDescent="0.25">
      <c r="A82" s="44">
        <v>61199</v>
      </c>
      <c r="B82" s="45" t="s">
        <v>71</v>
      </c>
      <c r="C82" s="95">
        <v>0</v>
      </c>
      <c r="D82" s="51">
        <v>1000</v>
      </c>
      <c r="E82" s="87">
        <f>+D82+C82</f>
        <v>1000</v>
      </c>
    </row>
    <row r="83" spans="1:43" s="47" customFormat="1" ht="13.5" customHeight="1" x14ac:dyDescent="0.2">
      <c r="A83" s="41">
        <v>614</v>
      </c>
      <c r="B83" s="42" t="s">
        <v>72</v>
      </c>
      <c r="C83" s="92">
        <f>+C84</f>
        <v>0</v>
      </c>
      <c r="D83" s="92">
        <f>+D84</f>
        <v>1600</v>
      </c>
      <c r="E83" s="92">
        <f>+E84</f>
        <v>1600</v>
      </c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</row>
    <row r="84" spans="1:43" ht="13.5" customHeight="1" x14ac:dyDescent="0.25">
      <c r="A84" s="44">
        <v>61403</v>
      </c>
      <c r="B84" s="45" t="s">
        <v>73</v>
      </c>
      <c r="C84" s="95">
        <v>0</v>
      </c>
      <c r="D84" s="51">
        <v>1600</v>
      </c>
      <c r="E84" s="87">
        <f>+D84+C84</f>
        <v>1600</v>
      </c>
    </row>
    <row r="85" spans="1:43" ht="15" customHeight="1" x14ac:dyDescent="0.25">
      <c r="A85" s="104" t="s">
        <v>74</v>
      </c>
      <c r="B85" s="105"/>
      <c r="C85" s="75">
        <f>+C12+C25+C66+C73+C76</f>
        <v>432800</v>
      </c>
      <c r="D85" s="97">
        <f>+D12+D25+D66+D73+D76</f>
        <v>343200</v>
      </c>
      <c r="E85" s="110">
        <f>+E12+E25+E66+E73+E76</f>
        <v>776000</v>
      </c>
    </row>
    <row r="86" spans="1:43" s="52" customFormat="1" ht="15" customHeight="1" x14ac:dyDescent="0.25">
      <c r="A86" s="106"/>
      <c r="B86" s="107"/>
      <c r="C86" s="108">
        <f>+C85+D85</f>
        <v>776000</v>
      </c>
      <c r="D86" s="109"/>
      <c r="E86" s="111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</row>
  </sheetData>
  <mergeCells count="13">
    <mergeCell ref="A85:B86"/>
    <mergeCell ref="C86:D86"/>
    <mergeCell ref="E85:E86"/>
    <mergeCell ref="C10:D10"/>
    <mergeCell ref="A1:E1"/>
    <mergeCell ref="A2:E2"/>
    <mergeCell ref="A3:E3"/>
    <mergeCell ref="A5:A11"/>
    <mergeCell ref="B5:B11"/>
    <mergeCell ref="C5:D5"/>
    <mergeCell ref="E5:E11"/>
    <mergeCell ref="C8:D8"/>
    <mergeCell ref="C9:D9"/>
  </mergeCells>
  <printOptions horizontalCentered="1"/>
  <pageMargins left="0.15748031496062992" right="0.19685039370078741" top="0.19685039370078741" bottom="0.23622047244094491" header="0.15748031496062992" footer="0.15748031496062992"/>
  <pageSetup fitToHeight="3" orientation="portrait" r:id="rId1"/>
  <headerFooter alignWithMargins="0">
    <oddFooter>&amp;C&amp;P/2</oddFooter>
  </headerFooter>
  <rowBreaks count="1" manualBreakCount="1">
    <brk id="5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58"/>
  <sheetViews>
    <sheetView showGridLines="0" tabSelected="1" topLeftCell="A45" zoomScale="130" zoomScaleNormal="130" zoomScaleSheetLayoutView="124" workbookViewId="0">
      <selection activeCell="E55" sqref="A1:E56"/>
    </sheetView>
  </sheetViews>
  <sheetFormatPr baseColWidth="10" defaultColWidth="11.42578125" defaultRowHeight="21" customHeight="1" x14ac:dyDescent="0.25"/>
  <cols>
    <col min="1" max="1" width="8.42578125" style="31" customWidth="1"/>
    <col min="2" max="2" width="51.42578125" style="31" customWidth="1"/>
    <col min="3" max="5" width="14.7109375" style="31" customWidth="1"/>
    <col min="6" max="16384" width="11.42578125" style="31"/>
  </cols>
  <sheetData>
    <row r="1" spans="1:5" ht="21" customHeight="1" x14ac:dyDescent="0.3">
      <c r="A1" s="125" t="s">
        <v>0</v>
      </c>
      <c r="B1" s="125"/>
      <c r="C1" s="125"/>
      <c r="D1" s="125"/>
      <c r="E1" s="125"/>
    </row>
    <row r="2" spans="1:5" ht="15.75" customHeight="1" x14ac:dyDescent="0.25">
      <c r="A2" s="115" t="s">
        <v>108</v>
      </c>
      <c r="B2" s="115"/>
      <c r="C2" s="115"/>
      <c r="D2" s="115"/>
      <c r="E2" s="115"/>
    </row>
    <row r="3" spans="1:5" ht="12" customHeight="1" x14ac:dyDescent="0.25">
      <c r="A3" s="116" t="s">
        <v>1</v>
      </c>
      <c r="B3" s="116"/>
      <c r="C3" s="116"/>
      <c r="D3" s="116"/>
      <c r="E3" s="116"/>
    </row>
    <row r="4" spans="1:5" ht="7.5" customHeight="1" x14ac:dyDescent="0.25">
      <c r="A4" s="33"/>
      <c r="B4" s="34"/>
      <c r="C4" s="34"/>
      <c r="D4" s="34"/>
      <c r="E4" s="34"/>
    </row>
    <row r="5" spans="1:5" s="32" customFormat="1" ht="17.25" customHeight="1" x14ac:dyDescent="0.2">
      <c r="A5" s="124" t="s">
        <v>2</v>
      </c>
      <c r="B5" s="120" t="s">
        <v>98</v>
      </c>
      <c r="C5" s="120" t="s">
        <v>102</v>
      </c>
      <c r="D5" s="120"/>
      <c r="E5" s="126" t="s">
        <v>103</v>
      </c>
    </row>
    <row r="6" spans="1:5" s="39" customFormat="1" ht="27.75" customHeight="1" x14ac:dyDescent="0.25">
      <c r="A6" s="124"/>
      <c r="B6" s="120"/>
      <c r="C6" s="53" t="s">
        <v>6</v>
      </c>
      <c r="D6" s="54" t="s">
        <v>7</v>
      </c>
      <c r="E6" s="126"/>
    </row>
    <row r="7" spans="1:5" s="40" customFormat="1" ht="12.75" customHeight="1" x14ac:dyDescent="0.2">
      <c r="A7" s="56">
        <v>54</v>
      </c>
      <c r="B7" s="57" t="s">
        <v>19</v>
      </c>
      <c r="C7" s="91">
        <f>+C8+C25+C27+C37</f>
        <v>21000</v>
      </c>
      <c r="D7" s="91">
        <f>+D8+D25+D27+D37</f>
        <v>88400</v>
      </c>
      <c r="E7" s="91">
        <f>+E8+E25+E27+E37</f>
        <v>109400</v>
      </c>
    </row>
    <row r="8" spans="1:5" s="47" customFormat="1" ht="12.75" customHeight="1" x14ac:dyDescent="0.2">
      <c r="A8" s="41">
        <v>541</v>
      </c>
      <c r="B8" s="42" t="s">
        <v>20</v>
      </c>
      <c r="C8" s="43">
        <f>SUM(C9:C24)</f>
        <v>0</v>
      </c>
      <c r="D8" s="43">
        <f>SUM(D9:D24)</f>
        <v>36800</v>
      </c>
      <c r="E8" s="43">
        <f>SUM(E9:E24)</f>
        <v>36800</v>
      </c>
    </row>
    <row r="9" spans="1:5" ht="12.75" customHeight="1" x14ac:dyDescent="0.25">
      <c r="A9" s="44">
        <v>54101</v>
      </c>
      <c r="B9" s="45" t="s">
        <v>21</v>
      </c>
      <c r="C9" s="95">
        <v>0</v>
      </c>
      <c r="D9" s="51">
        <v>4000</v>
      </c>
      <c r="E9" s="87">
        <f>+D9+C9</f>
        <v>4000</v>
      </c>
    </row>
    <row r="10" spans="1:5" ht="12.75" customHeight="1" x14ac:dyDescent="0.25">
      <c r="A10" s="44">
        <v>54104</v>
      </c>
      <c r="B10" s="45" t="s">
        <v>22</v>
      </c>
      <c r="C10" s="95">
        <v>0</v>
      </c>
      <c r="D10" s="51">
        <v>5000</v>
      </c>
      <c r="E10" s="87">
        <f>+D10+C10</f>
        <v>5000</v>
      </c>
    </row>
    <row r="11" spans="1:5" ht="12.75" customHeight="1" x14ac:dyDescent="0.25">
      <c r="A11" s="44">
        <v>54105</v>
      </c>
      <c r="B11" s="45" t="s">
        <v>23</v>
      </c>
      <c r="C11" s="95">
        <v>0</v>
      </c>
      <c r="D11" s="51">
        <v>2500</v>
      </c>
      <c r="E11" s="87">
        <f>+D11+C11</f>
        <v>2500</v>
      </c>
    </row>
    <row r="12" spans="1:5" ht="12.75" customHeight="1" x14ac:dyDescent="0.25">
      <c r="A12" s="44">
        <v>54106</v>
      </c>
      <c r="B12" s="45" t="s">
        <v>24</v>
      </c>
      <c r="C12" s="95">
        <v>0</v>
      </c>
      <c r="D12" s="51">
        <v>50</v>
      </c>
      <c r="E12" s="87">
        <f t="shared" ref="E12:E24" si="0">+D12+C12</f>
        <v>50</v>
      </c>
    </row>
    <row r="13" spans="1:5" ht="12.75" customHeight="1" x14ac:dyDescent="0.25">
      <c r="A13" s="44">
        <v>54107</v>
      </c>
      <c r="B13" s="45" t="s">
        <v>25</v>
      </c>
      <c r="C13" s="95">
        <v>0</v>
      </c>
      <c r="D13" s="51">
        <v>1200</v>
      </c>
      <c r="E13" s="87">
        <f t="shared" si="0"/>
        <v>1200</v>
      </c>
    </row>
    <row r="14" spans="1:5" ht="12.75" customHeight="1" x14ac:dyDescent="0.25">
      <c r="A14" s="44">
        <v>54108</v>
      </c>
      <c r="B14" s="45" t="s">
        <v>26</v>
      </c>
      <c r="C14" s="95">
        <v>0</v>
      </c>
      <c r="D14" s="51">
        <v>100</v>
      </c>
      <c r="E14" s="87">
        <f t="shared" si="0"/>
        <v>100</v>
      </c>
    </row>
    <row r="15" spans="1:5" ht="12.75" customHeight="1" x14ac:dyDescent="0.25">
      <c r="A15" s="44">
        <v>54109</v>
      </c>
      <c r="B15" s="45" t="s">
        <v>27</v>
      </c>
      <c r="C15" s="95">
        <v>0</v>
      </c>
      <c r="D15" s="51">
        <v>1200</v>
      </c>
      <c r="E15" s="87">
        <f t="shared" si="0"/>
        <v>1200</v>
      </c>
    </row>
    <row r="16" spans="1:5" ht="12.75" customHeight="1" x14ac:dyDescent="0.25">
      <c r="A16" s="44">
        <v>54110</v>
      </c>
      <c r="B16" s="45" t="s">
        <v>28</v>
      </c>
      <c r="C16" s="95">
        <v>0</v>
      </c>
      <c r="D16" s="51">
        <v>8000</v>
      </c>
      <c r="E16" s="87">
        <f t="shared" si="0"/>
        <v>8000</v>
      </c>
    </row>
    <row r="17" spans="1:5" ht="12.75" customHeight="1" x14ac:dyDescent="0.25">
      <c r="A17" s="44">
        <v>54111</v>
      </c>
      <c r="B17" s="45" t="s">
        <v>29</v>
      </c>
      <c r="C17" s="95">
        <v>0</v>
      </c>
      <c r="D17" s="51">
        <v>50</v>
      </c>
      <c r="E17" s="87">
        <f t="shared" si="0"/>
        <v>50</v>
      </c>
    </row>
    <row r="18" spans="1:5" ht="12.75" customHeight="1" x14ac:dyDescent="0.25">
      <c r="A18" s="44">
        <v>54112</v>
      </c>
      <c r="B18" s="45" t="s">
        <v>30</v>
      </c>
      <c r="C18" s="95">
        <v>0</v>
      </c>
      <c r="D18" s="51">
        <v>500</v>
      </c>
      <c r="E18" s="87">
        <f t="shared" si="0"/>
        <v>500</v>
      </c>
    </row>
    <row r="19" spans="1:5" ht="12.75" customHeight="1" x14ac:dyDescent="0.25">
      <c r="A19" s="44">
        <v>54114</v>
      </c>
      <c r="B19" s="45" t="s">
        <v>31</v>
      </c>
      <c r="C19" s="95">
        <v>0</v>
      </c>
      <c r="D19" s="51">
        <v>3000</v>
      </c>
      <c r="E19" s="87">
        <f t="shared" si="0"/>
        <v>3000</v>
      </c>
    </row>
    <row r="20" spans="1:5" ht="12.75" customHeight="1" x14ac:dyDescent="0.25">
      <c r="A20" s="44">
        <v>54115</v>
      </c>
      <c r="B20" s="45" t="s">
        <v>32</v>
      </c>
      <c r="C20" s="95">
        <v>0</v>
      </c>
      <c r="D20" s="51">
        <v>3000</v>
      </c>
      <c r="E20" s="87">
        <f t="shared" si="0"/>
        <v>3000</v>
      </c>
    </row>
    <row r="21" spans="1:5" ht="12.75" customHeight="1" x14ac:dyDescent="0.25">
      <c r="A21" s="44">
        <v>54116</v>
      </c>
      <c r="B21" s="45" t="s">
        <v>33</v>
      </c>
      <c r="C21" s="95">
        <v>0</v>
      </c>
      <c r="D21" s="51">
        <v>400</v>
      </c>
      <c r="E21" s="87">
        <f t="shared" si="0"/>
        <v>400</v>
      </c>
    </row>
    <row r="22" spans="1:5" ht="12.75" customHeight="1" x14ac:dyDescent="0.25">
      <c r="A22" s="44">
        <v>54118</v>
      </c>
      <c r="B22" s="45" t="s">
        <v>34</v>
      </c>
      <c r="C22" s="95">
        <v>0</v>
      </c>
      <c r="D22" s="51">
        <v>600</v>
      </c>
      <c r="E22" s="87">
        <f t="shared" si="0"/>
        <v>600</v>
      </c>
    </row>
    <row r="23" spans="1:5" ht="12.75" customHeight="1" x14ac:dyDescent="0.25">
      <c r="A23" s="44">
        <v>54119</v>
      </c>
      <c r="B23" s="45" t="s">
        <v>35</v>
      </c>
      <c r="C23" s="95">
        <v>0</v>
      </c>
      <c r="D23" s="51">
        <v>1500</v>
      </c>
      <c r="E23" s="87">
        <f t="shared" si="0"/>
        <v>1500</v>
      </c>
    </row>
    <row r="24" spans="1:5" ht="12.75" customHeight="1" x14ac:dyDescent="0.25">
      <c r="A24" s="44">
        <v>54199</v>
      </c>
      <c r="B24" s="45" t="s">
        <v>36</v>
      </c>
      <c r="C24" s="95">
        <v>0</v>
      </c>
      <c r="D24" s="51">
        <v>5700</v>
      </c>
      <c r="E24" s="87">
        <f t="shared" si="0"/>
        <v>5700</v>
      </c>
    </row>
    <row r="25" spans="1:5" s="47" customFormat="1" ht="12.75" customHeight="1" x14ac:dyDescent="0.2">
      <c r="A25" s="41">
        <v>542</v>
      </c>
      <c r="B25" s="42" t="s">
        <v>37</v>
      </c>
      <c r="C25" s="92">
        <f>SUM(C26:C26)</f>
        <v>0</v>
      </c>
      <c r="D25" s="92">
        <f>SUM(D26:D26)</f>
        <v>9600</v>
      </c>
      <c r="E25" s="92">
        <f>SUM(E26:E26)</f>
        <v>9600</v>
      </c>
    </row>
    <row r="26" spans="1:5" ht="12.75" customHeight="1" x14ac:dyDescent="0.25">
      <c r="A26" s="44">
        <v>54203</v>
      </c>
      <c r="B26" s="45" t="s">
        <v>40</v>
      </c>
      <c r="C26" s="95">
        <v>0</v>
      </c>
      <c r="D26" s="51">
        <v>9600</v>
      </c>
      <c r="E26" s="87">
        <f>+D26+C26</f>
        <v>9600</v>
      </c>
    </row>
    <row r="27" spans="1:5" ht="12.75" customHeight="1" x14ac:dyDescent="0.25">
      <c r="A27" s="41">
        <v>543</v>
      </c>
      <c r="B27" s="42" t="s">
        <v>41</v>
      </c>
      <c r="C27" s="92">
        <f>SUM(C28:C36)</f>
        <v>21000</v>
      </c>
      <c r="D27" s="92">
        <f>SUM(D28:D36)</f>
        <v>34400</v>
      </c>
      <c r="E27" s="92">
        <f>SUM(E28:E36)</f>
        <v>55400</v>
      </c>
    </row>
    <row r="28" spans="1:5" s="47" customFormat="1" ht="12.75" customHeight="1" x14ac:dyDescent="0.2">
      <c r="A28" s="44">
        <v>54301</v>
      </c>
      <c r="B28" s="45" t="s">
        <v>42</v>
      </c>
      <c r="C28" s="95">
        <v>0</v>
      </c>
      <c r="D28" s="51">
        <v>5000</v>
      </c>
      <c r="E28" s="87">
        <f t="shared" ref="E28:E36" si="1">+D28+C28</f>
        <v>5000</v>
      </c>
    </row>
    <row r="29" spans="1:5" ht="12.75" customHeight="1" x14ac:dyDescent="0.25">
      <c r="A29" s="44">
        <v>54302</v>
      </c>
      <c r="B29" s="45" t="s">
        <v>43</v>
      </c>
      <c r="C29" s="95">
        <v>0</v>
      </c>
      <c r="D29" s="51">
        <v>12000</v>
      </c>
      <c r="E29" s="87">
        <f t="shared" si="1"/>
        <v>12000</v>
      </c>
    </row>
    <row r="30" spans="1:5" ht="12.75" customHeight="1" x14ac:dyDescent="0.25">
      <c r="A30" s="44">
        <v>54305</v>
      </c>
      <c r="B30" s="45" t="s">
        <v>44</v>
      </c>
      <c r="C30" s="95">
        <v>0</v>
      </c>
      <c r="D30" s="51">
        <v>2500</v>
      </c>
      <c r="E30" s="87">
        <f t="shared" si="1"/>
        <v>2500</v>
      </c>
    </row>
    <row r="31" spans="1:5" ht="12.75" customHeight="1" x14ac:dyDescent="0.25">
      <c r="A31" s="44">
        <v>54306</v>
      </c>
      <c r="B31" s="45" t="s">
        <v>45</v>
      </c>
      <c r="C31" s="95">
        <v>21000</v>
      </c>
      <c r="D31" s="51">
        <v>0</v>
      </c>
      <c r="E31" s="87">
        <f t="shared" si="1"/>
        <v>21000</v>
      </c>
    </row>
    <row r="32" spans="1:5" ht="12.75" customHeight="1" x14ac:dyDescent="0.25">
      <c r="A32" s="44">
        <v>54307</v>
      </c>
      <c r="B32" s="45" t="s">
        <v>46</v>
      </c>
      <c r="C32" s="95">
        <v>0</v>
      </c>
      <c r="D32" s="51">
        <v>700</v>
      </c>
      <c r="E32" s="87">
        <f t="shared" si="1"/>
        <v>700</v>
      </c>
    </row>
    <row r="33" spans="1:5" ht="12.75" customHeight="1" x14ac:dyDescent="0.25">
      <c r="A33" s="44">
        <v>54308</v>
      </c>
      <c r="B33" s="45" t="s">
        <v>47</v>
      </c>
      <c r="C33" s="95">
        <v>0</v>
      </c>
      <c r="D33" s="51">
        <v>200</v>
      </c>
      <c r="E33" s="87">
        <f t="shared" si="1"/>
        <v>200</v>
      </c>
    </row>
    <row r="34" spans="1:5" ht="12.75" customHeight="1" x14ac:dyDescent="0.25">
      <c r="A34" s="44">
        <v>54313</v>
      </c>
      <c r="B34" s="45" t="s">
        <v>48</v>
      </c>
      <c r="C34" s="95">
        <v>0</v>
      </c>
      <c r="D34" s="51">
        <v>3500</v>
      </c>
      <c r="E34" s="87">
        <f t="shared" si="1"/>
        <v>3500</v>
      </c>
    </row>
    <row r="35" spans="1:5" ht="12.75" customHeight="1" x14ac:dyDescent="0.25">
      <c r="A35" s="44">
        <v>54314</v>
      </c>
      <c r="B35" s="45" t="s">
        <v>49</v>
      </c>
      <c r="C35" s="95">
        <v>0</v>
      </c>
      <c r="D35" s="51">
        <v>5000</v>
      </c>
      <c r="E35" s="87">
        <f t="shared" si="1"/>
        <v>5000</v>
      </c>
    </row>
    <row r="36" spans="1:5" ht="12.75" customHeight="1" x14ac:dyDescent="0.25">
      <c r="A36" s="44">
        <v>54399</v>
      </c>
      <c r="B36" s="45" t="s">
        <v>51</v>
      </c>
      <c r="C36" s="95">
        <v>0</v>
      </c>
      <c r="D36" s="51">
        <v>5500</v>
      </c>
      <c r="E36" s="87">
        <f t="shared" si="1"/>
        <v>5500</v>
      </c>
    </row>
    <row r="37" spans="1:5" ht="12.75" customHeight="1" x14ac:dyDescent="0.25">
      <c r="A37" s="41">
        <v>545</v>
      </c>
      <c r="B37" s="42" t="s">
        <v>55</v>
      </c>
      <c r="C37" s="92">
        <f>SUM(C38:C41)</f>
        <v>0</v>
      </c>
      <c r="D37" s="92">
        <f>SUM(D38:D41)</f>
        <v>7600</v>
      </c>
      <c r="E37" s="92">
        <f>SUM(E38:E41)</f>
        <v>7600</v>
      </c>
    </row>
    <row r="38" spans="1:5" ht="12.75" customHeight="1" x14ac:dyDescent="0.25">
      <c r="A38" s="44">
        <v>54503</v>
      </c>
      <c r="B38" s="45" t="s">
        <v>56</v>
      </c>
      <c r="C38" s="95">
        <v>0</v>
      </c>
      <c r="D38" s="51">
        <v>100</v>
      </c>
      <c r="E38" s="87">
        <f>+D38+C38</f>
        <v>100</v>
      </c>
    </row>
    <row r="39" spans="1:5" s="47" customFormat="1" ht="12.75" customHeight="1" x14ac:dyDescent="0.2">
      <c r="A39" s="44">
        <v>54504</v>
      </c>
      <c r="B39" s="45" t="s">
        <v>57</v>
      </c>
      <c r="C39" s="95">
        <v>0</v>
      </c>
      <c r="D39" s="51">
        <v>5000</v>
      </c>
      <c r="E39" s="87">
        <f>+D39+C39</f>
        <v>5000</v>
      </c>
    </row>
    <row r="40" spans="1:5" ht="12.75" customHeight="1" x14ac:dyDescent="0.25">
      <c r="A40" s="44">
        <v>54505</v>
      </c>
      <c r="B40" s="45" t="s">
        <v>58</v>
      </c>
      <c r="C40" s="95">
        <v>0</v>
      </c>
      <c r="D40" s="51">
        <v>1500</v>
      </c>
      <c r="E40" s="87">
        <f>+D40+C40</f>
        <v>1500</v>
      </c>
    </row>
    <row r="41" spans="1:5" ht="12.75" customHeight="1" x14ac:dyDescent="0.25">
      <c r="A41" s="44">
        <v>54599</v>
      </c>
      <c r="B41" s="45" t="s">
        <v>59</v>
      </c>
      <c r="C41" s="95">
        <v>0</v>
      </c>
      <c r="D41" s="51">
        <v>1000</v>
      </c>
      <c r="E41" s="87">
        <f>+D41+C41</f>
        <v>1000</v>
      </c>
    </row>
    <row r="42" spans="1:5" ht="12.75" customHeight="1" x14ac:dyDescent="0.25">
      <c r="A42" s="56">
        <v>55</v>
      </c>
      <c r="B42" s="57" t="s">
        <v>60</v>
      </c>
      <c r="C42" s="91">
        <f>+C43</f>
        <v>0</v>
      </c>
      <c r="D42" s="91">
        <f>D43</f>
        <v>13300</v>
      </c>
      <c r="E42" s="91">
        <f>E43</f>
        <v>13300</v>
      </c>
    </row>
    <row r="43" spans="1:5" ht="12.75" customHeight="1" x14ac:dyDescent="0.25">
      <c r="A43" s="41">
        <v>556</v>
      </c>
      <c r="B43" s="42" t="s">
        <v>63</v>
      </c>
      <c r="C43" s="92">
        <f>SUM(C44:C45)</f>
        <v>0</v>
      </c>
      <c r="D43" s="92">
        <f>SUM(D44:D45)</f>
        <v>13300</v>
      </c>
      <c r="E43" s="92">
        <f>SUM(E44:E45)</f>
        <v>13300</v>
      </c>
    </row>
    <row r="44" spans="1:5" s="47" customFormat="1" ht="12.75" customHeight="1" x14ac:dyDescent="0.2">
      <c r="A44" s="44">
        <v>55601</v>
      </c>
      <c r="B44" s="45" t="s">
        <v>64</v>
      </c>
      <c r="C44" s="95">
        <v>0</v>
      </c>
      <c r="D44" s="51">
        <v>8500</v>
      </c>
      <c r="E44" s="87">
        <f>+D44+C44</f>
        <v>8500</v>
      </c>
    </row>
    <row r="45" spans="1:5" s="47" customFormat="1" ht="12.75" customHeight="1" x14ac:dyDescent="0.2">
      <c r="A45" s="44">
        <v>55602</v>
      </c>
      <c r="B45" s="45" t="s">
        <v>96</v>
      </c>
      <c r="C45" s="95">
        <v>0</v>
      </c>
      <c r="D45" s="51">
        <v>4800</v>
      </c>
      <c r="E45" s="87">
        <f>+D45+C45</f>
        <v>4800</v>
      </c>
    </row>
    <row r="46" spans="1:5" ht="12.75" customHeight="1" x14ac:dyDescent="0.25">
      <c r="A46" s="56">
        <v>61</v>
      </c>
      <c r="B46" s="57" t="s">
        <v>66</v>
      </c>
      <c r="C46" s="91">
        <f>+C47+C53</f>
        <v>0</v>
      </c>
      <c r="D46" s="91">
        <f>+D47+D53</f>
        <v>57600</v>
      </c>
      <c r="E46" s="91">
        <f>+E47+E53</f>
        <v>57600</v>
      </c>
    </row>
    <row r="47" spans="1:5" ht="12.75" customHeight="1" x14ac:dyDescent="0.25">
      <c r="A47" s="41">
        <v>611</v>
      </c>
      <c r="B47" s="42" t="s">
        <v>67</v>
      </c>
      <c r="C47" s="92">
        <f>SUM(C48:C52)</f>
        <v>0</v>
      </c>
      <c r="D47" s="92">
        <f>SUM(D48:D52)</f>
        <v>56000</v>
      </c>
      <c r="E47" s="92">
        <f>SUM(E48:E52)</f>
        <v>56000</v>
      </c>
    </row>
    <row r="48" spans="1:5" ht="12.75" customHeight="1" x14ac:dyDescent="0.25">
      <c r="A48" s="44">
        <v>61101</v>
      </c>
      <c r="B48" s="45" t="s">
        <v>68</v>
      </c>
      <c r="C48" s="95">
        <v>0</v>
      </c>
      <c r="D48" s="51">
        <v>1000</v>
      </c>
      <c r="E48" s="87">
        <f>+D48+C48</f>
        <v>1000</v>
      </c>
    </row>
    <row r="49" spans="1:5" s="47" customFormat="1" ht="12.75" customHeight="1" x14ac:dyDescent="0.2">
      <c r="A49" s="44">
        <v>61102</v>
      </c>
      <c r="B49" s="45" t="s">
        <v>69</v>
      </c>
      <c r="C49" s="95">
        <v>0</v>
      </c>
      <c r="D49" s="51">
        <v>4000</v>
      </c>
      <c r="E49" s="87">
        <f>+D49+C49</f>
        <v>4000</v>
      </c>
    </row>
    <row r="50" spans="1:5" s="47" customFormat="1" ht="12.75" customHeight="1" x14ac:dyDescent="0.2">
      <c r="A50" s="44">
        <v>61104</v>
      </c>
      <c r="B50" s="45" t="s">
        <v>70</v>
      </c>
      <c r="C50" s="95">
        <v>0</v>
      </c>
      <c r="D50" s="51">
        <v>4000</v>
      </c>
      <c r="E50" s="87">
        <f>+D50+C50</f>
        <v>4000</v>
      </c>
    </row>
    <row r="51" spans="1:5" ht="12.75" customHeight="1" x14ac:dyDescent="0.25">
      <c r="A51" s="44">
        <v>61105</v>
      </c>
      <c r="B51" s="45" t="s">
        <v>107</v>
      </c>
      <c r="C51" s="95">
        <v>0</v>
      </c>
      <c r="D51" s="51">
        <f>28000+18000</f>
        <v>46000</v>
      </c>
      <c r="E51" s="87">
        <f>+D51+C51</f>
        <v>46000</v>
      </c>
    </row>
    <row r="52" spans="1:5" ht="12.75" customHeight="1" x14ac:dyDescent="0.25">
      <c r="A52" s="44">
        <v>61199</v>
      </c>
      <c r="B52" s="45" t="s">
        <v>71</v>
      </c>
      <c r="C52" s="95">
        <v>0</v>
      </c>
      <c r="D52" s="51">
        <v>1000</v>
      </c>
      <c r="E52" s="87">
        <f>+D52+C52</f>
        <v>1000</v>
      </c>
    </row>
    <row r="53" spans="1:5" ht="12.75" customHeight="1" x14ac:dyDescent="0.25">
      <c r="A53" s="41">
        <v>614</v>
      </c>
      <c r="B53" s="42" t="s">
        <v>72</v>
      </c>
      <c r="C53" s="92">
        <f>+C54</f>
        <v>0</v>
      </c>
      <c r="D53" s="92">
        <f>+D54</f>
        <v>1600</v>
      </c>
      <c r="E53" s="92">
        <f>+E54</f>
        <v>1600</v>
      </c>
    </row>
    <row r="54" spans="1:5" ht="12.75" customHeight="1" x14ac:dyDescent="0.25">
      <c r="A54" s="44">
        <v>61403</v>
      </c>
      <c r="B54" s="45" t="s">
        <v>73</v>
      </c>
      <c r="C54" s="95">
        <v>0</v>
      </c>
      <c r="D54" s="51">
        <v>1600</v>
      </c>
      <c r="E54" s="87">
        <f>+D54+C54</f>
        <v>1600</v>
      </c>
    </row>
    <row r="55" spans="1:5" s="47" customFormat="1" ht="14.25" customHeight="1" x14ac:dyDescent="0.2">
      <c r="A55" s="104" t="s">
        <v>104</v>
      </c>
      <c r="B55" s="105"/>
      <c r="C55" s="98">
        <f>C7+C42+C46</f>
        <v>21000</v>
      </c>
      <c r="D55" s="98">
        <f>D7+D42+D46</f>
        <v>159300</v>
      </c>
      <c r="E55" s="110">
        <f>E7+E42+E46</f>
        <v>180300</v>
      </c>
    </row>
    <row r="56" spans="1:5" ht="14.25" customHeight="1" x14ac:dyDescent="0.25">
      <c r="A56" s="106"/>
      <c r="B56" s="107"/>
      <c r="C56" s="108">
        <f>+C55+D55</f>
        <v>180300</v>
      </c>
      <c r="D56" s="109"/>
      <c r="E56" s="111"/>
    </row>
    <row r="58" spans="1:5" ht="21" customHeight="1" x14ac:dyDescent="0.25">
      <c r="D58" s="33"/>
    </row>
  </sheetData>
  <mergeCells count="10">
    <mergeCell ref="A55:B56"/>
    <mergeCell ref="E55:E56"/>
    <mergeCell ref="C56:D56"/>
    <mergeCell ref="A1:E1"/>
    <mergeCell ref="A2:E2"/>
    <mergeCell ref="A3:E3"/>
    <mergeCell ref="C5:D5"/>
    <mergeCell ref="B5:B6"/>
    <mergeCell ref="E5:E6"/>
    <mergeCell ref="A5:A6"/>
  </mergeCells>
  <printOptions horizontalCentered="1"/>
  <pageMargins left="0.31496062992125984" right="0.19685039370078741" top="0.35433070866141736" bottom="0.23622047244094491" header="0.15748031496062992" footer="0.15748031496062992"/>
  <pageSetup scale="91" orientation="portrait" r:id="rId1"/>
  <headerFooter alignWithMargins="0"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Prespuesto de Ingresos 2020</vt:lpstr>
      <vt:lpstr>PRESUPUESTO EGRESOS 2020</vt:lpstr>
      <vt:lpstr>Plan de Compras 2020</vt:lpstr>
      <vt:lpstr>'Plan de Compras 2020'!Área_de_impresión</vt:lpstr>
      <vt:lpstr>'Prespuesto de Ingresos 2020'!Área_de_impresión</vt:lpstr>
      <vt:lpstr>'Plan de Compras 2020'!Títulos_a_imprimir</vt:lpstr>
      <vt:lpstr>'PRESUPUESTO EGRESOS 2020'!Títulos_a_imprimir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2019-11-18T02:00:23Z</cp:lastPrinted>
  <dcterms:created xsi:type="dcterms:W3CDTF">2015-11-12T16:53:50Z</dcterms:created>
  <dcterms:modified xsi:type="dcterms:W3CDTF">2020-01-09T21:30:29Z</dcterms:modified>
</cp:coreProperties>
</file>