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 activeTab="1"/>
  </bookViews>
  <sheets>
    <sheet name="Prespuesto de Ingresos Inv 2017" sheetId="8" r:id="rId1"/>
    <sheet name="PRESUPUESTO EGRESOS INV. 20 (2" sheetId="10" r:id="rId2"/>
  </sheets>
  <definedNames>
    <definedName name="_xlnm.Print_Area" localSheetId="0">'Prespuesto de Ingresos Inv 2017'!$A$1:$G$20</definedName>
    <definedName name="_xlnm.Print_Area" localSheetId="1">'PRESUPUESTO EGRESOS INV. 20 (2'!$I$19:$J$44</definedName>
    <definedName name="_xlnm.Print_Titles" localSheetId="1">'PRESUPUESTO EGRESOS INV. 20 (2'!$1:$9</definedName>
  </definedNames>
  <calcPr calcId="145621"/>
</workbook>
</file>

<file path=xl/calcChain.xml><?xml version="1.0" encoding="utf-8"?>
<calcChain xmlns="http://schemas.openxmlformats.org/spreadsheetml/2006/main">
  <c r="D53" i="10" l="1"/>
  <c r="E53" i="10"/>
  <c r="F53" i="10"/>
  <c r="G53" i="10"/>
  <c r="H53" i="10"/>
  <c r="I53" i="10"/>
  <c r="J53" i="10"/>
  <c r="K53" i="10"/>
  <c r="C53" i="10"/>
  <c r="F8" i="8" l="1"/>
  <c r="G6" i="8" s="1"/>
  <c r="E19" i="8"/>
  <c r="F18" i="8" s="1"/>
  <c r="G17" i="8" s="1"/>
  <c r="G13" i="8"/>
  <c r="F15" i="8"/>
  <c r="K34" i="10"/>
  <c r="I46" i="10"/>
  <c r="I43" i="10"/>
  <c r="I42" i="10" s="1"/>
  <c r="J43" i="10"/>
  <c r="J46" i="10"/>
  <c r="K47" i="10"/>
  <c r="K46" i="10" s="1"/>
  <c r="K45" i="10"/>
  <c r="K44" i="10"/>
  <c r="K43" i="10" l="1"/>
  <c r="K42" i="10" s="1"/>
  <c r="J42" i="10"/>
  <c r="G20" i="8"/>
  <c r="I49" i="10" l="1"/>
  <c r="I51" i="10"/>
  <c r="I38" i="10"/>
  <c r="I36" i="10"/>
  <c r="I30" i="10"/>
  <c r="I18" i="10"/>
  <c r="I15" i="10"/>
  <c r="I13" i="10"/>
  <c r="I11" i="10"/>
  <c r="H38" i="10"/>
  <c r="H36" i="10"/>
  <c r="H49" i="10"/>
  <c r="H43" i="10"/>
  <c r="H42" i="10" s="1"/>
  <c r="H18" i="10"/>
  <c r="H30" i="10"/>
  <c r="G18" i="10"/>
  <c r="D18" i="10"/>
  <c r="E18" i="10"/>
  <c r="F18" i="10"/>
  <c r="H51" i="10"/>
  <c r="H48" i="10" s="1"/>
  <c r="J51" i="10"/>
  <c r="J49" i="10"/>
  <c r="G38" i="10"/>
  <c r="J38" i="10"/>
  <c r="J36" i="10"/>
  <c r="J30" i="10"/>
  <c r="J15" i="10"/>
  <c r="J13" i="10"/>
  <c r="J18" i="10"/>
  <c r="J11" i="10"/>
  <c r="K52" i="10"/>
  <c r="K51" i="10" s="1"/>
  <c r="K41" i="10"/>
  <c r="K40" i="10"/>
  <c r="K39" i="10"/>
  <c r="K37" i="10"/>
  <c r="K36" i="10" s="1"/>
  <c r="K35" i="10"/>
  <c r="K33" i="10"/>
  <c r="K32" i="10"/>
  <c r="K31" i="10"/>
  <c r="K29" i="10"/>
  <c r="K28" i="10"/>
  <c r="K27" i="10"/>
  <c r="K26" i="10"/>
  <c r="K25" i="10"/>
  <c r="K24" i="10"/>
  <c r="K23" i="10"/>
  <c r="K22" i="10"/>
  <c r="K21" i="10"/>
  <c r="K20" i="10"/>
  <c r="K19" i="10"/>
  <c r="K16" i="10"/>
  <c r="K15" i="10" s="1"/>
  <c r="K14" i="10"/>
  <c r="K13" i="10" s="1"/>
  <c r="D43" i="10"/>
  <c r="D42" i="10" s="1"/>
  <c r="E43" i="10"/>
  <c r="E42" i="10" s="1"/>
  <c r="F43" i="10"/>
  <c r="F42" i="10" s="1"/>
  <c r="G43" i="10"/>
  <c r="G42" i="10" s="1"/>
  <c r="G51" i="10"/>
  <c r="F51" i="10"/>
  <c r="E51" i="10"/>
  <c r="D51" i="10"/>
  <c r="C51" i="10"/>
  <c r="E50" i="10"/>
  <c r="E49" i="10" s="1"/>
  <c r="C50" i="10"/>
  <c r="C49" i="10" s="1"/>
  <c r="C48" i="10" s="1"/>
  <c r="G49" i="10"/>
  <c r="F49" i="10"/>
  <c r="D49" i="10"/>
  <c r="C43" i="10"/>
  <c r="C42" i="10" s="1"/>
  <c r="F38" i="10"/>
  <c r="E38" i="10"/>
  <c r="D38" i="10"/>
  <c r="C38" i="10"/>
  <c r="G36" i="10"/>
  <c r="F36" i="10"/>
  <c r="E36" i="10"/>
  <c r="D36" i="10"/>
  <c r="C36" i="10"/>
  <c r="G30" i="10"/>
  <c r="F30" i="10"/>
  <c r="E30" i="10"/>
  <c r="D30" i="10"/>
  <c r="C30" i="10"/>
  <c r="C18" i="10"/>
  <c r="H15" i="10"/>
  <c r="G15" i="10"/>
  <c r="F15" i="10"/>
  <c r="E15" i="10"/>
  <c r="D15" i="10"/>
  <c r="C15" i="10"/>
  <c r="H13" i="10"/>
  <c r="G13" i="10"/>
  <c r="F13" i="10"/>
  <c r="E13" i="10"/>
  <c r="D13" i="10"/>
  <c r="C13" i="10"/>
  <c r="F12" i="10"/>
  <c r="E12" i="10"/>
  <c r="E11" i="10" s="1"/>
  <c r="H11" i="10"/>
  <c r="G11" i="10"/>
  <c r="D11" i="10"/>
  <c r="C11" i="10"/>
  <c r="G48" i="10" l="1"/>
  <c r="F48" i="10"/>
  <c r="F11" i="10"/>
  <c r="F10" i="10" s="1"/>
  <c r="K12" i="10"/>
  <c r="K11" i="10" s="1"/>
  <c r="K10" i="10" s="1"/>
  <c r="D48" i="10"/>
  <c r="I17" i="10"/>
  <c r="C17" i="10"/>
  <c r="J48" i="10"/>
  <c r="D10" i="10"/>
  <c r="K50" i="10"/>
  <c r="K49" i="10" s="1"/>
  <c r="K48" i="10" s="1"/>
  <c r="K18" i="10"/>
  <c r="K38" i="10"/>
  <c r="I48" i="10"/>
  <c r="K30" i="10"/>
  <c r="I10" i="10"/>
  <c r="F17" i="10"/>
  <c r="E17" i="10"/>
  <c r="D17" i="10"/>
  <c r="G17" i="10"/>
  <c r="H17" i="10"/>
  <c r="J17" i="10"/>
  <c r="J10" i="10"/>
  <c r="H10" i="10"/>
  <c r="E10" i="10"/>
  <c r="E48" i="10"/>
  <c r="C10" i="10"/>
  <c r="G10" i="10"/>
  <c r="K17" i="10" l="1"/>
</calcChain>
</file>

<file path=xl/sharedStrings.xml><?xml version="1.0" encoding="utf-8"?>
<sst xmlns="http://schemas.openxmlformats.org/spreadsheetml/2006/main" count="88" uniqueCount="86">
  <si>
    <t>FONDO AMBIENTAL DE EL SALVADOR</t>
  </si>
  <si>
    <t>(Expresado en dólares de EEUU)</t>
  </si>
  <si>
    <t>CODIGO</t>
  </si>
  <si>
    <t>Fondos de Donaciones</t>
  </si>
  <si>
    <t>Línea de Trabajo 0102</t>
  </si>
  <si>
    <t>REMUNERACIONES</t>
  </si>
  <si>
    <t>REMUNERACIONES PERMANENTES</t>
  </si>
  <si>
    <t>Sueldos</t>
  </si>
  <si>
    <t>CONTR. PATR. A INST. DE SEGURIDAD SOCIAL PUB.</t>
  </si>
  <si>
    <t>Por Remuneraciones Permanentes</t>
  </si>
  <si>
    <t>CONTR. PATR. A INST. DE SEGURIDAD SOCIAL PRIV.</t>
  </si>
  <si>
    <t>ADQUISICION DE BIENES Y SERVICIOS</t>
  </si>
  <si>
    <t>BIENES DE USO Y CONSUMO</t>
  </si>
  <si>
    <t>Productos Textiles y Vestuarios</t>
  </si>
  <si>
    <t>Productos de Papel y Cartón</t>
  </si>
  <si>
    <t>Productos Químicos</t>
  </si>
  <si>
    <t>Llantas y Neumáticos</t>
  </si>
  <si>
    <t>Combustibles y Lubricantes</t>
  </si>
  <si>
    <t>Materiales Informáticos</t>
  </si>
  <si>
    <t>Bienes de Uso y Consumo Diversos</t>
  </si>
  <si>
    <t>SERVICIOS GENERALES Y ARRENDAMIENTOS</t>
  </si>
  <si>
    <t>Mantenimientos y Reparaciones de Vehículos</t>
  </si>
  <si>
    <t>PASAJES Y VIATICOS</t>
  </si>
  <si>
    <t>Viáticos por Comisión Interna</t>
  </si>
  <si>
    <t>Servicios Jurídicos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</si>
  <si>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</si>
  <si>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</si>
  <si>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</si>
  <si>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</si>
  <si>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</si>
  <si>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TOTAL PRESUPUESTO DE EGRESOS</t>
  </si>
  <si>
    <t>A. ASIGNACIÓN DE RECURSOS</t>
  </si>
  <si>
    <t>1. Ingresos</t>
  </si>
  <si>
    <t>INGRESOS DE CAPITAL</t>
  </si>
  <si>
    <t>224 TRANSFERENCIAS DE CAPITAL DEL SECTOR EXTERNO</t>
  </si>
  <si>
    <t>Techo y Agua, Fase 2014</t>
  </si>
  <si>
    <t>Techo y Agua, Fase 2015</t>
  </si>
  <si>
    <t>Techo y Agua, Fase 2016</t>
  </si>
  <si>
    <t>Servicios de Laboratorios</t>
  </si>
  <si>
    <t>Materiales de Oficina</t>
  </si>
  <si>
    <t>Servicios de Contabilidad y Auditoria</t>
  </si>
  <si>
    <t>CONSULTORIAS, ESTUDIOS E INVESTIGACIONES</t>
  </si>
  <si>
    <t>INVERSIONES EN ACTIVOS FIJOS</t>
  </si>
  <si>
    <t>BIENES MUEBLES</t>
  </si>
  <si>
    <t>Línea de Trabajo 0107</t>
  </si>
  <si>
    <t>Impresiones, Publicaciones y Reproducciones</t>
  </si>
  <si>
    <t>Consultorías, Estudios e Investigaciones Diversas</t>
  </si>
  <si>
    <t>Equipos Informáticos</t>
  </si>
  <si>
    <t>Servicios Generales y Arrendamientos Diversos</t>
  </si>
  <si>
    <t>Productos Alimenticios para Personas</t>
  </si>
  <si>
    <t>Productos Farmacéuticos y Medicinales</t>
  </si>
  <si>
    <t>Proyecto                         # 6506 *"a"</t>
  </si>
  <si>
    <t>Proyecto                         # 6574 *"b"</t>
  </si>
  <si>
    <t>AGRUPACIÓN OPERACIONAL 3, FUENTE DE FINANCIAMIENTO 5</t>
  </si>
  <si>
    <t>INGRESOS CORRIENTES</t>
  </si>
  <si>
    <t>16 TRANSFERENCIAS CORRIENTES</t>
  </si>
  <si>
    <t>22 TRANSFERENCIA DE CAPITAL</t>
  </si>
  <si>
    <t>22403 De Gobierno y Organismos Gubernamentales</t>
  </si>
  <si>
    <t>32 SALDOS DE AÑOS ANTERIORES</t>
  </si>
  <si>
    <t>321 Saldos Iniciales de Caja y Banco</t>
  </si>
  <si>
    <t>32102 Saldo Inicial en Banco</t>
  </si>
  <si>
    <t>TOTAL PRESUPUESTO DE INGRESOS</t>
  </si>
  <si>
    <t>Presupuesto para Educación Ambiental Línea 0102</t>
  </si>
  <si>
    <t>Productos Agropecuarios y Forestales</t>
  </si>
  <si>
    <t>16302 De  Empresas Privadas Financieras</t>
  </si>
  <si>
    <t>PROGRAMA TECHO Y AGUA Y OTROS PROYECTOS</t>
  </si>
  <si>
    <t>16304 De Organismos sin Fines de Lucro</t>
  </si>
  <si>
    <t>16404 De Organismos Multilaterales</t>
  </si>
  <si>
    <r>
      <rPr>
        <b/>
        <sz val="14"/>
        <color indexed="8"/>
        <rFont val="Calibri"/>
        <family val="2"/>
      </rPr>
      <t>*"a" Nombre del Proyecto:</t>
    </r>
    <r>
      <rPr>
        <sz val="14"/>
        <color indexed="8"/>
        <rFont val="Calibri"/>
        <family val="2"/>
      </rPr>
      <t xml:space="preserve"> "Aprovechamiento del recurso hídrico mediante la captación de agua lluvia para el consumo humano en el municipio de Juayúa, Sonsonate"</t>
    </r>
  </si>
  <si>
    <r>
      <rPr>
        <b/>
        <sz val="14"/>
        <color indexed="8"/>
        <rFont val="Calibri"/>
        <family val="2"/>
      </rPr>
      <t>*"b" Nombre del Proyecto:</t>
    </r>
    <r>
      <rPr>
        <sz val="14"/>
        <color indexed="8"/>
        <rFont val="Calibri"/>
        <family val="2"/>
      </rPr>
      <t xml:space="preserve"> "Aprovechamiento del recurso hídrico mediante la captación de agua lluvia para el consumo humano en los Caseríos El Ciprés, La Trilla y El Rosario, Cantón Copinol Segundo, Chinameca, San Miguel"</t>
    </r>
  </si>
  <si>
    <r>
      <rPr>
        <b/>
        <sz val="14"/>
        <color indexed="8"/>
        <rFont val="Calibri"/>
        <family val="2"/>
      </rPr>
      <t>*"c" Nombre de la ATN</t>
    </r>
    <r>
      <rPr>
        <sz val="14"/>
        <color indexed="8"/>
        <rFont val="Calibri"/>
        <family val="2"/>
      </rPr>
      <t>: "Apoyo a la implementación de la Estrategia Nacional de Cambio Climático de El Salvador"</t>
    </r>
  </si>
  <si>
    <t>163 TRANSFERENCIAS CORRIENTES DEL SECTOR PRIVADO</t>
  </si>
  <si>
    <t>164 TRANSFERENCIAS CORRIENTES DEL SECTOR EXTERNO</t>
  </si>
  <si>
    <t>PRESUPUESTO  DE INVERSIÓN (EGRESOS), EJERCICIO ECONOMICO FISCAL 2018</t>
  </si>
  <si>
    <t>Techo y Agua, Fase 2017</t>
  </si>
  <si>
    <t>TOTAL PRESUPUESTO DE INVERSIÓN Y DEMAS PROYECTOS 2018</t>
  </si>
  <si>
    <t>Programa Guardianes Ambientales 2018</t>
  </si>
  <si>
    <t>Presupuesto Proyecto BID</t>
  </si>
  <si>
    <t>Presupuesto de Inversión en Programas Techo y Agua</t>
  </si>
  <si>
    <t>NOMBRE DEL RUBRO, CUENTA Y ESPECIFICO</t>
  </si>
  <si>
    <t>Línea de Trabajo 0105 MARN *"c"</t>
  </si>
  <si>
    <t>Atenciones Oficiales</t>
  </si>
  <si>
    <t>Bienes Muebles Diversos</t>
  </si>
  <si>
    <t>INTANGIBLES</t>
  </si>
  <si>
    <t>Derechos de Propiedad Intelectual</t>
  </si>
  <si>
    <t>PRESUPUESTO DE INGRESOS, EJERCICIO ECONOMICO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</si>
</sst>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 [$€]\ * #,##0.00_ ;_ [$€]\ * \-#,##0.00_ ;_ [$€]\ * &quot;-&quot;??_ ;_ @_ 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165" fontId="15" fillId="0" borderId="0" applyFont="0" applyFill="0" applyBorder="0" applyAlignment="0" applyProtection="0"/>
    <xf numFmtId="0" fontId="6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5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7" fillId="8" borderId="0" applyNumberFormat="0" applyBorder="0" applyAlignment="0" applyProtection="0"/>
    <xf numFmtId="0" fontId="18" fillId="17" borderId="9" applyNumberFormat="0" applyAlignment="0" applyProtection="0"/>
    <xf numFmtId="0" fontId="19" fillId="18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6" fillId="2" borderId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22" fillId="10" borderId="9" applyNumberFormat="0" applyAlignment="0" applyProtection="0"/>
    <xf numFmtId="167" fontId="15" fillId="0" borderId="0" applyFont="0" applyFill="0" applyBorder="0" applyAlignment="0" applyProtection="0"/>
    <xf numFmtId="0" fontId="23" fillId="7" borderId="0" applyNumberFormat="0" applyBorder="0" applyAlignment="0" applyProtection="0"/>
    <xf numFmtId="165" fontId="2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5" fillId="22" borderId="0" applyNumberFormat="0" applyBorder="0" applyAlignment="0" applyProtection="0"/>
    <xf numFmtId="0" fontId="15" fillId="0" borderId="0"/>
    <xf numFmtId="0" fontId="26" fillId="0" borderId="0"/>
    <xf numFmtId="0" fontId="27" fillId="23" borderId="0"/>
    <xf numFmtId="0" fontId="27" fillId="24" borderId="12" applyNumberFormat="0" applyFont="0" applyAlignment="0" applyProtection="0"/>
    <xf numFmtId="0" fontId="28" fillId="17" borderId="1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2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" fillId="0" borderId="0"/>
    <xf numFmtId="165" fontId="15" fillId="0" borderId="0" applyFont="0" applyFill="0" applyBorder="0" applyAlignment="0" applyProtection="0"/>
    <xf numFmtId="0" fontId="6" fillId="2" borderId="0" applyBorder="0" applyAlignment="0" applyProtection="0"/>
    <xf numFmtId="9" fontId="15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3" applyFont="1" applyFill="1" applyProtection="1">
      <protection hidden="1"/>
    </xf>
    <xf numFmtId="164" fontId="1" fillId="0" borderId="0" xfId="3" applyNumberFormat="1" applyFont="1" applyFill="1" applyProtection="1">
      <protection hidden="1"/>
    </xf>
    <xf numFmtId="0" fontId="5" fillId="0" borderId="0" xfId="3" applyFont="1" applyFill="1" applyAlignment="1" applyProtection="1">
      <alignment horizontal="center"/>
      <protection hidden="1"/>
    </xf>
    <xf numFmtId="0" fontId="9" fillId="0" borderId="0" xfId="3" applyFont="1" applyFill="1" applyAlignment="1" applyProtection="1">
      <alignment horizontal="center"/>
      <protection hidden="1"/>
    </xf>
    <xf numFmtId="0" fontId="10" fillId="0" borderId="0" xfId="3" applyFont="1" applyFill="1" applyAlignment="1" applyProtection="1">
      <alignment horizontal="center"/>
      <protection hidden="1"/>
    </xf>
    <xf numFmtId="0" fontId="5" fillId="0" borderId="0" xfId="3" applyFont="1" applyFill="1" applyProtection="1">
      <protection hidden="1"/>
    </xf>
    <xf numFmtId="0" fontId="11" fillId="0" borderId="2" xfId="4" applyFont="1" applyFill="1" applyBorder="1" applyAlignment="1" applyProtection="1">
      <alignment horizontal="left" vertical="center"/>
      <protection hidden="1"/>
    </xf>
    <xf numFmtId="0" fontId="12" fillId="0" borderId="2" xfId="4" applyFont="1" applyFill="1" applyBorder="1" applyAlignment="1" applyProtection="1">
      <alignment vertical="center"/>
      <protection hidden="1"/>
    </xf>
    <xf numFmtId="164" fontId="12" fillId="0" borderId="2" xfId="4" applyNumberFormat="1" applyFont="1" applyFill="1" applyBorder="1" applyAlignment="1" applyProtection="1">
      <alignment vertical="center" wrapText="1"/>
      <protection hidden="1"/>
    </xf>
    <xf numFmtId="0" fontId="12" fillId="0" borderId="2" xfId="5" applyFont="1" applyFill="1" applyBorder="1" applyAlignment="1" applyProtection="1">
      <alignment horizontal="left" vertical="center"/>
      <protection hidden="1"/>
    </xf>
    <xf numFmtId="0" fontId="12" fillId="0" borderId="2" xfId="5" applyFont="1" applyFill="1" applyBorder="1" applyAlignment="1" applyProtection="1">
      <alignment vertical="center"/>
      <protection hidden="1"/>
    </xf>
    <xf numFmtId="164" fontId="12" fillId="0" borderId="2" xfId="5" applyNumberFormat="1" applyFont="1" applyFill="1" applyBorder="1" applyAlignment="1" applyProtection="1">
      <alignment vertical="center" wrapText="1"/>
      <protection hidden="1"/>
    </xf>
    <xf numFmtId="0" fontId="1" fillId="0" borderId="2" xfId="6" applyFont="1" applyFill="1" applyBorder="1" applyAlignment="1" applyProtection="1">
      <alignment horizontal="left" vertical="center"/>
      <protection hidden="1"/>
    </xf>
    <xf numFmtId="0" fontId="13" fillId="0" borderId="2" xfId="2" applyFont="1" applyFill="1" applyBorder="1" applyAlignment="1" applyProtection="1">
      <alignment vertical="center"/>
      <protection hidden="1"/>
    </xf>
    <xf numFmtId="164" fontId="1" fillId="0" borderId="2" xfId="6" applyNumberFormat="1" applyFont="1" applyFill="1" applyBorder="1" applyAlignment="1" applyProtection="1">
      <alignment vertical="center" wrapText="1"/>
      <protection hidden="1"/>
    </xf>
    <xf numFmtId="164" fontId="1" fillId="0" borderId="2" xfId="4" applyNumberFormat="1" applyFont="1" applyFill="1" applyBorder="1" applyAlignment="1" applyProtection="1">
      <alignment vertical="center" wrapText="1"/>
      <protection hidden="1"/>
    </xf>
    <xf numFmtId="0" fontId="12" fillId="0" borderId="0" xfId="3" applyFont="1" applyFill="1" applyProtection="1">
      <protection hidden="1"/>
    </xf>
    <xf numFmtId="164" fontId="13" fillId="0" borderId="2" xfId="2" applyNumberFormat="1" applyFont="1" applyFill="1" applyBorder="1" applyAlignment="1" applyProtection="1">
      <alignment vertical="center" wrapText="1"/>
      <protection hidden="1"/>
    </xf>
    <xf numFmtId="0" fontId="11" fillId="0" borderId="2" xfId="3" applyNumberFormat="1" applyFont="1" applyFill="1" applyBorder="1" applyAlignment="1" applyProtection="1">
      <alignment horizontal="left" vertical="center"/>
      <protection hidden="1"/>
    </xf>
    <xf numFmtId="164" fontId="7" fillId="0" borderId="2" xfId="2" applyNumberFormat="1" applyFont="1" applyFill="1" applyBorder="1" applyAlignment="1" applyProtection="1">
      <alignment vertical="center" wrapText="1"/>
      <protection hidden="1"/>
    </xf>
    <xf numFmtId="0" fontId="14" fillId="0" borderId="2" xfId="3" applyNumberFormat="1" applyFont="1" applyFill="1" applyBorder="1" applyAlignment="1" applyProtection="1">
      <alignment horizontal="left" vertical="center"/>
      <protection hidden="1"/>
    </xf>
    <xf numFmtId="0" fontId="34" fillId="0" borderId="0" xfId="54" applyFont="1" applyProtection="1">
      <protection hidden="1"/>
    </xf>
    <xf numFmtId="0" fontId="36" fillId="0" borderId="0" xfId="54" applyFont="1" applyProtection="1">
      <protection hidden="1"/>
    </xf>
    <xf numFmtId="0" fontId="36" fillId="0" borderId="17" xfId="54" applyFont="1" applyBorder="1" applyProtection="1">
      <protection hidden="1"/>
    </xf>
    <xf numFmtId="0" fontId="36" fillId="0" borderId="0" xfId="19" applyFont="1" applyFill="1" applyBorder="1" applyAlignment="1" applyProtection="1"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0" borderId="0" xfId="54" applyFont="1" applyFill="1" applyProtection="1">
      <protection hidden="1"/>
    </xf>
    <xf numFmtId="0" fontId="34" fillId="0" borderId="0" xfId="19" applyFont="1" applyFill="1" applyBorder="1" applyAlignment="1" applyProtection="1">
      <alignment vertical="center"/>
      <protection hidden="1"/>
    </xf>
    <xf numFmtId="0" fontId="34" fillId="0" borderId="0" xfId="19" applyFont="1" applyFill="1" applyBorder="1" applyAlignment="1" applyProtection="1">
      <alignment horizontal="left" vertical="center"/>
      <protection hidden="1"/>
    </xf>
    <xf numFmtId="0" fontId="37" fillId="0" borderId="0" xfId="2" applyFont="1" applyFill="1" applyBorder="1" applyAlignment="1" applyProtection="1">
      <alignment vertical="center"/>
      <protection hidden="1"/>
    </xf>
    <xf numFmtId="0" fontId="34" fillId="0" borderId="18" xfId="54" applyFont="1" applyFill="1" applyBorder="1" applyProtection="1">
      <protection hidden="1"/>
    </xf>
    <xf numFmtId="0" fontId="34" fillId="0" borderId="0" xfId="54" applyFont="1" applyFill="1" applyProtection="1">
      <protection hidden="1"/>
    </xf>
    <xf numFmtId="0" fontId="34" fillId="0" borderId="0" xfId="54" applyFont="1" applyFill="1" applyBorder="1" applyProtection="1">
      <protection hidden="1"/>
    </xf>
    <xf numFmtId="0" fontId="34" fillId="0" borderId="0" xfId="54" applyNumberFormat="1" applyFont="1" applyFill="1" applyBorder="1" applyAlignment="1">
      <alignment horizontal="left" vertical="center"/>
    </xf>
    <xf numFmtId="164" fontId="37" fillId="0" borderId="6" xfId="2" applyNumberFormat="1" applyFont="1" applyFill="1" applyBorder="1" applyAlignment="1" applyProtection="1">
      <alignment vertical="center" wrapText="1"/>
      <protection hidden="1"/>
    </xf>
    <xf numFmtId="164" fontId="34" fillId="0" borderId="3" xfId="19" applyNumberFormat="1" applyFont="1" applyFill="1" applyBorder="1" applyAlignment="1" applyProtection="1">
      <alignment vertical="center" wrapText="1"/>
      <protection hidden="1"/>
    </xf>
    <xf numFmtId="164" fontId="37" fillId="0" borderId="18" xfId="2" applyNumberFormat="1" applyFont="1" applyFill="1" applyBorder="1" applyAlignment="1" applyProtection="1">
      <alignment vertical="center" wrapText="1"/>
      <protection hidden="1"/>
    </xf>
    <xf numFmtId="0" fontId="34" fillId="0" borderId="17" xfId="54" applyNumberFormat="1" applyFont="1" applyFill="1" applyBorder="1" applyAlignment="1">
      <alignment horizontal="left" vertical="center"/>
    </xf>
    <xf numFmtId="0" fontId="37" fillId="0" borderId="17" xfId="2" applyFont="1" applyFill="1" applyBorder="1" applyAlignment="1" applyProtection="1">
      <alignment vertical="center"/>
      <protection hidden="1"/>
    </xf>
    <xf numFmtId="164" fontId="37" fillId="0" borderId="19" xfId="2" applyNumberFormat="1" applyFont="1" applyFill="1" applyBorder="1" applyAlignment="1" applyProtection="1">
      <alignment vertical="center" wrapText="1"/>
      <protection hidden="1"/>
    </xf>
    <xf numFmtId="0" fontId="34" fillId="0" borderId="20" xfId="54" applyFont="1" applyFill="1" applyBorder="1" applyProtection="1">
      <protection hidden="1"/>
    </xf>
    <xf numFmtId="164" fontId="36" fillId="0" borderId="0" xfId="54" applyNumberFormat="1" applyFont="1" applyFill="1" applyAlignment="1" applyProtection="1">
      <alignment vertical="center"/>
      <protection hidden="1"/>
    </xf>
    <xf numFmtId="0" fontId="36" fillId="0" borderId="0" xfId="54" applyFont="1" applyFill="1" applyAlignment="1" applyProtection="1">
      <alignment vertical="center"/>
      <protection hidden="1"/>
    </xf>
    <xf numFmtId="0" fontId="36" fillId="0" borderId="0" xfId="54" applyNumberFormat="1" applyFont="1" applyFill="1" applyBorder="1" applyAlignment="1">
      <alignment horizontal="center" vertical="center"/>
    </xf>
    <xf numFmtId="164" fontId="36" fillId="0" borderId="0" xfId="54" applyNumberFormat="1" applyFont="1" applyFill="1" applyBorder="1" applyAlignment="1">
      <alignment vertical="center"/>
    </xf>
    <xf numFmtId="164" fontId="36" fillId="0" borderId="0" xfId="54" applyNumberFormat="1" applyFont="1" applyFill="1" applyBorder="1" applyAlignment="1" applyProtection="1">
      <alignment vertical="center"/>
      <protection hidden="1"/>
    </xf>
    <xf numFmtId="0" fontId="7" fillId="0" borderId="2" xfId="2" applyFont="1" applyFill="1" applyBorder="1" applyAlignment="1" applyProtection="1">
      <alignment vertical="center"/>
      <protection hidden="1"/>
    </xf>
    <xf numFmtId="0" fontId="1" fillId="0" borderId="2" xfId="3" applyFont="1" applyFill="1" applyBorder="1" applyProtection="1">
      <protection hidden="1"/>
    </xf>
    <xf numFmtId="165" fontId="15" fillId="0" borderId="2" xfId="1" applyFont="1" applyFill="1" applyBorder="1"/>
    <xf numFmtId="164" fontId="16" fillId="0" borderId="2" xfId="3" applyNumberFormat="1" applyFont="1" applyFill="1" applyBorder="1" applyAlignment="1" applyProtection="1">
      <alignment vertical="center"/>
      <protection hidden="1"/>
    </xf>
    <xf numFmtId="166" fontId="1" fillId="0" borderId="0" xfId="3" applyNumberFormat="1" applyFont="1" applyFill="1" applyProtection="1">
      <protection hidden="1"/>
    </xf>
    <xf numFmtId="166" fontId="12" fillId="0" borderId="0" xfId="3" applyNumberFormat="1" applyFont="1" applyFill="1" applyProtection="1">
      <protection hidden="1"/>
    </xf>
    <xf numFmtId="166" fontId="5" fillId="0" borderId="0" xfId="3" applyNumberFormat="1" applyFont="1" applyFill="1" applyProtection="1">
      <protection hidden="1"/>
    </xf>
    <xf numFmtId="0" fontId="1" fillId="0" borderId="2" xfId="5" applyFont="1" applyFill="1" applyBorder="1" applyAlignment="1" applyProtection="1">
      <alignment horizontal="left" vertical="center"/>
      <protection hidden="1"/>
    </xf>
    <xf numFmtId="0" fontId="1" fillId="0" borderId="2" xfId="5" applyFont="1" applyFill="1" applyBorder="1" applyAlignment="1" applyProtection="1">
      <alignment vertical="center"/>
      <protection hidden="1"/>
    </xf>
    <xf numFmtId="164" fontId="1" fillId="0" borderId="2" xfId="5" applyNumberFormat="1" applyFont="1" applyFill="1" applyBorder="1" applyAlignment="1" applyProtection="1">
      <alignment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37" fillId="0" borderId="0" xfId="54" applyFont="1" applyFill="1" applyBorder="1" applyProtection="1">
      <protection hidden="1"/>
    </xf>
    <xf numFmtId="0" fontId="37" fillId="0" borderId="0" xfId="54" applyFont="1" applyFill="1" applyProtection="1">
      <protection hidden="1"/>
    </xf>
    <xf numFmtId="164" fontId="37" fillId="0" borderId="7" xfId="2" applyNumberFormat="1" applyFont="1" applyFill="1" applyBorder="1" applyAlignment="1" applyProtection="1">
      <alignment vertical="center" wrapText="1"/>
      <protection hidden="1"/>
    </xf>
    <xf numFmtId="0" fontId="36" fillId="0" borderId="0" xfId="54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 applyProtection="1">
      <alignment vertical="center"/>
      <protection hidden="1"/>
    </xf>
    <xf numFmtId="164" fontId="5" fillId="0" borderId="18" xfId="2" applyNumberFormat="1" applyFont="1" applyFill="1" applyBorder="1" applyAlignment="1" applyProtection="1">
      <alignment vertical="center" wrapText="1"/>
      <protection hidden="1"/>
    </xf>
    <xf numFmtId="0" fontId="36" fillId="0" borderId="0" xfId="54" applyFont="1" applyFill="1" applyProtection="1">
      <protection hidden="1"/>
    </xf>
    <xf numFmtId="0" fontId="5" fillId="0" borderId="0" xfId="54" applyFont="1" applyFill="1" applyBorder="1" applyAlignment="1" applyProtection="1">
      <alignment horizontal="left" vertical="center"/>
      <protection hidden="1"/>
    </xf>
    <xf numFmtId="0" fontId="36" fillId="0" borderId="0" xfId="54" applyFont="1" applyFill="1" applyBorder="1" applyProtection="1">
      <protection hidden="1"/>
    </xf>
    <xf numFmtId="0" fontId="36" fillId="0" borderId="18" xfId="54" applyFont="1" applyFill="1" applyBorder="1" applyProtection="1">
      <protection hidden="1"/>
    </xf>
    <xf numFmtId="164" fontId="37" fillId="0" borderId="20" xfId="2" applyNumberFormat="1" applyFont="1" applyFill="1" applyBorder="1" applyAlignment="1" applyProtection="1">
      <alignment vertical="center" wrapText="1"/>
      <protection hidden="1"/>
    </xf>
    <xf numFmtId="164" fontId="35" fillId="0" borderId="17" xfId="54" applyNumberFormat="1" applyFont="1" applyFill="1" applyBorder="1" applyAlignment="1">
      <alignment vertical="center"/>
    </xf>
    <xf numFmtId="164" fontId="35" fillId="0" borderId="20" xfId="54" applyNumberFormat="1" applyFont="1" applyFill="1" applyBorder="1" applyAlignment="1" applyProtection="1">
      <alignment vertical="center"/>
      <protection hidden="1"/>
    </xf>
    <xf numFmtId="164" fontId="35" fillId="0" borderId="0" xfId="54" applyNumberFormat="1" applyFont="1" applyFill="1" applyAlignment="1" applyProtection="1">
      <alignment vertical="center"/>
      <protection hidden="1"/>
    </xf>
    <xf numFmtId="0" fontId="35" fillId="0" borderId="0" xfId="54" applyFont="1" applyFill="1" applyAlignment="1" applyProtection="1">
      <alignment vertical="center"/>
      <protection hidden="1"/>
    </xf>
    <xf numFmtId="166" fontId="34" fillId="0" borderId="0" xfId="54" applyNumberFormat="1" applyFont="1" applyProtection="1">
      <protection hidden="1"/>
    </xf>
    <xf numFmtId="164" fontId="34" fillId="0" borderId="0" xfId="19" applyNumberFormat="1" applyFont="1" applyFill="1" applyBorder="1" applyAlignment="1" applyProtection="1">
      <alignment vertical="center" wrapText="1"/>
      <protection hidden="1"/>
    </xf>
    <xf numFmtId="164" fontId="5" fillId="0" borderId="18" xfId="54" applyNumberFormat="1" applyFont="1" applyFill="1" applyBorder="1" applyAlignment="1" applyProtection="1">
      <alignment wrapText="1"/>
      <protection hidden="1"/>
    </xf>
    <xf numFmtId="0" fontId="37" fillId="0" borderId="18" xfId="54" applyFont="1" applyFill="1" applyBorder="1" applyAlignment="1" applyProtection="1">
      <alignment wrapText="1"/>
      <protection hidden="1"/>
    </xf>
    <xf numFmtId="0" fontId="34" fillId="0" borderId="18" xfId="54" applyFont="1" applyFill="1" applyBorder="1" applyAlignment="1" applyProtection="1">
      <alignment wrapText="1"/>
      <protection hidden="1"/>
    </xf>
    <xf numFmtId="164" fontId="36" fillId="0" borderId="18" xfId="54" applyNumberFormat="1" applyFont="1" applyFill="1" applyBorder="1" applyAlignment="1" applyProtection="1">
      <alignment wrapText="1"/>
      <protection hidden="1"/>
    </xf>
    <xf numFmtId="164" fontId="34" fillId="0" borderId="6" xfId="54" applyNumberFormat="1" applyFont="1" applyFill="1" applyBorder="1" applyProtection="1">
      <protection hidden="1"/>
    </xf>
    <xf numFmtId="165" fontId="4" fillId="0" borderId="2" xfId="1" applyFont="1" applyFill="1" applyBorder="1"/>
    <xf numFmtId="0" fontId="7" fillId="0" borderId="2" xfId="2" applyFont="1" applyFill="1" applyBorder="1" applyAlignment="1" applyProtection="1">
      <alignment horizontal="center" vertical="center" wrapText="1"/>
      <protection hidden="1"/>
    </xf>
    <xf numFmtId="0" fontId="33" fillId="0" borderId="0" xfId="54" applyFont="1" applyAlignment="1" applyProtection="1">
      <alignment horizontal="center"/>
      <protection hidden="1"/>
    </xf>
    <xf numFmtId="0" fontId="35" fillId="0" borderId="0" xfId="54" applyFont="1" applyAlignment="1" applyProtection="1">
      <alignment horizontal="center"/>
      <protection hidden="1"/>
    </xf>
    <xf numFmtId="0" fontId="35" fillId="0" borderId="17" xfId="54" applyNumberFormat="1" applyFont="1" applyFill="1" applyBorder="1" applyAlignment="1">
      <alignment horizontal="center" vertical="center"/>
    </xf>
    <xf numFmtId="0" fontId="2" fillId="0" borderId="0" xfId="3" applyFont="1" applyFill="1" applyAlignment="1" applyProtection="1">
      <alignment horizont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0" fontId="7" fillId="0" borderId="2" xfId="2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3" xfId="2" applyFont="1" applyFill="1" applyBorder="1" applyAlignment="1" applyProtection="1">
      <alignment horizontal="center" vertical="center" wrapText="1"/>
      <protection hidden="1"/>
    </xf>
    <xf numFmtId="0" fontId="8" fillId="0" borderId="6" xfId="2" applyFont="1" applyFill="1" applyBorder="1" applyAlignment="1" applyProtection="1">
      <alignment horizontal="center" vertical="center" wrapText="1"/>
      <protection hidden="1"/>
    </xf>
    <xf numFmtId="0" fontId="8" fillId="0" borderId="5" xfId="2" applyFont="1" applyFill="1" applyBorder="1" applyAlignment="1" applyProtection="1">
      <alignment horizontal="center" vertical="center"/>
      <protection hidden="1"/>
    </xf>
    <xf numFmtId="0" fontId="8" fillId="0" borderId="8" xfId="2" applyFont="1" applyFill="1" applyBorder="1" applyAlignment="1" applyProtection="1">
      <alignment horizontal="center" vertical="center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3" xfId="2" applyFont="1" applyFill="1" applyBorder="1" applyAlignment="1" applyProtection="1">
      <alignment horizontal="center" vertical="center" wrapText="1"/>
      <protection hidden="1"/>
    </xf>
    <xf numFmtId="0" fontId="7" fillId="0" borderId="6" xfId="2" applyFont="1" applyFill="1" applyBorder="1" applyAlignment="1" applyProtection="1">
      <alignment horizontal="center" vertical="center" wrapText="1"/>
      <protection hidden="1"/>
    </xf>
    <xf numFmtId="0" fontId="8" fillId="0" borderId="5" xfId="2" applyFont="1" applyFill="1" applyBorder="1" applyAlignment="1" applyProtection="1">
      <alignment horizontal="center" vertical="center" wrapText="1"/>
      <protection hidden="1"/>
    </xf>
    <xf numFmtId="0" fontId="8" fillId="0" borderId="8" xfId="2" applyFont="1" applyFill="1" applyBorder="1" applyAlignment="1" applyProtection="1">
      <alignment horizontal="center" vertical="center" wrapText="1"/>
      <protection hidden="1"/>
    </xf>
    <xf numFmtId="0" fontId="7" fillId="0" borderId="4" xfId="2" applyFont="1" applyFill="1" applyBorder="1" applyAlignment="1" applyProtection="1">
      <alignment horizontal="center" vertical="center" wrapText="1"/>
      <protection hidden="1"/>
    </xf>
    <xf numFmtId="0" fontId="7" fillId="0" borderId="5" xfId="2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center" vertical="center" wrapText="1"/>
      <protection hidden="1"/>
    </xf>
    <xf numFmtId="0" fontId="38" fillId="0" borderId="0" xfId="3" applyFont="1" applyFill="1" applyAlignment="1" applyProtection="1">
      <alignment horizontal="left" wrapText="1"/>
      <protection hidden="1"/>
    </xf>
    <xf numFmtId="0" fontId="16" fillId="0" borderId="2" xfId="3" applyNumberFormat="1" applyFont="1" applyFill="1" applyBorder="1" applyAlignment="1" applyProtection="1">
      <alignment horizontal="center" vertical="center"/>
      <protection hidden="1"/>
    </xf>
    <xf numFmtId="0" fontId="38" fillId="0" borderId="22" xfId="3" applyFont="1" applyFill="1" applyBorder="1" applyAlignment="1" applyProtection="1">
      <alignment horizontal="left" wrapText="1"/>
      <protection hidden="1"/>
    </xf>
  </cellXfs>
  <cellStyles count="58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3_Copia de PRESUPUESTO INGRESOS Y GASTOS 2012_1" xfId="5"/>
    <cellStyle name="40% - Énfasis4 2" xfId="17"/>
    <cellStyle name="40% - Énfasis4_Copia de PRESUPUESTO INGRESOS Y GASTOS 2012_1" xfId="6"/>
    <cellStyle name="40% - Énfasis5 2" xfId="18"/>
    <cellStyle name="40% - Énfasis6 2" xfId="19"/>
    <cellStyle name="40% - Énfasis6_Copia de PRESUPUESTO INGRESOS Y GASTOS 2012_2" xfId="4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" xfId="2" builtinId="29"/>
    <cellStyle name="Énfasis1 2" xfId="31"/>
    <cellStyle name="Énfasis1 3" xfId="56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Incorrecto 2" xfId="39"/>
    <cellStyle name="Moneda" xfId="1" builtinId="4"/>
    <cellStyle name="Moneda 2" xfId="7"/>
    <cellStyle name="Moneda 2 2" xfId="40"/>
    <cellStyle name="Moneda 3" xfId="41"/>
    <cellStyle name="Moneda 4" xfId="55"/>
    <cellStyle name="Neutral 2" xfId="42"/>
    <cellStyle name="Normal" xfId="0" builtinId="0"/>
    <cellStyle name="Normal 2" xfId="43"/>
    <cellStyle name="Normal 3" xfId="44"/>
    <cellStyle name="Normal 4" xfId="45"/>
    <cellStyle name="Normal_Copia de PRESUPUESTO INGRESOS Y GASTOS 2012" xfId="3"/>
    <cellStyle name="Normal_PRESUPUESTO INGRESOS Y GASTOS 2012" xfId="54"/>
    <cellStyle name="Notas 2" xfId="46"/>
    <cellStyle name="Porcentaje 2" xfId="57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73"/>
  <sheetViews>
    <sheetView showGridLines="0" topLeftCell="A10" workbookViewId="0">
      <selection activeCell="B1" sqref="B1:G20"/>
    </sheetView>
  </sheetViews>
  <sheetFormatPr baseColWidth="10" defaultRowHeight="21" customHeight="1" x14ac:dyDescent="0.2"/>
  <cols>
    <col min="1" max="1" width="1.28515625" style="22" customWidth="1"/>
    <col min="2" max="2" width="4.42578125" style="22" customWidth="1"/>
    <col min="3" max="3" width="4.7109375" style="22" customWidth="1"/>
    <col min="4" max="4" width="58" style="22" customWidth="1"/>
    <col min="5" max="6" width="13.7109375" style="22" customWidth="1"/>
    <col min="7" max="7" width="17.140625" style="22" customWidth="1"/>
    <col min="8" max="8" width="2" style="22" customWidth="1"/>
    <col min="9" max="257" width="11.42578125" style="22"/>
    <col min="258" max="258" width="1.28515625" style="22" customWidth="1"/>
    <col min="259" max="260" width="5.140625" style="22" customWidth="1"/>
    <col min="261" max="261" width="55.7109375" style="22" customWidth="1"/>
    <col min="262" max="262" width="15.85546875" style="22" customWidth="1"/>
    <col min="263" max="263" width="18" style="22" customWidth="1"/>
    <col min="264" max="264" width="2" style="22" customWidth="1"/>
    <col min="265" max="513" width="11.42578125" style="22"/>
    <col min="514" max="514" width="1.28515625" style="22" customWidth="1"/>
    <col min="515" max="516" width="5.140625" style="22" customWidth="1"/>
    <col min="517" max="517" width="55.7109375" style="22" customWidth="1"/>
    <col min="518" max="518" width="15.85546875" style="22" customWidth="1"/>
    <col min="519" max="519" width="18" style="22" customWidth="1"/>
    <col min="520" max="520" width="2" style="22" customWidth="1"/>
    <col min="521" max="769" width="11.42578125" style="22"/>
    <col min="770" max="770" width="1.28515625" style="22" customWidth="1"/>
    <col min="771" max="772" width="5.140625" style="22" customWidth="1"/>
    <col min="773" max="773" width="55.7109375" style="22" customWidth="1"/>
    <col min="774" max="774" width="15.85546875" style="22" customWidth="1"/>
    <col min="775" max="775" width="18" style="22" customWidth="1"/>
    <col min="776" max="776" width="2" style="22" customWidth="1"/>
    <col min="777" max="1025" width="11.42578125" style="22"/>
    <col min="1026" max="1026" width="1.28515625" style="22" customWidth="1"/>
    <col min="1027" max="1028" width="5.140625" style="22" customWidth="1"/>
    <col min="1029" max="1029" width="55.7109375" style="22" customWidth="1"/>
    <col min="1030" max="1030" width="15.85546875" style="22" customWidth="1"/>
    <col min="1031" max="1031" width="18" style="22" customWidth="1"/>
    <col min="1032" max="1032" width="2" style="22" customWidth="1"/>
    <col min="1033" max="1281" width="11.42578125" style="22"/>
    <col min="1282" max="1282" width="1.28515625" style="22" customWidth="1"/>
    <col min="1283" max="1284" width="5.140625" style="22" customWidth="1"/>
    <col min="1285" max="1285" width="55.7109375" style="22" customWidth="1"/>
    <col min="1286" max="1286" width="15.85546875" style="22" customWidth="1"/>
    <col min="1287" max="1287" width="18" style="22" customWidth="1"/>
    <col min="1288" max="1288" width="2" style="22" customWidth="1"/>
    <col min="1289" max="1537" width="11.42578125" style="22"/>
    <col min="1538" max="1538" width="1.28515625" style="22" customWidth="1"/>
    <col min="1539" max="1540" width="5.140625" style="22" customWidth="1"/>
    <col min="1541" max="1541" width="55.7109375" style="22" customWidth="1"/>
    <col min="1542" max="1542" width="15.85546875" style="22" customWidth="1"/>
    <col min="1543" max="1543" width="18" style="22" customWidth="1"/>
    <col min="1544" max="1544" width="2" style="22" customWidth="1"/>
    <col min="1545" max="1793" width="11.42578125" style="22"/>
    <col min="1794" max="1794" width="1.28515625" style="22" customWidth="1"/>
    <col min="1795" max="1796" width="5.140625" style="22" customWidth="1"/>
    <col min="1797" max="1797" width="55.7109375" style="22" customWidth="1"/>
    <col min="1798" max="1798" width="15.85546875" style="22" customWidth="1"/>
    <col min="1799" max="1799" width="18" style="22" customWidth="1"/>
    <col min="1800" max="1800" width="2" style="22" customWidth="1"/>
    <col min="1801" max="2049" width="11.42578125" style="22"/>
    <col min="2050" max="2050" width="1.28515625" style="22" customWidth="1"/>
    <col min="2051" max="2052" width="5.140625" style="22" customWidth="1"/>
    <col min="2053" max="2053" width="55.7109375" style="22" customWidth="1"/>
    <col min="2054" max="2054" width="15.85546875" style="22" customWidth="1"/>
    <col min="2055" max="2055" width="18" style="22" customWidth="1"/>
    <col min="2056" max="2056" width="2" style="22" customWidth="1"/>
    <col min="2057" max="2305" width="11.42578125" style="22"/>
    <col min="2306" max="2306" width="1.28515625" style="22" customWidth="1"/>
    <col min="2307" max="2308" width="5.140625" style="22" customWidth="1"/>
    <col min="2309" max="2309" width="55.7109375" style="22" customWidth="1"/>
    <col min="2310" max="2310" width="15.85546875" style="22" customWidth="1"/>
    <col min="2311" max="2311" width="18" style="22" customWidth="1"/>
    <col min="2312" max="2312" width="2" style="22" customWidth="1"/>
    <col min="2313" max="2561" width="11.42578125" style="22"/>
    <col min="2562" max="2562" width="1.28515625" style="22" customWidth="1"/>
    <col min="2563" max="2564" width="5.140625" style="22" customWidth="1"/>
    <col min="2565" max="2565" width="55.7109375" style="22" customWidth="1"/>
    <col min="2566" max="2566" width="15.85546875" style="22" customWidth="1"/>
    <col min="2567" max="2567" width="18" style="22" customWidth="1"/>
    <col min="2568" max="2568" width="2" style="22" customWidth="1"/>
    <col min="2569" max="2817" width="11.42578125" style="22"/>
    <col min="2818" max="2818" width="1.28515625" style="22" customWidth="1"/>
    <col min="2819" max="2820" width="5.140625" style="22" customWidth="1"/>
    <col min="2821" max="2821" width="55.7109375" style="22" customWidth="1"/>
    <col min="2822" max="2822" width="15.85546875" style="22" customWidth="1"/>
    <col min="2823" max="2823" width="18" style="22" customWidth="1"/>
    <col min="2824" max="2824" width="2" style="22" customWidth="1"/>
    <col min="2825" max="3073" width="11.42578125" style="22"/>
    <col min="3074" max="3074" width="1.28515625" style="22" customWidth="1"/>
    <col min="3075" max="3076" width="5.140625" style="22" customWidth="1"/>
    <col min="3077" max="3077" width="55.7109375" style="22" customWidth="1"/>
    <col min="3078" max="3078" width="15.85546875" style="22" customWidth="1"/>
    <col min="3079" max="3079" width="18" style="22" customWidth="1"/>
    <col min="3080" max="3080" width="2" style="22" customWidth="1"/>
    <col min="3081" max="3329" width="11.42578125" style="22"/>
    <col min="3330" max="3330" width="1.28515625" style="22" customWidth="1"/>
    <col min="3331" max="3332" width="5.140625" style="22" customWidth="1"/>
    <col min="3333" max="3333" width="55.7109375" style="22" customWidth="1"/>
    <col min="3334" max="3334" width="15.85546875" style="22" customWidth="1"/>
    <col min="3335" max="3335" width="18" style="22" customWidth="1"/>
    <col min="3336" max="3336" width="2" style="22" customWidth="1"/>
    <col min="3337" max="3585" width="11.42578125" style="22"/>
    <col min="3586" max="3586" width="1.28515625" style="22" customWidth="1"/>
    <col min="3587" max="3588" width="5.140625" style="22" customWidth="1"/>
    <col min="3589" max="3589" width="55.7109375" style="22" customWidth="1"/>
    <col min="3590" max="3590" width="15.85546875" style="22" customWidth="1"/>
    <col min="3591" max="3591" width="18" style="22" customWidth="1"/>
    <col min="3592" max="3592" width="2" style="22" customWidth="1"/>
    <col min="3593" max="3841" width="11.42578125" style="22"/>
    <col min="3842" max="3842" width="1.28515625" style="22" customWidth="1"/>
    <col min="3843" max="3844" width="5.140625" style="22" customWidth="1"/>
    <col min="3845" max="3845" width="55.7109375" style="22" customWidth="1"/>
    <col min="3846" max="3846" width="15.85546875" style="22" customWidth="1"/>
    <col min="3847" max="3847" width="18" style="22" customWidth="1"/>
    <col min="3848" max="3848" width="2" style="22" customWidth="1"/>
    <col min="3849" max="4097" width="11.42578125" style="22"/>
    <col min="4098" max="4098" width="1.28515625" style="22" customWidth="1"/>
    <col min="4099" max="4100" width="5.140625" style="22" customWidth="1"/>
    <col min="4101" max="4101" width="55.7109375" style="22" customWidth="1"/>
    <col min="4102" max="4102" width="15.85546875" style="22" customWidth="1"/>
    <col min="4103" max="4103" width="18" style="22" customWidth="1"/>
    <col min="4104" max="4104" width="2" style="22" customWidth="1"/>
    <col min="4105" max="4353" width="11.42578125" style="22"/>
    <col min="4354" max="4354" width="1.28515625" style="22" customWidth="1"/>
    <col min="4355" max="4356" width="5.140625" style="22" customWidth="1"/>
    <col min="4357" max="4357" width="55.7109375" style="22" customWidth="1"/>
    <col min="4358" max="4358" width="15.85546875" style="22" customWidth="1"/>
    <col min="4359" max="4359" width="18" style="22" customWidth="1"/>
    <col min="4360" max="4360" width="2" style="22" customWidth="1"/>
    <col min="4361" max="4609" width="11.42578125" style="22"/>
    <col min="4610" max="4610" width="1.28515625" style="22" customWidth="1"/>
    <col min="4611" max="4612" width="5.140625" style="22" customWidth="1"/>
    <col min="4613" max="4613" width="55.7109375" style="22" customWidth="1"/>
    <col min="4614" max="4614" width="15.85546875" style="22" customWidth="1"/>
    <col min="4615" max="4615" width="18" style="22" customWidth="1"/>
    <col min="4616" max="4616" width="2" style="22" customWidth="1"/>
    <col min="4617" max="4865" width="11.42578125" style="22"/>
    <col min="4866" max="4866" width="1.28515625" style="22" customWidth="1"/>
    <col min="4867" max="4868" width="5.140625" style="22" customWidth="1"/>
    <col min="4869" max="4869" width="55.7109375" style="22" customWidth="1"/>
    <col min="4870" max="4870" width="15.85546875" style="22" customWidth="1"/>
    <col min="4871" max="4871" width="18" style="22" customWidth="1"/>
    <col min="4872" max="4872" width="2" style="22" customWidth="1"/>
    <col min="4873" max="5121" width="11.42578125" style="22"/>
    <col min="5122" max="5122" width="1.28515625" style="22" customWidth="1"/>
    <col min="5123" max="5124" width="5.140625" style="22" customWidth="1"/>
    <col min="5125" max="5125" width="55.7109375" style="22" customWidth="1"/>
    <col min="5126" max="5126" width="15.85546875" style="22" customWidth="1"/>
    <col min="5127" max="5127" width="18" style="22" customWidth="1"/>
    <col min="5128" max="5128" width="2" style="22" customWidth="1"/>
    <col min="5129" max="5377" width="11.42578125" style="22"/>
    <col min="5378" max="5378" width="1.28515625" style="22" customWidth="1"/>
    <col min="5379" max="5380" width="5.140625" style="22" customWidth="1"/>
    <col min="5381" max="5381" width="55.7109375" style="22" customWidth="1"/>
    <col min="5382" max="5382" width="15.85546875" style="22" customWidth="1"/>
    <col min="5383" max="5383" width="18" style="22" customWidth="1"/>
    <col min="5384" max="5384" width="2" style="22" customWidth="1"/>
    <col min="5385" max="5633" width="11.42578125" style="22"/>
    <col min="5634" max="5634" width="1.28515625" style="22" customWidth="1"/>
    <col min="5635" max="5636" width="5.140625" style="22" customWidth="1"/>
    <col min="5637" max="5637" width="55.7109375" style="22" customWidth="1"/>
    <col min="5638" max="5638" width="15.85546875" style="22" customWidth="1"/>
    <col min="5639" max="5639" width="18" style="22" customWidth="1"/>
    <col min="5640" max="5640" width="2" style="22" customWidth="1"/>
    <col min="5641" max="5889" width="11.42578125" style="22"/>
    <col min="5890" max="5890" width="1.28515625" style="22" customWidth="1"/>
    <col min="5891" max="5892" width="5.140625" style="22" customWidth="1"/>
    <col min="5893" max="5893" width="55.7109375" style="22" customWidth="1"/>
    <col min="5894" max="5894" width="15.85546875" style="22" customWidth="1"/>
    <col min="5895" max="5895" width="18" style="22" customWidth="1"/>
    <col min="5896" max="5896" width="2" style="22" customWidth="1"/>
    <col min="5897" max="6145" width="11.42578125" style="22"/>
    <col min="6146" max="6146" width="1.28515625" style="22" customWidth="1"/>
    <col min="6147" max="6148" width="5.140625" style="22" customWidth="1"/>
    <col min="6149" max="6149" width="55.7109375" style="22" customWidth="1"/>
    <col min="6150" max="6150" width="15.85546875" style="22" customWidth="1"/>
    <col min="6151" max="6151" width="18" style="22" customWidth="1"/>
    <col min="6152" max="6152" width="2" style="22" customWidth="1"/>
    <col min="6153" max="6401" width="11.42578125" style="22"/>
    <col min="6402" max="6402" width="1.28515625" style="22" customWidth="1"/>
    <col min="6403" max="6404" width="5.140625" style="22" customWidth="1"/>
    <col min="6405" max="6405" width="55.7109375" style="22" customWidth="1"/>
    <col min="6406" max="6406" width="15.85546875" style="22" customWidth="1"/>
    <col min="6407" max="6407" width="18" style="22" customWidth="1"/>
    <col min="6408" max="6408" width="2" style="22" customWidth="1"/>
    <col min="6409" max="6657" width="11.42578125" style="22"/>
    <col min="6658" max="6658" width="1.28515625" style="22" customWidth="1"/>
    <col min="6659" max="6660" width="5.140625" style="22" customWidth="1"/>
    <col min="6661" max="6661" width="55.7109375" style="22" customWidth="1"/>
    <col min="6662" max="6662" width="15.85546875" style="22" customWidth="1"/>
    <col min="6663" max="6663" width="18" style="22" customWidth="1"/>
    <col min="6664" max="6664" width="2" style="22" customWidth="1"/>
    <col min="6665" max="6913" width="11.42578125" style="22"/>
    <col min="6914" max="6914" width="1.28515625" style="22" customWidth="1"/>
    <col min="6915" max="6916" width="5.140625" style="22" customWidth="1"/>
    <col min="6917" max="6917" width="55.7109375" style="22" customWidth="1"/>
    <col min="6918" max="6918" width="15.85546875" style="22" customWidth="1"/>
    <col min="6919" max="6919" width="18" style="22" customWidth="1"/>
    <col min="6920" max="6920" width="2" style="22" customWidth="1"/>
    <col min="6921" max="7169" width="11.42578125" style="22"/>
    <col min="7170" max="7170" width="1.28515625" style="22" customWidth="1"/>
    <col min="7171" max="7172" width="5.140625" style="22" customWidth="1"/>
    <col min="7173" max="7173" width="55.7109375" style="22" customWidth="1"/>
    <col min="7174" max="7174" width="15.85546875" style="22" customWidth="1"/>
    <col min="7175" max="7175" width="18" style="22" customWidth="1"/>
    <col min="7176" max="7176" width="2" style="22" customWidth="1"/>
    <col min="7177" max="7425" width="11.42578125" style="22"/>
    <col min="7426" max="7426" width="1.28515625" style="22" customWidth="1"/>
    <col min="7427" max="7428" width="5.140625" style="22" customWidth="1"/>
    <col min="7429" max="7429" width="55.7109375" style="22" customWidth="1"/>
    <col min="7430" max="7430" width="15.85546875" style="22" customWidth="1"/>
    <col min="7431" max="7431" width="18" style="22" customWidth="1"/>
    <col min="7432" max="7432" width="2" style="22" customWidth="1"/>
    <col min="7433" max="7681" width="11.42578125" style="22"/>
    <col min="7682" max="7682" width="1.28515625" style="22" customWidth="1"/>
    <col min="7683" max="7684" width="5.140625" style="22" customWidth="1"/>
    <col min="7685" max="7685" width="55.7109375" style="22" customWidth="1"/>
    <col min="7686" max="7686" width="15.85546875" style="22" customWidth="1"/>
    <col min="7687" max="7687" width="18" style="22" customWidth="1"/>
    <col min="7688" max="7688" width="2" style="22" customWidth="1"/>
    <col min="7689" max="7937" width="11.42578125" style="22"/>
    <col min="7938" max="7938" width="1.28515625" style="22" customWidth="1"/>
    <col min="7939" max="7940" width="5.140625" style="22" customWidth="1"/>
    <col min="7941" max="7941" width="55.7109375" style="22" customWidth="1"/>
    <col min="7942" max="7942" width="15.85546875" style="22" customWidth="1"/>
    <col min="7943" max="7943" width="18" style="22" customWidth="1"/>
    <col min="7944" max="7944" width="2" style="22" customWidth="1"/>
    <col min="7945" max="8193" width="11.42578125" style="22"/>
    <col min="8194" max="8194" width="1.28515625" style="22" customWidth="1"/>
    <col min="8195" max="8196" width="5.140625" style="22" customWidth="1"/>
    <col min="8197" max="8197" width="55.7109375" style="22" customWidth="1"/>
    <col min="8198" max="8198" width="15.85546875" style="22" customWidth="1"/>
    <col min="8199" max="8199" width="18" style="22" customWidth="1"/>
    <col min="8200" max="8200" width="2" style="22" customWidth="1"/>
    <col min="8201" max="8449" width="11.42578125" style="22"/>
    <col min="8450" max="8450" width="1.28515625" style="22" customWidth="1"/>
    <col min="8451" max="8452" width="5.140625" style="22" customWidth="1"/>
    <col min="8453" max="8453" width="55.7109375" style="22" customWidth="1"/>
    <col min="8454" max="8454" width="15.85546875" style="22" customWidth="1"/>
    <col min="8455" max="8455" width="18" style="22" customWidth="1"/>
    <col min="8456" max="8456" width="2" style="22" customWidth="1"/>
    <col min="8457" max="8705" width="11.42578125" style="22"/>
    <col min="8706" max="8706" width="1.28515625" style="22" customWidth="1"/>
    <col min="8707" max="8708" width="5.140625" style="22" customWidth="1"/>
    <col min="8709" max="8709" width="55.7109375" style="22" customWidth="1"/>
    <col min="8710" max="8710" width="15.85546875" style="22" customWidth="1"/>
    <col min="8711" max="8711" width="18" style="22" customWidth="1"/>
    <col min="8712" max="8712" width="2" style="22" customWidth="1"/>
    <col min="8713" max="8961" width="11.42578125" style="22"/>
    <col min="8962" max="8962" width="1.28515625" style="22" customWidth="1"/>
    <col min="8963" max="8964" width="5.140625" style="22" customWidth="1"/>
    <col min="8965" max="8965" width="55.7109375" style="22" customWidth="1"/>
    <col min="8966" max="8966" width="15.85546875" style="22" customWidth="1"/>
    <col min="8967" max="8967" width="18" style="22" customWidth="1"/>
    <col min="8968" max="8968" width="2" style="22" customWidth="1"/>
    <col min="8969" max="9217" width="11.42578125" style="22"/>
    <col min="9218" max="9218" width="1.28515625" style="22" customWidth="1"/>
    <col min="9219" max="9220" width="5.140625" style="22" customWidth="1"/>
    <col min="9221" max="9221" width="55.7109375" style="22" customWidth="1"/>
    <col min="9222" max="9222" width="15.85546875" style="22" customWidth="1"/>
    <col min="9223" max="9223" width="18" style="22" customWidth="1"/>
    <col min="9224" max="9224" width="2" style="22" customWidth="1"/>
    <col min="9225" max="9473" width="11.42578125" style="22"/>
    <col min="9474" max="9474" width="1.28515625" style="22" customWidth="1"/>
    <col min="9475" max="9476" width="5.140625" style="22" customWidth="1"/>
    <col min="9477" max="9477" width="55.7109375" style="22" customWidth="1"/>
    <col min="9478" max="9478" width="15.85546875" style="22" customWidth="1"/>
    <col min="9479" max="9479" width="18" style="22" customWidth="1"/>
    <col min="9480" max="9480" width="2" style="22" customWidth="1"/>
    <col min="9481" max="9729" width="11.42578125" style="22"/>
    <col min="9730" max="9730" width="1.28515625" style="22" customWidth="1"/>
    <col min="9731" max="9732" width="5.140625" style="22" customWidth="1"/>
    <col min="9733" max="9733" width="55.7109375" style="22" customWidth="1"/>
    <col min="9734" max="9734" width="15.85546875" style="22" customWidth="1"/>
    <col min="9735" max="9735" width="18" style="22" customWidth="1"/>
    <col min="9736" max="9736" width="2" style="22" customWidth="1"/>
    <col min="9737" max="9985" width="11.42578125" style="22"/>
    <col min="9986" max="9986" width="1.28515625" style="22" customWidth="1"/>
    <col min="9987" max="9988" width="5.140625" style="22" customWidth="1"/>
    <col min="9989" max="9989" width="55.7109375" style="22" customWidth="1"/>
    <col min="9990" max="9990" width="15.85546875" style="22" customWidth="1"/>
    <col min="9991" max="9991" width="18" style="22" customWidth="1"/>
    <col min="9992" max="9992" width="2" style="22" customWidth="1"/>
    <col min="9993" max="10241" width="11.42578125" style="22"/>
    <col min="10242" max="10242" width="1.28515625" style="22" customWidth="1"/>
    <col min="10243" max="10244" width="5.140625" style="22" customWidth="1"/>
    <col min="10245" max="10245" width="55.7109375" style="22" customWidth="1"/>
    <col min="10246" max="10246" width="15.85546875" style="22" customWidth="1"/>
    <col min="10247" max="10247" width="18" style="22" customWidth="1"/>
    <col min="10248" max="10248" width="2" style="22" customWidth="1"/>
    <col min="10249" max="10497" width="11.42578125" style="22"/>
    <col min="10498" max="10498" width="1.28515625" style="22" customWidth="1"/>
    <col min="10499" max="10500" width="5.140625" style="22" customWidth="1"/>
    <col min="10501" max="10501" width="55.7109375" style="22" customWidth="1"/>
    <col min="10502" max="10502" width="15.85546875" style="22" customWidth="1"/>
    <col min="10503" max="10503" width="18" style="22" customWidth="1"/>
    <col min="10504" max="10504" width="2" style="22" customWidth="1"/>
    <col min="10505" max="10753" width="11.42578125" style="22"/>
    <col min="10754" max="10754" width="1.28515625" style="22" customWidth="1"/>
    <col min="10755" max="10756" width="5.140625" style="22" customWidth="1"/>
    <col min="10757" max="10757" width="55.7109375" style="22" customWidth="1"/>
    <col min="10758" max="10758" width="15.85546875" style="22" customWidth="1"/>
    <col min="10759" max="10759" width="18" style="22" customWidth="1"/>
    <col min="10760" max="10760" width="2" style="22" customWidth="1"/>
    <col min="10761" max="11009" width="11.42578125" style="22"/>
    <col min="11010" max="11010" width="1.28515625" style="22" customWidth="1"/>
    <col min="11011" max="11012" width="5.140625" style="22" customWidth="1"/>
    <col min="11013" max="11013" width="55.7109375" style="22" customWidth="1"/>
    <col min="11014" max="11014" width="15.85546875" style="22" customWidth="1"/>
    <col min="11015" max="11015" width="18" style="22" customWidth="1"/>
    <col min="11016" max="11016" width="2" style="22" customWidth="1"/>
    <col min="11017" max="11265" width="11.42578125" style="22"/>
    <col min="11266" max="11266" width="1.28515625" style="22" customWidth="1"/>
    <col min="11267" max="11268" width="5.140625" style="22" customWidth="1"/>
    <col min="11269" max="11269" width="55.7109375" style="22" customWidth="1"/>
    <col min="11270" max="11270" width="15.85546875" style="22" customWidth="1"/>
    <col min="11271" max="11271" width="18" style="22" customWidth="1"/>
    <col min="11272" max="11272" width="2" style="22" customWidth="1"/>
    <col min="11273" max="11521" width="11.42578125" style="22"/>
    <col min="11522" max="11522" width="1.28515625" style="22" customWidth="1"/>
    <col min="11523" max="11524" width="5.140625" style="22" customWidth="1"/>
    <col min="11525" max="11525" width="55.7109375" style="22" customWidth="1"/>
    <col min="11526" max="11526" width="15.85546875" style="22" customWidth="1"/>
    <col min="11527" max="11527" width="18" style="22" customWidth="1"/>
    <col min="11528" max="11528" width="2" style="22" customWidth="1"/>
    <col min="11529" max="11777" width="11.42578125" style="22"/>
    <col min="11778" max="11778" width="1.28515625" style="22" customWidth="1"/>
    <col min="11779" max="11780" width="5.140625" style="22" customWidth="1"/>
    <col min="11781" max="11781" width="55.7109375" style="22" customWidth="1"/>
    <col min="11782" max="11782" width="15.85546875" style="22" customWidth="1"/>
    <col min="11783" max="11783" width="18" style="22" customWidth="1"/>
    <col min="11784" max="11784" width="2" style="22" customWidth="1"/>
    <col min="11785" max="12033" width="11.42578125" style="22"/>
    <col min="12034" max="12034" width="1.28515625" style="22" customWidth="1"/>
    <col min="12035" max="12036" width="5.140625" style="22" customWidth="1"/>
    <col min="12037" max="12037" width="55.7109375" style="22" customWidth="1"/>
    <col min="12038" max="12038" width="15.85546875" style="22" customWidth="1"/>
    <col min="12039" max="12039" width="18" style="22" customWidth="1"/>
    <col min="12040" max="12040" width="2" style="22" customWidth="1"/>
    <col min="12041" max="12289" width="11.42578125" style="22"/>
    <col min="12290" max="12290" width="1.28515625" style="22" customWidth="1"/>
    <col min="12291" max="12292" width="5.140625" style="22" customWidth="1"/>
    <col min="12293" max="12293" width="55.7109375" style="22" customWidth="1"/>
    <col min="12294" max="12294" width="15.85546875" style="22" customWidth="1"/>
    <col min="12295" max="12295" width="18" style="22" customWidth="1"/>
    <col min="12296" max="12296" width="2" style="22" customWidth="1"/>
    <col min="12297" max="12545" width="11.42578125" style="22"/>
    <col min="12546" max="12546" width="1.28515625" style="22" customWidth="1"/>
    <col min="12547" max="12548" width="5.140625" style="22" customWidth="1"/>
    <col min="12549" max="12549" width="55.7109375" style="22" customWidth="1"/>
    <col min="12550" max="12550" width="15.85546875" style="22" customWidth="1"/>
    <col min="12551" max="12551" width="18" style="22" customWidth="1"/>
    <col min="12552" max="12552" width="2" style="22" customWidth="1"/>
    <col min="12553" max="12801" width="11.42578125" style="22"/>
    <col min="12802" max="12802" width="1.28515625" style="22" customWidth="1"/>
    <col min="12803" max="12804" width="5.140625" style="22" customWidth="1"/>
    <col min="12805" max="12805" width="55.7109375" style="22" customWidth="1"/>
    <col min="12806" max="12806" width="15.85546875" style="22" customWidth="1"/>
    <col min="12807" max="12807" width="18" style="22" customWidth="1"/>
    <col min="12808" max="12808" width="2" style="22" customWidth="1"/>
    <col min="12809" max="13057" width="11.42578125" style="22"/>
    <col min="13058" max="13058" width="1.28515625" style="22" customWidth="1"/>
    <col min="13059" max="13060" width="5.140625" style="22" customWidth="1"/>
    <col min="13061" max="13061" width="55.7109375" style="22" customWidth="1"/>
    <col min="13062" max="13062" width="15.85546875" style="22" customWidth="1"/>
    <col min="13063" max="13063" width="18" style="22" customWidth="1"/>
    <col min="13064" max="13064" width="2" style="22" customWidth="1"/>
    <col min="13065" max="13313" width="11.42578125" style="22"/>
    <col min="13314" max="13314" width="1.28515625" style="22" customWidth="1"/>
    <col min="13315" max="13316" width="5.140625" style="22" customWidth="1"/>
    <col min="13317" max="13317" width="55.7109375" style="22" customWidth="1"/>
    <col min="13318" max="13318" width="15.85546875" style="22" customWidth="1"/>
    <col min="13319" max="13319" width="18" style="22" customWidth="1"/>
    <col min="13320" max="13320" width="2" style="22" customWidth="1"/>
    <col min="13321" max="13569" width="11.42578125" style="22"/>
    <col min="13570" max="13570" width="1.28515625" style="22" customWidth="1"/>
    <col min="13571" max="13572" width="5.140625" style="22" customWidth="1"/>
    <col min="13573" max="13573" width="55.7109375" style="22" customWidth="1"/>
    <col min="13574" max="13574" width="15.85546875" style="22" customWidth="1"/>
    <col min="13575" max="13575" width="18" style="22" customWidth="1"/>
    <col min="13576" max="13576" width="2" style="22" customWidth="1"/>
    <col min="13577" max="13825" width="11.42578125" style="22"/>
    <col min="13826" max="13826" width="1.28515625" style="22" customWidth="1"/>
    <col min="13827" max="13828" width="5.140625" style="22" customWidth="1"/>
    <col min="13829" max="13829" width="55.7109375" style="22" customWidth="1"/>
    <col min="13830" max="13830" width="15.85546875" style="22" customWidth="1"/>
    <col min="13831" max="13831" width="18" style="22" customWidth="1"/>
    <col min="13832" max="13832" width="2" style="22" customWidth="1"/>
    <col min="13833" max="14081" width="11.42578125" style="22"/>
    <col min="14082" max="14082" width="1.28515625" style="22" customWidth="1"/>
    <col min="14083" max="14084" width="5.140625" style="22" customWidth="1"/>
    <col min="14085" max="14085" width="55.7109375" style="22" customWidth="1"/>
    <col min="14086" max="14086" width="15.85546875" style="22" customWidth="1"/>
    <col min="14087" max="14087" width="18" style="22" customWidth="1"/>
    <col min="14088" max="14088" width="2" style="22" customWidth="1"/>
    <col min="14089" max="14337" width="11.42578125" style="22"/>
    <col min="14338" max="14338" width="1.28515625" style="22" customWidth="1"/>
    <col min="14339" max="14340" width="5.140625" style="22" customWidth="1"/>
    <col min="14341" max="14341" width="55.7109375" style="22" customWidth="1"/>
    <col min="14342" max="14342" width="15.85546875" style="22" customWidth="1"/>
    <col min="14343" max="14343" width="18" style="22" customWidth="1"/>
    <col min="14344" max="14344" width="2" style="22" customWidth="1"/>
    <col min="14345" max="14593" width="11.42578125" style="22"/>
    <col min="14594" max="14594" width="1.28515625" style="22" customWidth="1"/>
    <col min="14595" max="14596" width="5.140625" style="22" customWidth="1"/>
    <col min="14597" max="14597" width="55.7109375" style="22" customWidth="1"/>
    <col min="14598" max="14598" width="15.85546875" style="22" customWidth="1"/>
    <col min="14599" max="14599" width="18" style="22" customWidth="1"/>
    <col min="14600" max="14600" width="2" style="22" customWidth="1"/>
    <col min="14601" max="14849" width="11.42578125" style="22"/>
    <col min="14850" max="14850" width="1.28515625" style="22" customWidth="1"/>
    <col min="14851" max="14852" width="5.140625" style="22" customWidth="1"/>
    <col min="14853" max="14853" width="55.7109375" style="22" customWidth="1"/>
    <col min="14854" max="14854" width="15.85546875" style="22" customWidth="1"/>
    <col min="14855" max="14855" width="18" style="22" customWidth="1"/>
    <col min="14856" max="14856" width="2" style="22" customWidth="1"/>
    <col min="14857" max="15105" width="11.42578125" style="22"/>
    <col min="15106" max="15106" width="1.28515625" style="22" customWidth="1"/>
    <col min="15107" max="15108" width="5.140625" style="22" customWidth="1"/>
    <col min="15109" max="15109" width="55.7109375" style="22" customWidth="1"/>
    <col min="15110" max="15110" width="15.85546875" style="22" customWidth="1"/>
    <col min="15111" max="15111" width="18" style="22" customWidth="1"/>
    <col min="15112" max="15112" width="2" style="22" customWidth="1"/>
    <col min="15113" max="15361" width="11.42578125" style="22"/>
    <col min="15362" max="15362" width="1.28515625" style="22" customWidth="1"/>
    <col min="15363" max="15364" width="5.140625" style="22" customWidth="1"/>
    <col min="15365" max="15365" width="55.7109375" style="22" customWidth="1"/>
    <col min="15366" max="15366" width="15.85546875" style="22" customWidth="1"/>
    <col min="15367" max="15367" width="18" style="22" customWidth="1"/>
    <col min="15368" max="15368" width="2" style="22" customWidth="1"/>
    <col min="15369" max="15617" width="11.42578125" style="22"/>
    <col min="15618" max="15618" width="1.28515625" style="22" customWidth="1"/>
    <col min="15619" max="15620" width="5.140625" style="22" customWidth="1"/>
    <col min="15621" max="15621" width="55.7109375" style="22" customWidth="1"/>
    <col min="15622" max="15622" width="15.85546875" style="22" customWidth="1"/>
    <col min="15623" max="15623" width="18" style="22" customWidth="1"/>
    <col min="15624" max="15624" width="2" style="22" customWidth="1"/>
    <col min="15625" max="15873" width="11.42578125" style="22"/>
    <col min="15874" max="15874" width="1.28515625" style="22" customWidth="1"/>
    <col min="15875" max="15876" width="5.140625" style="22" customWidth="1"/>
    <col min="15877" max="15877" width="55.7109375" style="22" customWidth="1"/>
    <col min="15878" max="15878" width="15.85546875" style="22" customWidth="1"/>
    <col min="15879" max="15879" width="18" style="22" customWidth="1"/>
    <col min="15880" max="15880" width="2" style="22" customWidth="1"/>
    <col min="15881" max="16129" width="11.42578125" style="22"/>
    <col min="16130" max="16130" width="1.28515625" style="22" customWidth="1"/>
    <col min="16131" max="16132" width="5.140625" style="22" customWidth="1"/>
    <col min="16133" max="16133" width="55.7109375" style="22" customWidth="1"/>
    <col min="16134" max="16134" width="15.85546875" style="22" customWidth="1"/>
    <col min="16135" max="16135" width="18" style="22" customWidth="1"/>
    <col min="16136" max="16136" width="2" style="22" customWidth="1"/>
    <col min="16137" max="16384" width="11.42578125" style="22"/>
  </cols>
  <sheetData>
    <row r="1" spans="2:7" ht="21" customHeight="1" x14ac:dyDescent="0.3">
      <c r="B1" s="83" t="s">
        <v>0</v>
      </c>
      <c r="C1" s="83"/>
      <c r="D1" s="83"/>
      <c r="E1" s="83"/>
      <c r="F1" s="83"/>
      <c r="G1" s="83"/>
    </row>
    <row r="2" spans="2:7" ht="21" customHeight="1" x14ac:dyDescent="0.25">
      <c r="B2" s="84" t="s">
        <v>85</v>
      </c>
      <c r="C2" s="84"/>
      <c r="D2" s="84"/>
      <c r="E2" s="84"/>
      <c r="F2" s="84"/>
      <c r="G2" s="84"/>
    </row>
    <row r="3" spans="2:7" ht="21" customHeight="1" x14ac:dyDescent="0.25">
      <c r="B3" s="84" t="s">
        <v>65</v>
      </c>
      <c r="C3" s="84"/>
      <c r="D3" s="84"/>
      <c r="E3" s="84"/>
      <c r="F3" s="84"/>
      <c r="G3" s="84"/>
    </row>
    <row r="4" spans="2:7" s="23" customFormat="1" ht="21" customHeight="1" x14ac:dyDescent="0.25">
      <c r="B4" s="23" t="s">
        <v>31</v>
      </c>
    </row>
    <row r="5" spans="2:7" s="23" customFormat="1" ht="19.5" customHeight="1" thickBot="1" x14ac:dyDescent="0.3">
      <c r="B5" s="24" t="s">
        <v>32</v>
      </c>
      <c r="C5" s="24"/>
      <c r="D5" s="24"/>
      <c r="E5" s="24"/>
      <c r="F5" s="24"/>
      <c r="G5" s="24"/>
    </row>
    <row r="6" spans="2:7" s="28" customFormat="1" ht="24.75" customHeight="1" x14ac:dyDescent="0.25">
      <c r="B6" s="25" t="s">
        <v>54</v>
      </c>
      <c r="C6" s="26"/>
      <c r="D6" s="27"/>
      <c r="E6" s="58"/>
      <c r="F6" s="58"/>
      <c r="G6" s="76">
        <f>+F8</f>
        <v>146980.95000000001</v>
      </c>
    </row>
    <row r="7" spans="2:7" s="60" customFormat="1" ht="16.5" customHeight="1" x14ac:dyDescent="0.2">
      <c r="B7" s="29" t="s">
        <v>55</v>
      </c>
      <c r="C7" s="30"/>
      <c r="D7" s="59"/>
      <c r="E7" s="37"/>
      <c r="F7" s="75"/>
      <c r="G7" s="77"/>
    </row>
    <row r="8" spans="2:7" s="33" customFormat="1" ht="16.5" customHeight="1" x14ac:dyDescent="0.2">
      <c r="B8" s="35"/>
      <c r="C8" s="35" t="s">
        <v>71</v>
      </c>
      <c r="D8" s="31"/>
      <c r="E8" s="38"/>
      <c r="F8" s="36">
        <f>+E9+E10+E12</f>
        <v>146980.95000000001</v>
      </c>
      <c r="G8" s="78"/>
    </row>
    <row r="9" spans="2:7" s="33" customFormat="1" ht="16.5" customHeight="1" x14ac:dyDescent="0.2">
      <c r="B9" s="35"/>
      <c r="C9" s="35"/>
      <c r="D9" s="31" t="s">
        <v>64</v>
      </c>
      <c r="E9" s="38">
        <v>16500</v>
      </c>
      <c r="F9" s="38"/>
      <c r="G9" s="78"/>
    </row>
    <row r="10" spans="2:7" s="33" customFormat="1" ht="16.5" customHeight="1" x14ac:dyDescent="0.2">
      <c r="B10" s="35"/>
      <c r="C10" s="35"/>
      <c r="D10" s="31" t="s">
        <v>66</v>
      </c>
      <c r="E10" s="38">
        <v>2500</v>
      </c>
      <c r="F10" s="38"/>
      <c r="G10" s="78"/>
    </row>
    <row r="11" spans="2:7" s="33" customFormat="1" ht="16.5" customHeight="1" x14ac:dyDescent="0.2">
      <c r="B11" s="35"/>
      <c r="C11" s="35" t="s">
        <v>72</v>
      </c>
      <c r="D11" s="31"/>
      <c r="E11" s="38"/>
      <c r="F11" s="38"/>
      <c r="G11" s="78"/>
    </row>
    <row r="12" spans="2:7" s="33" customFormat="1" ht="16.5" customHeight="1" x14ac:dyDescent="0.2">
      <c r="B12" s="35"/>
      <c r="C12" s="35"/>
      <c r="D12" s="31" t="s">
        <v>67</v>
      </c>
      <c r="E12" s="36">
        <v>127980.95</v>
      </c>
      <c r="F12" s="38"/>
      <c r="G12" s="78"/>
    </row>
    <row r="13" spans="2:7" s="65" customFormat="1" ht="16.5" customHeight="1" x14ac:dyDescent="0.25">
      <c r="B13" s="25" t="s">
        <v>33</v>
      </c>
      <c r="C13" s="62"/>
      <c r="D13" s="63"/>
      <c r="E13" s="64"/>
      <c r="F13" s="64"/>
      <c r="G13" s="79">
        <f>+F15</f>
        <v>200000</v>
      </c>
    </row>
    <row r="14" spans="2:7" s="33" customFormat="1" ht="16.5" customHeight="1" x14ac:dyDescent="0.2">
      <c r="B14" s="35" t="s">
        <v>56</v>
      </c>
      <c r="C14" s="35"/>
      <c r="D14" s="31"/>
      <c r="E14" s="38"/>
      <c r="F14" s="38"/>
      <c r="G14" s="78"/>
    </row>
    <row r="15" spans="2:7" s="33" customFormat="1" ht="16.5" customHeight="1" x14ac:dyDescent="0.2">
      <c r="B15" s="35"/>
      <c r="C15" s="31" t="s">
        <v>34</v>
      </c>
      <c r="D15" s="31"/>
      <c r="E15" s="38"/>
      <c r="F15" s="80">
        <f>+E16</f>
        <v>200000</v>
      </c>
      <c r="G15" s="78"/>
    </row>
    <row r="16" spans="2:7" s="33" customFormat="1" ht="16.5" customHeight="1" x14ac:dyDescent="0.2">
      <c r="B16" s="35"/>
      <c r="C16" s="35"/>
      <c r="D16" s="31" t="s">
        <v>57</v>
      </c>
      <c r="E16" s="61">
        <v>200000</v>
      </c>
      <c r="F16" s="38"/>
      <c r="G16" s="78"/>
    </row>
    <row r="17" spans="2:15" s="65" customFormat="1" ht="16.5" customHeight="1" x14ac:dyDescent="0.25">
      <c r="B17" s="63" t="s">
        <v>58</v>
      </c>
      <c r="C17" s="66"/>
      <c r="D17" s="67"/>
      <c r="E17" s="68"/>
      <c r="F17" s="68"/>
      <c r="G17" s="64">
        <f>+F18</f>
        <v>309200.88</v>
      </c>
    </row>
    <row r="18" spans="2:15" s="33" customFormat="1" ht="16.5" customHeight="1" x14ac:dyDescent="0.2">
      <c r="B18" s="35"/>
      <c r="C18" s="31" t="s">
        <v>59</v>
      </c>
      <c r="D18" s="34"/>
      <c r="E18" s="32"/>
      <c r="F18" s="80">
        <f>+E19</f>
        <v>309200.88</v>
      </c>
      <c r="G18" s="32"/>
    </row>
    <row r="19" spans="2:15" s="33" customFormat="1" ht="16.5" customHeight="1" thickBot="1" x14ac:dyDescent="0.25">
      <c r="B19" s="39"/>
      <c r="C19" s="39"/>
      <c r="D19" s="40" t="s">
        <v>60</v>
      </c>
      <c r="E19" s="41">
        <f>599239.88-290039</f>
        <v>309200.88</v>
      </c>
      <c r="F19" s="69"/>
      <c r="G19" s="42"/>
    </row>
    <row r="20" spans="2:15" s="73" customFormat="1" ht="30" customHeight="1" thickBot="1" x14ac:dyDescent="0.3">
      <c r="B20" s="85" t="s">
        <v>61</v>
      </c>
      <c r="C20" s="85"/>
      <c r="D20" s="85"/>
      <c r="E20" s="70"/>
      <c r="F20" s="70"/>
      <c r="G20" s="71">
        <f>+G6+G13+G17</f>
        <v>656181.83000000007</v>
      </c>
      <c r="H20" s="72"/>
    </row>
    <row r="21" spans="2:15" s="44" customFormat="1" ht="13.5" customHeight="1" x14ac:dyDescent="0.25">
      <c r="B21" s="45"/>
      <c r="C21" s="45"/>
      <c r="D21" s="45"/>
      <c r="E21" s="46"/>
      <c r="F21" s="46"/>
      <c r="G21" s="47"/>
      <c r="H21" s="43"/>
    </row>
    <row r="22" spans="2:15" ht="21" customHeight="1" x14ac:dyDescent="0.2"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pans="2:15" ht="21" customHeight="1" x14ac:dyDescent="0.2"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2:15" ht="21" customHeight="1" x14ac:dyDescent="0.2"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2:15" ht="21" customHeight="1" x14ac:dyDescent="0.2"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2:15" ht="21" customHeight="1" x14ac:dyDescent="0.2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2:15" ht="21" customHeight="1" x14ac:dyDescent="0.2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2:15" ht="21" customHeight="1" x14ac:dyDescent="0.2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  <row r="29" spans="2:15" ht="21" customHeight="1" x14ac:dyDescent="0.2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2:15" ht="21" customHeight="1" x14ac:dyDescent="0.2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</row>
    <row r="31" spans="2:15" ht="21" customHeight="1" x14ac:dyDescent="0.2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2:15" ht="21" customHeight="1" x14ac:dyDescent="0.2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 spans="5:15" ht="21" customHeight="1" x14ac:dyDescent="0.2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5:15" ht="21" customHeight="1" x14ac:dyDescent="0.2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spans="5:15" ht="21" customHeight="1" x14ac:dyDescent="0.2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</row>
    <row r="36" spans="5:15" ht="21" customHeight="1" x14ac:dyDescent="0.2"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</row>
    <row r="37" spans="5:15" ht="21" customHeight="1" x14ac:dyDescent="0.2"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</row>
    <row r="38" spans="5:15" ht="21" customHeight="1" x14ac:dyDescent="0.2"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</row>
    <row r="39" spans="5:15" ht="21" customHeight="1" x14ac:dyDescent="0.2"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5:15" ht="21" customHeight="1" x14ac:dyDescent="0.2"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</row>
    <row r="41" spans="5:15" ht="21" customHeight="1" x14ac:dyDescent="0.2"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</row>
    <row r="42" spans="5:15" ht="21" customHeight="1" x14ac:dyDescent="0.2"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</row>
    <row r="43" spans="5:15" ht="21" customHeight="1" x14ac:dyDescent="0.2"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</row>
    <row r="44" spans="5:15" ht="21" customHeight="1" x14ac:dyDescent="0.2"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</row>
    <row r="45" spans="5:15" ht="21" customHeight="1" x14ac:dyDescent="0.2"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</row>
    <row r="46" spans="5:15" ht="21" customHeight="1" x14ac:dyDescent="0.2"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</row>
    <row r="47" spans="5:15" ht="21" customHeight="1" x14ac:dyDescent="0.2"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</row>
    <row r="48" spans="5:15" ht="21" customHeight="1" x14ac:dyDescent="0.2"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</row>
    <row r="49" spans="5:15" ht="21" customHeight="1" x14ac:dyDescent="0.2"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</row>
    <row r="50" spans="5:15" ht="21" customHeight="1" x14ac:dyDescent="0.2"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5:15" ht="21" customHeight="1" x14ac:dyDescent="0.2"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5:15" ht="21" customHeight="1" x14ac:dyDescent="0.2"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5:15" ht="21" customHeight="1" x14ac:dyDescent="0.2"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5:15" ht="21" customHeight="1" x14ac:dyDescent="0.2"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5:15" ht="21" customHeight="1" x14ac:dyDescent="0.2"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5:15" ht="21" customHeight="1" x14ac:dyDescent="0.2"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</row>
    <row r="57" spans="5:15" ht="21" customHeight="1" x14ac:dyDescent="0.2"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</row>
    <row r="58" spans="5:15" ht="21" customHeight="1" x14ac:dyDescent="0.2"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</row>
    <row r="59" spans="5:15" ht="21" customHeight="1" x14ac:dyDescent="0.2"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</row>
    <row r="60" spans="5:15" ht="21" customHeight="1" x14ac:dyDescent="0.2"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</row>
    <row r="61" spans="5:15" ht="21" customHeight="1" x14ac:dyDescent="0.2"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</row>
    <row r="62" spans="5:15" ht="21" customHeight="1" x14ac:dyDescent="0.2"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</row>
    <row r="63" spans="5:15" ht="21" customHeight="1" x14ac:dyDescent="0.2"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</row>
    <row r="64" spans="5:15" ht="21" customHeight="1" x14ac:dyDescent="0.2"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</row>
    <row r="65" spans="5:15" ht="21" customHeight="1" x14ac:dyDescent="0.2"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</row>
    <row r="66" spans="5:15" ht="21" customHeight="1" x14ac:dyDescent="0.2"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</row>
    <row r="67" spans="5:15" ht="21" customHeight="1" x14ac:dyDescent="0.2"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</row>
    <row r="68" spans="5:15" ht="21" customHeight="1" x14ac:dyDescent="0.2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</row>
    <row r="69" spans="5:15" ht="21" customHeight="1" x14ac:dyDescent="0.2"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</row>
    <row r="70" spans="5:15" ht="21" customHeight="1" x14ac:dyDescent="0.2"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</row>
    <row r="71" spans="5:15" ht="21" customHeight="1" x14ac:dyDescent="0.2"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</row>
    <row r="72" spans="5:15" ht="21" customHeight="1" x14ac:dyDescent="0.2"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</row>
    <row r="73" spans="5:15" ht="21" customHeight="1" x14ac:dyDescent="0.2"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</row>
    <row r="74" spans="5:15" ht="21" customHeight="1" x14ac:dyDescent="0.2"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</row>
    <row r="75" spans="5:15" ht="21" customHeight="1" x14ac:dyDescent="0.2"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</row>
    <row r="76" spans="5:15" ht="21" customHeight="1" x14ac:dyDescent="0.2"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</row>
    <row r="77" spans="5:15" ht="21" customHeight="1" x14ac:dyDescent="0.2"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</row>
    <row r="78" spans="5:15" ht="21" customHeight="1" x14ac:dyDescent="0.2"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</row>
    <row r="79" spans="5:15" ht="21" customHeight="1" x14ac:dyDescent="0.2"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</row>
    <row r="80" spans="5:15" ht="21" customHeight="1" x14ac:dyDescent="0.2"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</row>
    <row r="81" spans="5:15" ht="21" customHeight="1" x14ac:dyDescent="0.2"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</row>
    <row r="82" spans="5:15" ht="21" customHeight="1" x14ac:dyDescent="0.2"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</row>
    <row r="83" spans="5:15" ht="21" customHeight="1" x14ac:dyDescent="0.2"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</row>
    <row r="84" spans="5:15" ht="21" customHeight="1" x14ac:dyDescent="0.2"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</row>
    <row r="85" spans="5:15" ht="21" customHeight="1" x14ac:dyDescent="0.2"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</row>
    <row r="86" spans="5:15" ht="21" customHeight="1" x14ac:dyDescent="0.2"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</row>
    <row r="87" spans="5:15" ht="21" customHeight="1" x14ac:dyDescent="0.2"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</row>
    <row r="88" spans="5:15" ht="21" customHeight="1" x14ac:dyDescent="0.2"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</row>
    <row r="89" spans="5:15" ht="21" customHeight="1" x14ac:dyDescent="0.2"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</row>
    <row r="90" spans="5:15" ht="21" customHeight="1" x14ac:dyDescent="0.2"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</row>
    <row r="91" spans="5:15" ht="21" customHeight="1" x14ac:dyDescent="0.2"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</row>
    <row r="92" spans="5:15" ht="21" customHeight="1" x14ac:dyDescent="0.2"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</row>
    <row r="93" spans="5:15" ht="21" customHeight="1" x14ac:dyDescent="0.2"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</row>
    <row r="94" spans="5:15" ht="21" customHeight="1" x14ac:dyDescent="0.2"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</row>
    <row r="95" spans="5:15" ht="21" customHeight="1" x14ac:dyDescent="0.2"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</row>
    <row r="96" spans="5:15" ht="21" customHeight="1" x14ac:dyDescent="0.2"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</row>
    <row r="97" spans="5:15" ht="21" customHeight="1" x14ac:dyDescent="0.2"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</row>
    <row r="98" spans="5:15" ht="21" customHeight="1" x14ac:dyDescent="0.2"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</row>
    <row r="99" spans="5:15" ht="21" customHeight="1" x14ac:dyDescent="0.2"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</row>
    <row r="100" spans="5:15" ht="21" customHeight="1" x14ac:dyDescent="0.2"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</row>
    <row r="101" spans="5:15" ht="21" customHeight="1" x14ac:dyDescent="0.2"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</row>
    <row r="102" spans="5:15" ht="21" customHeight="1" x14ac:dyDescent="0.2"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</row>
    <row r="103" spans="5:15" ht="21" customHeight="1" x14ac:dyDescent="0.2"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5:15" ht="21" customHeight="1" x14ac:dyDescent="0.2"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</row>
    <row r="105" spans="5:15" ht="21" customHeight="1" x14ac:dyDescent="0.2"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</row>
    <row r="106" spans="5:15" ht="21" customHeight="1" x14ac:dyDescent="0.2"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5:15" ht="21" customHeight="1" x14ac:dyDescent="0.2"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5:15" ht="21" customHeight="1" x14ac:dyDescent="0.2"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</row>
    <row r="109" spans="5:15" ht="21" customHeight="1" x14ac:dyDescent="0.2"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</row>
    <row r="110" spans="5:15" ht="21" customHeight="1" x14ac:dyDescent="0.2"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</row>
    <row r="111" spans="5:15" ht="21" customHeight="1" x14ac:dyDescent="0.2"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</row>
    <row r="112" spans="5:15" ht="21" customHeight="1" x14ac:dyDescent="0.2"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</row>
    <row r="113" spans="5:15" ht="21" customHeight="1" x14ac:dyDescent="0.2"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</row>
    <row r="114" spans="5:15" ht="21" customHeight="1" x14ac:dyDescent="0.2"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5:15" ht="21" customHeight="1" x14ac:dyDescent="0.2"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5:15" ht="21" customHeight="1" x14ac:dyDescent="0.2"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  <row r="117" spans="5:15" ht="21" customHeight="1" x14ac:dyDescent="0.2"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</row>
    <row r="118" spans="5:15" ht="21" customHeight="1" x14ac:dyDescent="0.2"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</row>
    <row r="119" spans="5:15" ht="21" customHeight="1" x14ac:dyDescent="0.2"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</row>
    <row r="120" spans="5:15" ht="21" customHeight="1" x14ac:dyDescent="0.2"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</row>
    <row r="121" spans="5:15" ht="21" customHeight="1" x14ac:dyDescent="0.2"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</row>
    <row r="122" spans="5:15" ht="21" customHeight="1" x14ac:dyDescent="0.2"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</row>
    <row r="123" spans="5:15" ht="21" customHeight="1" x14ac:dyDescent="0.2"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</row>
    <row r="124" spans="5:15" ht="21" customHeight="1" x14ac:dyDescent="0.2"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</row>
    <row r="125" spans="5:15" ht="21" customHeight="1" x14ac:dyDescent="0.2"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</row>
    <row r="126" spans="5:15" ht="21" customHeight="1" x14ac:dyDescent="0.2"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</row>
    <row r="127" spans="5:15" ht="21" customHeight="1" x14ac:dyDescent="0.2"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</row>
    <row r="128" spans="5:15" ht="21" customHeight="1" x14ac:dyDescent="0.2"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</row>
    <row r="129" spans="5:15" ht="21" customHeight="1" x14ac:dyDescent="0.2"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</row>
    <row r="130" spans="5:15" ht="21" customHeight="1" x14ac:dyDescent="0.2"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</row>
    <row r="131" spans="5:15" ht="21" customHeight="1" x14ac:dyDescent="0.2"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</row>
    <row r="132" spans="5:15" ht="21" customHeight="1" x14ac:dyDescent="0.2"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</row>
    <row r="133" spans="5:15" ht="21" customHeight="1" x14ac:dyDescent="0.2"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</row>
    <row r="134" spans="5:15" ht="21" customHeight="1" x14ac:dyDescent="0.2"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</row>
    <row r="135" spans="5:15" ht="21" customHeight="1" x14ac:dyDescent="0.2"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</row>
    <row r="136" spans="5:15" ht="21" customHeight="1" x14ac:dyDescent="0.2"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</row>
    <row r="137" spans="5:15" ht="21" customHeight="1" x14ac:dyDescent="0.2"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</row>
    <row r="138" spans="5:15" ht="21" customHeight="1" x14ac:dyDescent="0.2"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</row>
    <row r="139" spans="5:15" ht="21" customHeight="1" x14ac:dyDescent="0.2"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</row>
    <row r="140" spans="5:15" ht="21" customHeight="1" x14ac:dyDescent="0.2"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</row>
    <row r="141" spans="5:15" ht="21" customHeight="1" x14ac:dyDescent="0.2"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</row>
    <row r="142" spans="5:15" ht="21" customHeight="1" x14ac:dyDescent="0.2"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</row>
    <row r="143" spans="5:15" ht="21" customHeight="1" x14ac:dyDescent="0.2"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</row>
    <row r="144" spans="5:15" ht="21" customHeight="1" x14ac:dyDescent="0.2"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</row>
    <row r="145" spans="5:15" ht="21" customHeight="1" x14ac:dyDescent="0.2"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</row>
    <row r="146" spans="5:15" ht="21" customHeight="1" x14ac:dyDescent="0.2"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</row>
    <row r="147" spans="5:15" ht="21" customHeight="1" x14ac:dyDescent="0.2"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</row>
    <row r="148" spans="5:15" ht="21" customHeight="1" x14ac:dyDescent="0.2"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</row>
    <row r="149" spans="5:15" ht="21" customHeight="1" x14ac:dyDescent="0.2"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</row>
    <row r="150" spans="5:15" ht="21" customHeight="1" x14ac:dyDescent="0.2"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</row>
    <row r="151" spans="5:15" ht="21" customHeight="1" x14ac:dyDescent="0.2"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</row>
    <row r="152" spans="5:15" ht="21" customHeight="1" x14ac:dyDescent="0.2"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</row>
    <row r="153" spans="5:15" ht="21" customHeight="1" x14ac:dyDescent="0.2"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</row>
    <row r="154" spans="5:15" ht="21" customHeight="1" x14ac:dyDescent="0.2"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</row>
    <row r="155" spans="5:15" ht="21" customHeight="1" x14ac:dyDescent="0.2"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</row>
    <row r="156" spans="5:15" ht="21" customHeight="1" x14ac:dyDescent="0.2"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</row>
    <row r="157" spans="5:15" ht="21" customHeight="1" x14ac:dyDescent="0.2"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</row>
    <row r="158" spans="5:15" ht="21" customHeight="1" x14ac:dyDescent="0.2"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</row>
    <row r="159" spans="5:15" ht="21" customHeight="1" x14ac:dyDescent="0.2"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</row>
    <row r="160" spans="5:15" ht="21" customHeight="1" x14ac:dyDescent="0.2"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</row>
    <row r="161" spans="5:15" ht="21" customHeight="1" x14ac:dyDescent="0.2"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</row>
    <row r="162" spans="5:15" ht="21" customHeight="1" x14ac:dyDescent="0.2"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</row>
    <row r="163" spans="5:15" ht="21" customHeight="1" x14ac:dyDescent="0.2"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</row>
    <row r="164" spans="5:15" ht="21" customHeight="1" x14ac:dyDescent="0.2"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</row>
    <row r="165" spans="5:15" ht="21" customHeight="1" x14ac:dyDescent="0.2"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</row>
    <row r="166" spans="5:15" ht="21" customHeight="1" x14ac:dyDescent="0.2"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</row>
    <row r="167" spans="5:15" ht="21" customHeight="1" x14ac:dyDescent="0.2"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</row>
    <row r="168" spans="5:15" ht="21" customHeight="1" x14ac:dyDescent="0.2"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</row>
    <row r="169" spans="5:15" ht="21" customHeight="1" x14ac:dyDescent="0.2"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</row>
    <row r="170" spans="5:15" ht="21" customHeight="1" x14ac:dyDescent="0.2"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</row>
    <row r="171" spans="5:15" ht="21" customHeight="1" x14ac:dyDescent="0.2"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</row>
    <row r="172" spans="5:15" ht="21" customHeight="1" x14ac:dyDescent="0.2"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</row>
    <row r="173" spans="5:15" ht="21" customHeight="1" x14ac:dyDescent="0.2"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</row>
    <row r="174" spans="5:15" ht="21" customHeight="1" x14ac:dyDescent="0.2"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</row>
    <row r="175" spans="5:15" ht="21" customHeight="1" x14ac:dyDescent="0.2"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</row>
    <row r="176" spans="5:15" ht="21" customHeight="1" x14ac:dyDescent="0.2"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</row>
    <row r="177" spans="5:15" ht="21" customHeight="1" x14ac:dyDescent="0.2"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</row>
    <row r="178" spans="5:15" ht="21" customHeight="1" x14ac:dyDescent="0.2"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</row>
    <row r="179" spans="5:15" ht="21" customHeight="1" x14ac:dyDescent="0.2"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</row>
    <row r="180" spans="5:15" ht="21" customHeight="1" x14ac:dyDescent="0.2"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</row>
    <row r="181" spans="5:15" ht="21" customHeight="1" x14ac:dyDescent="0.2"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</row>
    <row r="182" spans="5:15" ht="21" customHeight="1" x14ac:dyDescent="0.2"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</row>
    <row r="183" spans="5:15" ht="21" customHeight="1" x14ac:dyDescent="0.2"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</row>
    <row r="184" spans="5:15" ht="21" customHeight="1" x14ac:dyDescent="0.2"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</row>
    <row r="185" spans="5:15" ht="21" customHeight="1" x14ac:dyDescent="0.2"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</row>
    <row r="186" spans="5:15" ht="21" customHeight="1" x14ac:dyDescent="0.2"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</row>
    <row r="187" spans="5:15" ht="21" customHeight="1" x14ac:dyDescent="0.2"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</row>
    <row r="188" spans="5:15" ht="21" customHeight="1" x14ac:dyDescent="0.2"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</row>
    <row r="189" spans="5:15" ht="21" customHeight="1" x14ac:dyDescent="0.2"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</row>
    <row r="190" spans="5:15" ht="21" customHeight="1" x14ac:dyDescent="0.2"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</row>
    <row r="191" spans="5:15" ht="21" customHeight="1" x14ac:dyDescent="0.2"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</row>
    <row r="192" spans="5:15" ht="21" customHeight="1" x14ac:dyDescent="0.2"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</row>
    <row r="193" spans="5:15" ht="21" customHeight="1" x14ac:dyDescent="0.2"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</row>
    <row r="194" spans="5:15" ht="21" customHeight="1" x14ac:dyDescent="0.2"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</row>
    <row r="195" spans="5:15" ht="21" customHeight="1" x14ac:dyDescent="0.2"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</row>
    <row r="196" spans="5:15" ht="21" customHeight="1" x14ac:dyDescent="0.2"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</row>
    <row r="197" spans="5:15" ht="21" customHeight="1" x14ac:dyDescent="0.2"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</row>
    <row r="198" spans="5:15" ht="21" customHeight="1" x14ac:dyDescent="0.2"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</row>
    <row r="199" spans="5:15" ht="21" customHeight="1" x14ac:dyDescent="0.2"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</row>
    <row r="200" spans="5:15" ht="21" customHeight="1" x14ac:dyDescent="0.2"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</row>
    <row r="201" spans="5:15" ht="21" customHeight="1" x14ac:dyDescent="0.2"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</row>
    <row r="202" spans="5:15" ht="21" customHeight="1" x14ac:dyDescent="0.2"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</row>
    <row r="203" spans="5:15" ht="21" customHeight="1" x14ac:dyDescent="0.2"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</row>
    <row r="204" spans="5:15" ht="21" customHeight="1" x14ac:dyDescent="0.2"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</row>
    <row r="205" spans="5:15" ht="21" customHeight="1" x14ac:dyDescent="0.2"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</row>
    <row r="206" spans="5:15" ht="21" customHeight="1" x14ac:dyDescent="0.2"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</row>
    <row r="207" spans="5:15" ht="21" customHeight="1" x14ac:dyDescent="0.2"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</row>
    <row r="208" spans="5:15" ht="21" customHeight="1" x14ac:dyDescent="0.2"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</row>
    <row r="209" spans="5:15" ht="21" customHeight="1" x14ac:dyDescent="0.2"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</row>
    <row r="210" spans="5:15" ht="21" customHeight="1" x14ac:dyDescent="0.2"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</row>
    <row r="211" spans="5:15" ht="21" customHeight="1" x14ac:dyDescent="0.2"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</row>
    <row r="212" spans="5:15" ht="21" customHeight="1" x14ac:dyDescent="0.2"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</row>
    <row r="213" spans="5:15" ht="21" customHeight="1" x14ac:dyDescent="0.2"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</row>
    <row r="214" spans="5:15" ht="21" customHeight="1" x14ac:dyDescent="0.2"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</row>
    <row r="215" spans="5:15" ht="21" customHeight="1" x14ac:dyDescent="0.2"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</row>
    <row r="216" spans="5:15" ht="21" customHeight="1" x14ac:dyDescent="0.2"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</row>
    <row r="217" spans="5:15" ht="21" customHeight="1" x14ac:dyDescent="0.2"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</row>
    <row r="218" spans="5:15" ht="21" customHeight="1" x14ac:dyDescent="0.2"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</row>
    <row r="219" spans="5:15" ht="21" customHeight="1" x14ac:dyDescent="0.2"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</row>
    <row r="220" spans="5:15" ht="21" customHeight="1" x14ac:dyDescent="0.2"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</row>
    <row r="221" spans="5:15" ht="21" customHeight="1" x14ac:dyDescent="0.2"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</row>
    <row r="222" spans="5:15" ht="21" customHeight="1" x14ac:dyDescent="0.2"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</row>
    <row r="223" spans="5:15" ht="21" customHeight="1" x14ac:dyDescent="0.2"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</row>
    <row r="224" spans="5:15" ht="21" customHeight="1" x14ac:dyDescent="0.2"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</row>
    <row r="225" spans="5:15" ht="21" customHeight="1" x14ac:dyDescent="0.2"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</row>
    <row r="226" spans="5:15" ht="21" customHeight="1" x14ac:dyDescent="0.2"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</row>
    <row r="227" spans="5:15" ht="21" customHeight="1" x14ac:dyDescent="0.2"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</row>
    <row r="228" spans="5:15" ht="21" customHeight="1" x14ac:dyDescent="0.2"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</row>
    <row r="229" spans="5:15" ht="21" customHeight="1" x14ac:dyDescent="0.2"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</row>
    <row r="230" spans="5:15" ht="21" customHeight="1" x14ac:dyDescent="0.2"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</row>
    <row r="231" spans="5:15" ht="21" customHeight="1" x14ac:dyDescent="0.2"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</row>
    <row r="232" spans="5:15" ht="21" customHeight="1" x14ac:dyDescent="0.2"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</row>
    <row r="233" spans="5:15" ht="21" customHeight="1" x14ac:dyDescent="0.2"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</row>
    <row r="234" spans="5:15" ht="21" customHeight="1" x14ac:dyDescent="0.2"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</row>
    <row r="235" spans="5:15" ht="21" customHeight="1" x14ac:dyDescent="0.2"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</row>
    <row r="236" spans="5:15" ht="21" customHeight="1" x14ac:dyDescent="0.2"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</row>
    <row r="237" spans="5:15" ht="21" customHeight="1" x14ac:dyDescent="0.2"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</row>
    <row r="238" spans="5:15" ht="21" customHeight="1" x14ac:dyDescent="0.2"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</row>
    <row r="239" spans="5:15" ht="21" customHeight="1" x14ac:dyDescent="0.2"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</row>
    <row r="240" spans="5:15" ht="21" customHeight="1" x14ac:dyDescent="0.2"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</row>
    <row r="241" spans="5:15" ht="21" customHeight="1" x14ac:dyDescent="0.2"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</row>
    <row r="242" spans="5:15" ht="21" customHeight="1" x14ac:dyDescent="0.2"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</row>
    <row r="243" spans="5:15" ht="21" customHeight="1" x14ac:dyDescent="0.2"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</row>
    <row r="244" spans="5:15" ht="21" customHeight="1" x14ac:dyDescent="0.2"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</row>
    <row r="245" spans="5:15" ht="21" customHeight="1" x14ac:dyDescent="0.2"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</row>
    <row r="246" spans="5:15" ht="21" customHeight="1" x14ac:dyDescent="0.2"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</row>
    <row r="247" spans="5:15" ht="21" customHeight="1" x14ac:dyDescent="0.2"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</row>
    <row r="248" spans="5:15" ht="21" customHeight="1" x14ac:dyDescent="0.2"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</row>
    <row r="249" spans="5:15" ht="21" customHeight="1" x14ac:dyDescent="0.2"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</row>
    <row r="250" spans="5:15" ht="21" customHeight="1" x14ac:dyDescent="0.2"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</row>
    <row r="251" spans="5:15" ht="21" customHeight="1" x14ac:dyDescent="0.2"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</row>
    <row r="252" spans="5:15" ht="21" customHeight="1" x14ac:dyDescent="0.2"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</row>
    <row r="253" spans="5:15" ht="21" customHeight="1" x14ac:dyDescent="0.2"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</row>
    <row r="254" spans="5:15" ht="21" customHeight="1" x14ac:dyDescent="0.2"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</row>
    <row r="255" spans="5:15" ht="21" customHeight="1" x14ac:dyDescent="0.2"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5:15" ht="21" customHeight="1" x14ac:dyDescent="0.2"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</row>
    <row r="257" spans="5:15" ht="21" customHeight="1" x14ac:dyDescent="0.2"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</row>
    <row r="258" spans="5:15" ht="21" customHeight="1" x14ac:dyDescent="0.2"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</row>
    <row r="259" spans="5:15" ht="21" customHeight="1" x14ac:dyDescent="0.2"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</row>
    <row r="260" spans="5:15" ht="21" customHeight="1" x14ac:dyDescent="0.2"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</row>
    <row r="261" spans="5:15" ht="21" customHeight="1" x14ac:dyDescent="0.2"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</row>
    <row r="262" spans="5:15" ht="21" customHeight="1" x14ac:dyDescent="0.2"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</row>
    <row r="263" spans="5:15" ht="21" customHeight="1" x14ac:dyDescent="0.2"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</row>
    <row r="264" spans="5:15" ht="21" customHeight="1" x14ac:dyDescent="0.2"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</row>
    <row r="265" spans="5:15" ht="21" customHeight="1" x14ac:dyDescent="0.2"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</row>
    <row r="266" spans="5:15" ht="21" customHeight="1" x14ac:dyDescent="0.2"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</row>
    <row r="267" spans="5:15" ht="21" customHeight="1" x14ac:dyDescent="0.2"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</row>
    <row r="268" spans="5:15" ht="21" customHeight="1" x14ac:dyDescent="0.2"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</row>
    <row r="269" spans="5:15" ht="21" customHeight="1" x14ac:dyDescent="0.2"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</row>
    <row r="270" spans="5:15" ht="21" customHeight="1" x14ac:dyDescent="0.2"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</row>
    <row r="271" spans="5:15" ht="21" customHeight="1" x14ac:dyDescent="0.2"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</row>
    <row r="272" spans="5:15" ht="21" customHeight="1" x14ac:dyDescent="0.2"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</row>
    <row r="273" spans="5:15" ht="21" customHeight="1" x14ac:dyDescent="0.2"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</row>
  </sheetData>
  <mergeCells count="4">
    <mergeCell ref="B1:G1"/>
    <mergeCell ref="B2:G2"/>
    <mergeCell ref="B20:D20"/>
    <mergeCell ref="B3:G3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6"/>
  <sheetViews>
    <sheetView tabSelected="1" topLeftCell="A8" zoomScaleNormal="100" zoomScaleSheetLayoutView="100" workbookViewId="0">
      <pane ySplit="2310" activePane="bottomLeft"/>
      <selection activeCell="A5" sqref="A1:XFD1048576"/>
      <selection pane="bottomLeft" activeCell="B61" sqref="B61"/>
    </sheetView>
  </sheetViews>
  <sheetFormatPr baseColWidth="10" defaultRowHeight="21" customHeight="1" x14ac:dyDescent="0.25"/>
  <cols>
    <col min="1" max="1" width="8.85546875" style="1" customWidth="1"/>
    <col min="2" max="2" width="43.140625" style="1" customWidth="1"/>
    <col min="3" max="10" width="13.7109375" style="1" customWidth="1"/>
    <col min="11" max="11" width="14.42578125" style="1" customWidth="1"/>
    <col min="12" max="16384" width="11.42578125" style="1"/>
  </cols>
  <sheetData>
    <row r="1" spans="1:13" ht="21" customHeight="1" x14ac:dyDescent="0.3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5.75" customHeight="1" x14ac:dyDescent="0.25">
      <c r="A2" s="87" t="s">
        <v>73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3" ht="15.75" customHeight="1" x14ac:dyDescent="0.2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3" ht="7.5" customHeight="1" x14ac:dyDescent="0.25">
      <c r="A4" s="2"/>
      <c r="B4" s="3"/>
      <c r="C4" s="3"/>
      <c r="D4" s="3"/>
      <c r="E4" s="3"/>
      <c r="F4" s="3"/>
      <c r="G4" s="3"/>
      <c r="H4" s="3"/>
      <c r="I4" s="3"/>
      <c r="J4" s="3"/>
    </row>
    <row r="5" spans="1:13" s="4" customFormat="1" ht="14.25" customHeight="1" x14ac:dyDescent="0.2">
      <c r="A5" s="89" t="s">
        <v>2</v>
      </c>
      <c r="B5" s="90" t="s">
        <v>79</v>
      </c>
      <c r="C5" s="93" t="s">
        <v>53</v>
      </c>
      <c r="D5" s="93"/>
      <c r="E5" s="93"/>
      <c r="F5" s="93"/>
      <c r="G5" s="93"/>
      <c r="H5" s="93"/>
      <c r="I5" s="93"/>
      <c r="J5" s="94"/>
      <c r="K5" s="95" t="s">
        <v>75</v>
      </c>
    </row>
    <row r="6" spans="1:13" s="5" customFormat="1" ht="14.25" customHeight="1" x14ac:dyDescent="0.2">
      <c r="A6" s="89"/>
      <c r="B6" s="91"/>
      <c r="C6" s="98" t="s">
        <v>3</v>
      </c>
      <c r="D6" s="98"/>
      <c r="E6" s="98"/>
      <c r="F6" s="98"/>
      <c r="G6" s="98"/>
      <c r="H6" s="98"/>
      <c r="I6" s="98"/>
      <c r="J6" s="99"/>
      <c r="K6" s="96"/>
    </row>
    <row r="7" spans="1:13" s="5" customFormat="1" ht="38.25" customHeight="1" x14ac:dyDescent="0.2">
      <c r="A7" s="89"/>
      <c r="B7" s="91"/>
      <c r="C7" s="100" t="s">
        <v>78</v>
      </c>
      <c r="D7" s="101"/>
      <c r="E7" s="101"/>
      <c r="F7" s="101"/>
      <c r="G7" s="101"/>
      <c r="H7" s="102"/>
      <c r="I7" s="95" t="s">
        <v>77</v>
      </c>
      <c r="J7" s="89" t="s">
        <v>62</v>
      </c>
      <c r="K7" s="96"/>
    </row>
    <row r="8" spans="1:13" s="5" customFormat="1" ht="38.25" customHeight="1" x14ac:dyDescent="0.2">
      <c r="A8" s="89"/>
      <c r="B8" s="91"/>
      <c r="C8" s="89" t="s">
        <v>4</v>
      </c>
      <c r="D8" s="89"/>
      <c r="E8" s="89"/>
      <c r="F8" s="89"/>
      <c r="G8" s="89" t="s">
        <v>44</v>
      </c>
      <c r="H8" s="89"/>
      <c r="I8" s="97"/>
      <c r="J8" s="89"/>
      <c r="K8" s="96"/>
    </row>
    <row r="9" spans="1:13" s="6" customFormat="1" ht="62.25" customHeight="1" x14ac:dyDescent="0.25">
      <c r="A9" s="89"/>
      <c r="B9" s="92"/>
      <c r="C9" s="82" t="s">
        <v>35</v>
      </c>
      <c r="D9" s="82" t="s">
        <v>36</v>
      </c>
      <c r="E9" s="82" t="s">
        <v>37</v>
      </c>
      <c r="F9" s="82" t="s">
        <v>74</v>
      </c>
      <c r="G9" s="82" t="s">
        <v>51</v>
      </c>
      <c r="H9" s="82" t="s">
        <v>52</v>
      </c>
      <c r="I9" s="82" t="s">
        <v>80</v>
      </c>
      <c r="J9" s="82" t="s">
        <v>76</v>
      </c>
      <c r="K9" s="97"/>
      <c r="L9" s="54"/>
      <c r="M9" s="54"/>
    </row>
    <row r="10" spans="1:13" s="6" customFormat="1" ht="15" customHeight="1" x14ac:dyDescent="0.25">
      <c r="A10" s="7">
        <v>51</v>
      </c>
      <c r="B10" s="8" t="s">
        <v>5</v>
      </c>
      <c r="C10" s="9">
        <f>+C11+C13+C15</f>
        <v>5523.71</v>
      </c>
      <c r="D10" s="9">
        <f t="shared" ref="D10:G10" si="0">+D11+D13+D15</f>
        <v>2536.52</v>
      </c>
      <c r="E10" s="9">
        <f t="shared" si="0"/>
        <v>4657.4800000000005</v>
      </c>
      <c r="F10" s="9">
        <f t="shared" si="0"/>
        <v>16600</v>
      </c>
      <c r="G10" s="9">
        <f t="shared" si="0"/>
        <v>0</v>
      </c>
      <c r="H10" s="9">
        <f>+H11+H13+H15</f>
        <v>1457.01</v>
      </c>
      <c r="I10" s="9">
        <f>+I11+I13+I15</f>
        <v>0</v>
      </c>
      <c r="J10" s="9">
        <f t="shared" ref="J10:K10" si="1">+J11+J13+J15</f>
        <v>0</v>
      </c>
      <c r="K10" s="9">
        <f t="shared" si="1"/>
        <v>30774.719999999994</v>
      </c>
      <c r="L10" s="54"/>
      <c r="M10" s="54"/>
    </row>
    <row r="11" spans="1:13" s="6" customFormat="1" ht="15" customHeight="1" x14ac:dyDescent="0.25">
      <c r="A11" s="10">
        <v>511</v>
      </c>
      <c r="B11" s="11" t="s">
        <v>6</v>
      </c>
      <c r="C11" s="12">
        <f>+C12</f>
        <v>5166.62</v>
      </c>
      <c r="D11" s="12">
        <f t="shared" ref="D11:I11" si="2">+D12</f>
        <v>2536.52</v>
      </c>
      <c r="E11" s="12">
        <f t="shared" si="2"/>
        <v>4271.2300000000005</v>
      </c>
      <c r="F11" s="12">
        <f t="shared" si="2"/>
        <v>15498.25</v>
      </c>
      <c r="G11" s="12">
        <f t="shared" si="2"/>
        <v>0</v>
      </c>
      <c r="H11" s="12">
        <f t="shared" si="2"/>
        <v>1457.01</v>
      </c>
      <c r="I11" s="12">
        <f t="shared" si="2"/>
        <v>0</v>
      </c>
      <c r="J11" s="12">
        <f t="shared" ref="J11" si="3">+J12</f>
        <v>0</v>
      </c>
      <c r="K11" s="12">
        <f t="shared" ref="K11" si="4">+K12</f>
        <v>28929.629999999997</v>
      </c>
      <c r="L11" s="54"/>
      <c r="M11" s="54"/>
    </row>
    <row r="12" spans="1:13" ht="15" customHeight="1" x14ac:dyDescent="0.25">
      <c r="A12" s="13">
        <v>51101</v>
      </c>
      <c r="B12" s="14" t="s">
        <v>7</v>
      </c>
      <c r="C12" s="15">
        <v>5166.62</v>
      </c>
      <c r="D12" s="15">
        <v>2536.52</v>
      </c>
      <c r="E12" s="15">
        <f>4336.52-65.29</f>
        <v>4271.2300000000005</v>
      </c>
      <c r="F12" s="15">
        <f>15609.56-111.31</f>
        <v>15498.25</v>
      </c>
      <c r="G12" s="15"/>
      <c r="H12" s="15">
        <v>1457.01</v>
      </c>
      <c r="I12" s="15"/>
      <c r="J12" s="15"/>
      <c r="K12" s="16">
        <f>SUM(C12:J12)</f>
        <v>28929.629999999997</v>
      </c>
      <c r="L12" s="52"/>
      <c r="M12" s="52"/>
    </row>
    <row r="13" spans="1:13" s="17" customFormat="1" ht="15" customHeight="1" x14ac:dyDescent="0.25">
      <c r="A13" s="10">
        <v>514</v>
      </c>
      <c r="B13" s="11" t="s">
        <v>8</v>
      </c>
      <c r="C13" s="12">
        <f>+C14</f>
        <v>153.26</v>
      </c>
      <c r="D13" s="12">
        <f t="shared" ref="D13:I13" si="5">+D14</f>
        <v>0</v>
      </c>
      <c r="E13" s="12">
        <f t="shared" si="5"/>
        <v>161.5</v>
      </c>
      <c r="F13" s="12">
        <f t="shared" si="5"/>
        <v>427.5</v>
      </c>
      <c r="G13" s="12">
        <f t="shared" si="5"/>
        <v>0</v>
      </c>
      <c r="H13" s="12">
        <f t="shared" si="5"/>
        <v>0</v>
      </c>
      <c r="I13" s="12">
        <f t="shared" si="5"/>
        <v>0</v>
      </c>
      <c r="J13" s="12">
        <f t="shared" ref="J13" si="6">+J14</f>
        <v>0</v>
      </c>
      <c r="K13" s="12">
        <f t="shared" ref="K13" si="7">+K14</f>
        <v>742.26</v>
      </c>
      <c r="L13" s="53"/>
      <c r="M13" s="53"/>
    </row>
    <row r="14" spans="1:13" ht="15" customHeight="1" x14ac:dyDescent="0.25">
      <c r="A14" s="13">
        <v>51401</v>
      </c>
      <c r="B14" s="14" t="s">
        <v>9</v>
      </c>
      <c r="C14" s="15">
        <v>153.26</v>
      </c>
      <c r="D14" s="15">
        <v>0</v>
      </c>
      <c r="E14" s="15">
        <v>161.5</v>
      </c>
      <c r="F14" s="15">
        <v>427.5</v>
      </c>
      <c r="G14" s="15"/>
      <c r="H14" s="15">
        <v>0</v>
      </c>
      <c r="I14" s="15"/>
      <c r="J14" s="15"/>
      <c r="K14" s="16">
        <f>SUM(C14:J14)</f>
        <v>742.26</v>
      </c>
      <c r="L14" s="52"/>
      <c r="M14" s="52"/>
    </row>
    <row r="15" spans="1:13" s="17" customFormat="1" ht="15" customHeight="1" x14ac:dyDescent="0.25">
      <c r="A15" s="10">
        <v>515</v>
      </c>
      <c r="B15" s="11" t="s">
        <v>10</v>
      </c>
      <c r="C15" s="12">
        <f>+C16</f>
        <v>203.83</v>
      </c>
      <c r="D15" s="12">
        <f t="shared" ref="D15:I15" si="8">+D16</f>
        <v>0</v>
      </c>
      <c r="E15" s="12">
        <f t="shared" si="8"/>
        <v>224.75</v>
      </c>
      <c r="F15" s="12">
        <f t="shared" si="8"/>
        <v>674.25</v>
      </c>
      <c r="G15" s="12">
        <f t="shared" si="8"/>
        <v>0</v>
      </c>
      <c r="H15" s="12">
        <f t="shared" si="8"/>
        <v>0</v>
      </c>
      <c r="I15" s="12">
        <f t="shared" si="8"/>
        <v>0</v>
      </c>
      <c r="J15" s="12">
        <f t="shared" ref="J15" si="9">+J16</f>
        <v>0</v>
      </c>
      <c r="K15" s="12">
        <f t="shared" ref="K15" si="10">+K16</f>
        <v>1102.83</v>
      </c>
      <c r="L15" s="53"/>
      <c r="M15" s="53"/>
    </row>
    <row r="16" spans="1:13" ht="15" customHeight="1" x14ac:dyDescent="0.25">
      <c r="A16" s="13">
        <v>51501</v>
      </c>
      <c r="B16" s="14" t="s">
        <v>9</v>
      </c>
      <c r="C16" s="15">
        <v>203.83</v>
      </c>
      <c r="D16" s="15">
        <v>0</v>
      </c>
      <c r="E16" s="15">
        <v>224.75</v>
      </c>
      <c r="F16" s="15">
        <v>674.25</v>
      </c>
      <c r="G16" s="15"/>
      <c r="H16" s="15">
        <v>0</v>
      </c>
      <c r="I16" s="15"/>
      <c r="J16" s="15"/>
      <c r="K16" s="16">
        <f>SUM(C16:J16)</f>
        <v>1102.83</v>
      </c>
      <c r="L16" s="52"/>
      <c r="M16" s="52"/>
    </row>
    <row r="17" spans="1:13" s="6" customFormat="1" ht="15" customHeight="1" x14ac:dyDescent="0.25">
      <c r="A17" s="7">
        <v>54</v>
      </c>
      <c r="B17" s="8" t="s">
        <v>11</v>
      </c>
      <c r="C17" s="9">
        <f>+C18+C30+C36+C38</f>
        <v>14243.32</v>
      </c>
      <c r="D17" s="9">
        <f>+D18+D30+D36+D38</f>
        <v>1191.9299999999998</v>
      </c>
      <c r="E17" s="9">
        <f>+E18+E30+E36+E38</f>
        <v>120</v>
      </c>
      <c r="F17" s="9">
        <f>+F18+F30+F36+F38</f>
        <v>400</v>
      </c>
      <c r="G17" s="9">
        <f t="shared" ref="G17" si="11">+G18+G30+G36+G38</f>
        <v>0</v>
      </c>
      <c r="H17" s="9">
        <f t="shared" ref="H17" si="12">+H18+H30+H36+H38</f>
        <v>0</v>
      </c>
      <c r="I17" s="9">
        <f>+I18+I30+I36+I38</f>
        <v>67380.95</v>
      </c>
      <c r="J17" s="9">
        <f t="shared" ref="J17" si="13">+J18+J30+J36+J38</f>
        <v>38000</v>
      </c>
      <c r="K17" s="9">
        <f t="shared" ref="K17" si="14">+K18+K30+K36+K38</f>
        <v>121336.2</v>
      </c>
      <c r="L17" s="54"/>
      <c r="M17" s="54"/>
    </row>
    <row r="18" spans="1:13" s="17" customFormat="1" ht="15" customHeight="1" x14ac:dyDescent="0.25">
      <c r="A18" s="10">
        <v>541</v>
      </c>
      <c r="B18" s="11" t="s">
        <v>12</v>
      </c>
      <c r="C18" s="12">
        <f>SUM(C19:C29)</f>
        <v>1000</v>
      </c>
      <c r="D18" s="12">
        <f t="shared" ref="D18:F18" si="15">SUM(D19:D29)</f>
        <v>500</v>
      </c>
      <c r="E18" s="12">
        <f t="shared" si="15"/>
        <v>0</v>
      </c>
      <c r="F18" s="12">
        <f t="shared" si="15"/>
        <v>200</v>
      </c>
      <c r="G18" s="12">
        <f t="shared" ref="G18" si="16">SUM(G19:G29)</f>
        <v>0</v>
      </c>
      <c r="H18" s="12">
        <f>SUM(H19:H29)</f>
        <v>0</v>
      </c>
      <c r="I18" s="12">
        <f>SUM(I19:I29)</f>
        <v>3980.95</v>
      </c>
      <c r="J18" s="12">
        <f t="shared" ref="J18" si="17">SUM(J19:J29)</f>
        <v>22700</v>
      </c>
      <c r="K18" s="12">
        <f t="shared" ref="K18" si="18">SUM(K19:K29)</f>
        <v>28380.95</v>
      </c>
      <c r="L18" s="53"/>
      <c r="M18" s="53"/>
    </row>
    <row r="19" spans="1:13" ht="15" customHeight="1" x14ac:dyDescent="0.25">
      <c r="A19" s="55">
        <v>54101</v>
      </c>
      <c r="B19" s="56" t="s">
        <v>49</v>
      </c>
      <c r="C19" s="57"/>
      <c r="D19" s="57"/>
      <c r="E19" s="57"/>
      <c r="F19" s="57"/>
      <c r="G19" s="57"/>
      <c r="H19" s="57"/>
      <c r="I19" s="57"/>
      <c r="J19" s="57">
        <v>5000</v>
      </c>
      <c r="K19" s="16">
        <f>SUM(C19:J19)</f>
        <v>5000</v>
      </c>
      <c r="L19" s="52"/>
      <c r="M19" s="52"/>
    </row>
    <row r="20" spans="1:13" ht="15" customHeight="1" x14ac:dyDescent="0.25">
      <c r="A20" s="55">
        <v>54103</v>
      </c>
      <c r="B20" s="56" t="s">
        <v>63</v>
      </c>
      <c r="C20" s="57"/>
      <c r="D20" s="57"/>
      <c r="E20" s="57"/>
      <c r="F20" s="57"/>
      <c r="G20" s="57"/>
      <c r="H20" s="57"/>
      <c r="I20" s="57"/>
      <c r="J20" s="57">
        <v>2800</v>
      </c>
      <c r="K20" s="16">
        <f>SUM(C20:J20)</f>
        <v>2800</v>
      </c>
      <c r="L20" s="52"/>
      <c r="M20" s="52"/>
    </row>
    <row r="21" spans="1:13" ht="15" customHeight="1" x14ac:dyDescent="0.25">
      <c r="A21" s="13">
        <v>54104</v>
      </c>
      <c r="B21" s="14" t="s">
        <v>13</v>
      </c>
      <c r="C21" s="18"/>
      <c r="D21" s="18"/>
      <c r="E21" s="18"/>
      <c r="F21" s="18"/>
      <c r="G21" s="18"/>
      <c r="H21" s="18"/>
      <c r="I21" s="18"/>
      <c r="J21" s="18">
        <v>5000</v>
      </c>
      <c r="K21" s="16">
        <f>SUM(C21:J21)</f>
        <v>5000</v>
      </c>
      <c r="L21" s="52"/>
      <c r="M21" s="52"/>
    </row>
    <row r="22" spans="1:13" ht="15" customHeight="1" x14ac:dyDescent="0.25">
      <c r="A22" s="13">
        <v>54105</v>
      </c>
      <c r="B22" s="14" t="s">
        <v>14</v>
      </c>
      <c r="C22" s="18"/>
      <c r="D22" s="18"/>
      <c r="E22" s="18"/>
      <c r="F22" s="18"/>
      <c r="G22" s="18"/>
      <c r="H22" s="18"/>
      <c r="I22" s="18"/>
      <c r="J22" s="18">
        <v>2000</v>
      </c>
      <c r="K22" s="16">
        <f>SUM(C22:J22)</f>
        <v>2000</v>
      </c>
      <c r="L22" s="52"/>
      <c r="M22" s="52"/>
    </row>
    <row r="23" spans="1:13" ht="15" customHeight="1" x14ac:dyDescent="0.25">
      <c r="A23" s="13">
        <v>54107</v>
      </c>
      <c r="B23" s="14" t="s">
        <v>15</v>
      </c>
      <c r="C23" s="18"/>
      <c r="D23" s="18"/>
      <c r="E23" s="18"/>
      <c r="F23" s="18"/>
      <c r="G23" s="18"/>
      <c r="H23" s="18"/>
      <c r="I23" s="18"/>
      <c r="J23" s="18">
        <v>2500</v>
      </c>
      <c r="K23" s="16">
        <f>SUM(C23:J23)</f>
        <v>2500</v>
      </c>
      <c r="L23" s="52"/>
      <c r="M23" s="52"/>
    </row>
    <row r="24" spans="1:13" ht="15" customHeight="1" x14ac:dyDescent="0.25">
      <c r="A24" s="13">
        <v>54108</v>
      </c>
      <c r="B24" s="14" t="s">
        <v>50</v>
      </c>
      <c r="C24" s="18"/>
      <c r="D24" s="18"/>
      <c r="E24" s="18"/>
      <c r="F24" s="18"/>
      <c r="G24" s="18"/>
      <c r="H24" s="18"/>
      <c r="I24" s="18"/>
      <c r="J24" s="18">
        <v>150</v>
      </c>
      <c r="K24" s="16">
        <f>SUM(C24:J24)</f>
        <v>150</v>
      </c>
      <c r="L24" s="52"/>
      <c r="M24" s="52"/>
    </row>
    <row r="25" spans="1:13" ht="15" customHeight="1" x14ac:dyDescent="0.25">
      <c r="A25" s="13">
        <v>54109</v>
      </c>
      <c r="B25" s="14" t="s">
        <v>16</v>
      </c>
      <c r="C25" s="18"/>
      <c r="D25" s="18"/>
      <c r="E25" s="18"/>
      <c r="F25" s="18"/>
      <c r="G25" s="18"/>
      <c r="H25" s="18"/>
      <c r="I25" s="18"/>
      <c r="J25" s="18">
        <v>250</v>
      </c>
      <c r="K25" s="16">
        <f>SUM(C25:J25)</f>
        <v>250</v>
      </c>
      <c r="L25" s="52"/>
      <c r="M25" s="52"/>
    </row>
    <row r="26" spans="1:13" ht="15" customHeight="1" x14ac:dyDescent="0.25">
      <c r="A26" s="13">
        <v>54110</v>
      </c>
      <c r="B26" s="14" t="s">
        <v>17</v>
      </c>
      <c r="C26" s="18">
        <v>1000</v>
      </c>
      <c r="D26" s="18">
        <v>500</v>
      </c>
      <c r="E26" s="18"/>
      <c r="F26" s="18">
        <v>200</v>
      </c>
      <c r="G26" s="18"/>
      <c r="H26" s="18"/>
      <c r="I26" s="18"/>
      <c r="J26" s="18">
        <v>1500</v>
      </c>
      <c r="K26" s="16">
        <f>SUM(C26:J26)</f>
        <v>3200</v>
      </c>
      <c r="L26" s="52"/>
      <c r="M26" s="52"/>
    </row>
    <row r="27" spans="1:13" ht="15" customHeight="1" x14ac:dyDescent="0.25">
      <c r="A27" s="13">
        <v>54114</v>
      </c>
      <c r="B27" s="14" t="s">
        <v>39</v>
      </c>
      <c r="C27" s="18"/>
      <c r="D27" s="18"/>
      <c r="E27" s="18"/>
      <c r="F27" s="18"/>
      <c r="G27" s="18"/>
      <c r="H27" s="18"/>
      <c r="I27" s="18"/>
      <c r="J27" s="18">
        <v>500</v>
      </c>
      <c r="K27" s="16">
        <f>SUM(C27:J27)</f>
        <v>500</v>
      </c>
      <c r="L27" s="52"/>
      <c r="M27" s="52"/>
    </row>
    <row r="28" spans="1:13" ht="15" customHeight="1" x14ac:dyDescent="0.25">
      <c r="A28" s="13">
        <v>54115</v>
      </c>
      <c r="B28" s="14" t="s">
        <v>18</v>
      </c>
      <c r="C28" s="18"/>
      <c r="D28" s="18"/>
      <c r="E28" s="18"/>
      <c r="F28" s="18"/>
      <c r="G28" s="18"/>
      <c r="H28" s="18"/>
      <c r="I28" s="18"/>
      <c r="J28" s="18">
        <v>500</v>
      </c>
      <c r="K28" s="16">
        <f>SUM(C28:J28)</f>
        <v>500</v>
      </c>
      <c r="L28" s="52"/>
      <c r="M28" s="52"/>
    </row>
    <row r="29" spans="1:13" ht="15" customHeight="1" x14ac:dyDescent="0.25">
      <c r="A29" s="13">
        <v>54199</v>
      </c>
      <c r="B29" s="14" t="s">
        <v>19</v>
      </c>
      <c r="C29" s="18"/>
      <c r="D29" s="18"/>
      <c r="E29" s="18"/>
      <c r="F29" s="18"/>
      <c r="G29" s="18"/>
      <c r="H29" s="18"/>
      <c r="I29" s="18">
        <v>3980.95</v>
      </c>
      <c r="J29" s="18">
        <v>2500</v>
      </c>
      <c r="K29" s="16">
        <f>SUM(C29:J29)</f>
        <v>6480.95</v>
      </c>
      <c r="L29" s="52"/>
      <c r="M29" s="52"/>
    </row>
    <row r="30" spans="1:13" s="17" customFormat="1" ht="15" customHeight="1" x14ac:dyDescent="0.25">
      <c r="A30" s="10">
        <v>543</v>
      </c>
      <c r="B30" s="11" t="s">
        <v>20</v>
      </c>
      <c r="C30" s="12">
        <f>SUM(C31:C35)</f>
        <v>13153.32</v>
      </c>
      <c r="D30" s="12">
        <f t="shared" ref="D30:G30" si="19">SUM(D31:D35)</f>
        <v>661.93</v>
      </c>
      <c r="E30" s="12">
        <f t="shared" si="19"/>
        <v>0</v>
      </c>
      <c r="F30" s="12">
        <f t="shared" si="19"/>
        <v>0</v>
      </c>
      <c r="G30" s="12">
        <f t="shared" si="19"/>
        <v>0</v>
      </c>
      <c r="H30" s="12">
        <f>SUM(H31:H35)</f>
        <v>0</v>
      </c>
      <c r="I30" s="12">
        <f>SUM(I31:I35)</f>
        <v>5000</v>
      </c>
      <c r="J30" s="12">
        <f t="shared" ref="J30" si="20">SUM(J31:J35)</f>
        <v>14500</v>
      </c>
      <c r="K30" s="12">
        <f t="shared" ref="K30" si="21">SUM(K31:K35)</f>
        <v>33315.25</v>
      </c>
      <c r="L30" s="53"/>
      <c r="M30" s="53"/>
    </row>
    <row r="31" spans="1:13" ht="15" customHeight="1" x14ac:dyDescent="0.25">
      <c r="A31" s="13">
        <v>54302</v>
      </c>
      <c r="B31" s="14" t="s">
        <v>21</v>
      </c>
      <c r="C31" s="18">
        <v>1153.32</v>
      </c>
      <c r="D31" s="18">
        <v>661.93</v>
      </c>
      <c r="E31" s="18"/>
      <c r="F31" s="18"/>
      <c r="G31" s="18"/>
      <c r="H31" s="18"/>
      <c r="I31" s="18"/>
      <c r="J31" s="18">
        <v>1500</v>
      </c>
      <c r="K31" s="16">
        <f>SUM(C31:J31)</f>
        <v>3315.25</v>
      </c>
    </row>
    <row r="32" spans="1:13" ht="15" customHeight="1" x14ac:dyDescent="0.25">
      <c r="A32" s="13">
        <v>54309</v>
      </c>
      <c r="B32" s="14" t="s">
        <v>38</v>
      </c>
      <c r="C32" s="18">
        <v>12000</v>
      </c>
      <c r="D32" s="18"/>
      <c r="E32" s="18"/>
      <c r="F32" s="18"/>
      <c r="G32" s="18"/>
      <c r="H32" s="18"/>
      <c r="I32" s="18"/>
      <c r="J32" s="18"/>
      <c r="K32" s="16">
        <f>SUM(C32:J32)</f>
        <v>12000</v>
      </c>
    </row>
    <row r="33" spans="1:11" ht="15" customHeight="1" x14ac:dyDescent="0.25">
      <c r="A33" s="13">
        <v>54313</v>
      </c>
      <c r="B33" s="14" t="s">
        <v>45</v>
      </c>
      <c r="C33" s="18"/>
      <c r="D33" s="18"/>
      <c r="E33" s="18"/>
      <c r="F33" s="18"/>
      <c r="G33" s="18"/>
      <c r="H33" s="18"/>
      <c r="I33" s="18"/>
      <c r="J33" s="18">
        <v>10000</v>
      </c>
      <c r="K33" s="16">
        <f>SUM(C33:J33)</f>
        <v>10000</v>
      </c>
    </row>
    <row r="34" spans="1:11" ht="15" customHeight="1" x14ac:dyDescent="0.25">
      <c r="A34" s="13">
        <v>54314</v>
      </c>
      <c r="B34" s="14" t="s">
        <v>81</v>
      </c>
      <c r="C34" s="18"/>
      <c r="D34" s="18"/>
      <c r="E34" s="18"/>
      <c r="F34" s="18"/>
      <c r="G34" s="18"/>
      <c r="H34" s="18"/>
      <c r="I34" s="18">
        <v>5000</v>
      </c>
      <c r="J34" s="18"/>
      <c r="K34" s="16">
        <f>SUM(C34:J34)</f>
        <v>5000</v>
      </c>
    </row>
    <row r="35" spans="1:11" ht="15" customHeight="1" x14ac:dyDescent="0.25">
      <c r="A35" s="13">
        <v>54399</v>
      </c>
      <c r="B35" s="14" t="s">
        <v>48</v>
      </c>
      <c r="C35" s="18"/>
      <c r="D35" s="18"/>
      <c r="E35" s="18"/>
      <c r="F35" s="18"/>
      <c r="G35" s="18"/>
      <c r="H35" s="18"/>
      <c r="I35" s="18"/>
      <c r="J35" s="18">
        <v>3000</v>
      </c>
      <c r="K35" s="16">
        <f>SUM(C35:J35)</f>
        <v>3000</v>
      </c>
    </row>
    <row r="36" spans="1:11" s="17" customFormat="1" ht="15" customHeight="1" x14ac:dyDescent="0.25">
      <c r="A36" s="10">
        <v>544</v>
      </c>
      <c r="B36" s="11" t="s">
        <v>22</v>
      </c>
      <c r="C36" s="12">
        <f>+C37</f>
        <v>0</v>
      </c>
      <c r="D36" s="12">
        <f t="shared" ref="D36:I36" si="22">+D37</f>
        <v>0</v>
      </c>
      <c r="E36" s="12">
        <f t="shared" si="22"/>
        <v>0</v>
      </c>
      <c r="F36" s="12">
        <f t="shared" si="22"/>
        <v>0</v>
      </c>
      <c r="G36" s="12">
        <f t="shared" si="22"/>
        <v>0</v>
      </c>
      <c r="H36" s="12">
        <f t="shared" si="22"/>
        <v>0</v>
      </c>
      <c r="I36" s="12">
        <f t="shared" si="22"/>
        <v>0</v>
      </c>
      <c r="J36" s="12">
        <f t="shared" ref="J36" si="23">+J37</f>
        <v>800</v>
      </c>
      <c r="K36" s="12">
        <f t="shared" ref="K36" si="24">+K37</f>
        <v>800</v>
      </c>
    </row>
    <row r="37" spans="1:11" ht="15" customHeight="1" x14ac:dyDescent="0.25">
      <c r="A37" s="13">
        <v>54403</v>
      </c>
      <c r="B37" s="14" t="s">
        <v>23</v>
      </c>
      <c r="C37" s="18"/>
      <c r="D37" s="18"/>
      <c r="E37" s="18"/>
      <c r="F37" s="18"/>
      <c r="G37" s="18"/>
      <c r="H37" s="18"/>
      <c r="I37" s="18"/>
      <c r="J37" s="18">
        <v>800</v>
      </c>
      <c r="K37" s="16">
        <f>SUM(C37:J37)</f>
        <v>800</v>
      </c>
    </row>
    <row r="38" spans="1:11" s="17" customFormat="1" ht="15" customHeight="1" x14ac:dyDescent="0.25">
      <c r="A38" s="10">
        <v>545</v>
      </c>
      <c r="B38" s="11" t="s">
        <v>41</v>
      </c>
      <c r="C38" s="12">
        <f>+C39+C40+C41</f>
        <v>90</v>
      </c>
      <c r="D38" s="12">
        <f t="shared" ref="D38:F38" si="25">+D39+D40+D41</f>
        <v>30</v>
      </c>
      <c r="E38" s="12">
        <f t="shared" si="25"/>
        <v>120</v>
      </c>
      <c r="F38" s="12">
        <f t="shared" si="25"/>
        <v>200</v>
      </c>
      <c r="G38" s="12">
        <f t="shared" ref="G38" si="26">+G39+G40+G41</f>
        <v>0</v>
      </c>
      <c r="H38" s="12">
        <f>+H39+H40+H41</f>
        <v>0</v>
      </c>
      <c r="I38" s="12">
        <f>+I39+I40+I41</f>
        <v>58400</v>
      </c>
      <c r="J38" s="12">
        <f t="shared" ref="J38" si="27">+J39+J40+J41</f>
        <v>0</v>
      </c>
      <c r="K38" s="12">
        <f t="shared" ref="K38" si="28">+K39+K40+K41</f>
        <v>58840</v>
      </c>
    </row>
    <row r="39" spans="1:11" ht="15" customHeight="1" x14ac:dyDescent="0.25">
      <c r="A39" s="13">
        <v>54503</v>
      </c>
      <c r="B39" s="14" t="s">
        <v>24</v>
      </c>
      <c r="C39" s="18">
        <v>90</v>
      </c>
      <c r="D39" s="18">
        <v>30</v>
      </c>
      <c r="E39" s="18">
        <v>120</v>
      </c>
      <c r="F39" s="18">
        <v>200</v>
      </c>
      <c r="G39" s="18"/>
      <c r="H39" s="18"/>
      <c r="I39" s="18"/>
      <c r="J39" s="18"/>
      <c r="K39" s="16">
        <f>SUM(C39:J39)</f>
        <v>440</v>
      </c>
    </row>
    <row r="40" spans="1:11" ht="15" customHeight="1" x14ac:dyDescent="0.25">
      <c r="A40" s="13">
        <v>54504</v>
      </c>
      <c r="B40" s="14" t="s">
        <v>40</v>
      </c>
      <c r="C40" s="18"/>
      <c r="D40" s="18"/>
      <c r="E40" s="18"/>
      <c r="F40" s="18"/>
      <c r="G40" s="18"/>
      <c r="H40" s="18"/>
      <c r="I40" s="18">
        <v>8000</v>
      </c>
      <c r="J40" s="18"/>
      <c r="K40" s="16">
        <f>SUM(C40:J40)</f>
        <v>8000</v>
      </c>
    </row>
    <row r="41" spans="1:11" ht="15" customHeight="1" x14ac:dyDescent="0.25">
      <c r="A41" s="13">
        <v>54599</v>
      </c>
      <c r="B41" s="14" t="s">
        <v>46</v>
      </c>
      <c r="C41" s="18"/>
      <c r="D41" s="18"/>
      <c r="E41" s="18"/>
      <c r="F41" s="18"/>
      <c r="G41" s="18"/>
      <c r="H41" s="18"/>
      <c r="I41" s="18">
        <v>50400</v>
      </c>
      <c r="J41" s="18"/>
      <c r="K41" s="16">
        <f>SUM(C41:J41)</f>
        <v>50400</v>
      </c>
    </row>
    <row r="42" spans="1:11" s="17" customFormat="1" ht="15" customHeight="1" x14ac:dyDescent="0.25">
      <c r="A42" s="19">
        <v>61</v>
      </c>
      <c r="B42" s="48" t="s">
        <v>42</v>
      </c>
      <c r="C42" s="20">
        <f>+C43</f>
        <v>0</v>
      </c>
      <c r="D42" s="20">
        <f t="shared" ref="D42:G43" si="29">+D43</f>
        <v>0</v>
      </c>
      <c r="E42" s="20">
        <f t="shared" si="29"/>
        <v>0</v>
      </c>
      <c r="F42" s="20">
        <f t="shared" si="29"/>
        <v>0</v>
      </c>
      <c r="G42" s="20">
        <f t="shared" ref="G42" si="30">+G43</f>
        <v>0</v>
      </c>
      <c r="H42" s="20">
        <f>+H43</f>
        <v>0</v>
      </c>
      <c r="I42" s="20">
        <f>+I43+I46</f>
        <v>60600</v>
      </c>
      <c r="J42" s="20">
        <f t="shared" ref="J42:K42" si="31">+J43+J46</f>
        <v>2000</v>
      </c>
      <c r="K42" s="20">
        <f t="shared" si="31"/>
        <v>62600</v>
      </c>
    </row>
    <row r="43" spans="1:11" s="17" customFormat="1" ht="15" customHeight="1" x14ac:dyDescent="0.25">
      <c r="A43" s="19">
        <v>611</v>
      </c>
      <c r="B43" s="48" t="s">
        <v>43</v>
      </c>
      <c r="C43" s="20">
        <f>+C44</f>
        <v>0</v>
      </c>
      <c r="D43" s="20">
        <f t="shared" si="29"/>
        <v>0</v>
      </c>
      <c r="E43" s="20">
        <f t="shared" si="29"/>
        <v>0</v>
      </c>
      <c r="F43" s="20">
        <f t="shared" si="29"/>
        <v>0</v>
      </c>
      <c r="G43" s="20">
        <f t="shared" si="29"/>
        <v>0</v>
      </c>
      <c r="H43" s="20">
        <f>+H44</f>
        <v>0</v>
      </c>
      <c r="I43" s="20">
        <f>+I44+I45</f>
        <v>22000</v>
      </c>
      <c r="J43" s="20">
        <f t="shared" ref="J43:K43" si="32">+J44+J45</f>
        <v>2000</v>
      </c>
      <c r="K43" s="20">
        <f t="shared" si="32"/>
        <v>24000</v>
      </c>
    </row>
    <row r="44" spans="1:11" ht="15" customHeight="1" x14ac:dyDescent="0.25">
      <c r="A44" s="21">
        <v>61104</v>
      </c>
      <c r="B44" s="49" t="s">
        <v>47</v>
      </c>
      <c r="C44" s="18"/>
      <c r="D44" s="50"/>
      <c r="E44" s="50"/>
      <c r="F44" s="50"/>
      <c r="G44" s="50"/>
      <c r="H44" s="50"/>
      <c r="I44" s="50">
        <v>18000</v>
      </c>
      <c r="J44" s="50">
        <v>2000</v>
      </c>
      <c r="K44" s="16">
        <f>SUM(C44:J44)</f>
        <v>20000</v>
      </c>
    </row>
    <row r="45" spans="1:11" ht="15" customHeight="1" x14ac:dyDescent="0.25">
      <c r="A45" s="13">
        <v>61199</v>
      </c>
      <c r="B45" s="14" t="s">
        <v>82</v>
      </c>
      <c r="C45" s="18"/>
      <c r="D45" s="50"/>
      <c r="E45" s="50"/>
      <c r="F45" s="50"/>
      <c r="G45" s="50"/>
      <c r="H45" s="50"/>
      <c r="I45" s="50">
        <v>4000</v>
      </c>
      <c r="J45" s="50"/>
      <c r="K45" s="16">
        <f>SUM(C45:J45)</f>
        <v>4000</v>
      </c>
    </row>
    <row r="46" spans="1:11" s="17" customFormat="1" ht="15" customHeight="1" x14ac:dyDescent="0.25">
      <c r="A46" s="10">
        <v>614</v>
      </c>
      <c r="B46" s="11" t="s">
        <v>83</v>
      </c>
      <c r="C46" s="20"/>
      <c r="D46" s="81"/>
      <c r="E46" s="81"/>
      <c r="F46" s="81"/>
      <c r="G46" s="81"/>
      <c r="H46" s="81"/>
      <c r="I46" s="81">
        <f>+I47</f>
        <v>38600</v>
      </c>
      <c r="J46" s="81">
        <f t="shared" ref="J46:K46" si="33">+J47</f>
        <v>0</v>
      </c>
      <c r="K46" s="81">
        <f t="shared" si="33"/>
        <v>38600</v>
      </c>
    </row>
    <row r="47" spans="1:11" ht="15" customHeight="1" x14ac:dyDescent="0.25">
      <c r="A47" s="13">
        <v>61403</v>
      </c>
      <c r="B47" s="14" t="s">
        <v>84</v>
      </c>
      <c r="C47" s="18"/>
      <c r="D47" s="50"/>
      <c r="E47" s="50"/>
      <c r="F47" s="50"/>
      <c r="G47" s="50"/>
      <c r="H47" s="50"/>
      <c r="I47" s="50">
        <v>38600</v>
      </c>
      <c r="J47" s="50"/>
      <c r="K47" s="16">
        <f>SUM(C47:J47)</f>
        <v>38600</v>
      </c>
    </row>
    <row r="48" spans="1:11" s="17" customFormat="1" ht="15" customHeight="1" x14ac:dyDescent="0.25">
      <c r="A48" s="19">
        <v>62</v>
      </c>
      <c r="B48" s="48" t="s">
        <v>25</v>
      </c>
      <c r="C48" s="20">
        <f t="shared" ref="C48" si="34">+C49+C51</f>
        <v>55766.79</v>
      </c>
      <c r="D48" s="20">
        <f t="shared" ref="D48:I48" si="35">+D49+D51</f>
        <v>3500</v>
      </c>
      <c r="E48" s="20">
        <f t="shared" si="35"/>
        <v>155858.48000000001</v>
      </c>
      <c r="F48" s="20">
        <f t="shared" si="35"/>
        <v>183000</v>
      </c>
      <c r="G48" s="20">
        <f t="shared" si="35"/>
        <v>14657.01</v>
      </c>
      <c r="H48" s="20">
        <f t="shared" si="35"/>
        <v>28688.63</v>
      </c>
      <c r="I48" s="20">
        <f t="shared" si="35"/>
        <v>0</v>
      </c>
      <c r="J48" s="20">
        <f t="shared" ref="J48:K48" si="36">+J49+J51</f>
        <v>0</v>
      </c>
      <c r="K48" s="20">
        <f t="shared" si="36"/>
        <v>441470.91000000003</v>
      </c>
    </row>
    <row r="49" spans="1:11" s="17" customFormat="1" ht="15" customHeight="1" x14ac:dyDescent="0.25">
      <c r="A49" s="19">
        <v>622</v>
      </c>
      <c r="B49" s="48" t="s">
        <v>26</v>
      </c>
      <c r="C49" s="20">
        <f t="shared" ref="C49" si="37">+C50</f>
        <v>55766.79</v>
      </c>
      <c r="D49" s="20">
        <f t="shared" ref="D49:I49" si="38">+D50</f>
        <v>3500</v>
      </c>
      <c r="E49" s="20">
        <f t="shared" si="38"/>
        <v>155858.48000000001</v>
      </c>
      <c r="F49" s="20">
        <f t="shared" si="38"/>
        <v>183000</v>
      </c>
      <c r="G49" s="20">
        <f t="shared" si="38"/>
        <v>14657.01</v>
      </c>
      <c r="H49" s="20">
        <f t="shared" si="38"/>
        <v>0</v>
      </c>
      <c r="I49" s="20">
        <f t="shared" si="38"/>
        <v>0</v>
      </c>
      <c r="J49" s="20">
        <f t="shared" ref="J49:K49" si="39">+J50</f>
        <v>0</v>
      </c>
      <c r="K49" s="20">
        <f t="shared" si="39"/>
        <v>412782.28</v>
      </c>
    </row>
    <row r="50" spans="1:11" ht="15" customHeight="1" x14ac:dyDescent="0.25">
      <c r="A50" s="21">
        <v>62201</v>
      </c>
      <c r="B50" s="49" t="s">
        <v>27</v>
      </c>
      <c r="C50" s="50">
        <f>12904.76+40057.97+2804.06</f>
        <v>55766.79</v>
      </c>
      <c r="D50" s="50">
        <v>3500</v>
      </c>
      <c r="E50" s="50">
        <f>10878.28+144980.2</f>
        <v>155858.48000000001</v>
      </c>
      <c r="F50" s="50">
        <v>183000</v>
      </c>
      <c r="G50" s="50">
        <v>14657.01</v>
      </c>
      <c r="H50" s="50">
        <v>0</v>
      </c>
      <c r="I50" s="50"/>
      <c r="J50" s="50"/>
      <c r="K50" s="16">
        <f>SUM(C50:J50)</f>
        <v>412782.28</v>
      </c>
    </row>
    <row r="51" spans="1:11" s="17" customFormat="1" ht="15" customHeight="1" x14ac:dyDescent="0.25">
      <c r="A51" s="19">
        <v>623</v>
      </c>
      <c r="B51" s="48" t="s">
        <v>28</v>
      </c>
      <c r="C51" s="20">
        <f>+C52</f>
        <v>0</v>
      </c>
      <c r="D51" s="20">
        <f t="shared" ref="D51:G51" si="40">+D52</f>
        <v>0</v>
      </c>
      <c r="E51" s="20">
        <f t="shared" si="40"/>
        <v>0</v>
      </c>
      <c r="F51" s="20">
        <f t="shared" si="40"/>
        <v>0</v>
      </c>
      <c r="G51" s="20">
        <f t="shared" si="40"/>
        <v>0</v>
      </c>
      <c r="H51" s="20">
        <f t="shared" ref="H51:I51" si="41">+H52</f>
        <v>28688.63</v>
      </c>
      <c r="I51" s="20">
        <f t="shared" si="41"/>
        <v>0</v>
      </c>
      <c r="J51" s="20">
        <f t="shared" ref="J51" si="42">+J52</f>
        <v>0</v>
      </c>
      <c r="K51" s="20">
        <f t="shared" ref="K51" si="43">+K52</f>
        <v>28688.63</v>
      </c>
    </row>
    <row r="52" spans="1:11" ht="15" customHeight="1" x14ac:dyDescent="0.25">
      <c r="A52" s="21">
        <v>62303</v>
      </c>
      <c r="B52" s="14" t="s">
        <v>29</v>
      </c>
      <c r="C52" s="18">
        <v>0</v>
      </c>
      <c r="D52" s="18">
        <v>0</v>
      </c>
      <c r="E52" s="18"/>
      <c r="F52" s="18"/>
      <c r="G52" s="18"/>
      <c r="H52" s="18">
        <v>28688.63</v>
      </c>
      <c r="I52" s="18"/>
      <c r="J52" s="18"/>
      <c r="K52" s="16">
        <f>SUM(C52:J52)</f>
        <v>28688.63</v>
      </c>
    </row>
    <row r="53" spans="1:11" ht="18" customHeight="1" x14ac:dyDescent="0.25">
      <c r="A53" s="104" t="s">
        <v>30</v>
      </c>
      <c r="B53" s="104"/>
      <c r="C53" s="51">
        <f>+C10+C17+C48+C42</f>
        <v>75533.820000000007</v>
      </c>
      <c r="D53" s="51">
        <f t="shared" ref="D53:K53" si="44">+D10+D17+D48+D42</f>
        <v>7228.45</v>
      </c>
      <c r="E53" s="51">
        <f t="shared" si="44"/>
        <v>160635.96000000002</v>
      </c>
      <c r="F53" s="51">
        <f t="shared" si="44"/>
        <v>200000</v>
      </c>
      <c r="G53" s="51">
        <f t="shared" si="44"/>
        <v>14657.01</v>
      </c>
      <c r="H53" s="51">
        <f t="shared" si="44"/>
        <v>30145.64</v>
      </c>
      <c r="I53" s="51">
        <f t="shared" si="44"/>
        <v>127980.95</v>
      </c>
      <c r="J53" s="51">
        <f t="shared" si="44"/>
        <v>40000</v>
      </c>
      <c r="K53" s="51">
        <f t="shared" si="44"/>
        <v>656181.83000000007</v>
      </c>
    </row>
    <row r="54" spans="1:11" ht="46.5" customHeight="1" x14ac:dyDescent="0.3">
      <c r="B54" s="105" t="s">
        <v>68</v>
      </c>
      <c r="C54" s="105"/>
      <c r="D54" s="105"/>
      <c r="E54" s="105"/>
      <c r="F54" s="105"/>
      <c r="G54" s="105"/>
      <c r="H54" s="105"/>
      <c r="I54" s="105"/>
      <c r="J54" s="105"/>
      <c r="K54" s="105"/>
    </row>
    <row r="55" spans="1:11" ht="33" customHeight="1" x14ac:dyDescent="0.3">
      <c r="B55" s="103" t="s">
        <v>69</v>
      </c>
      <c r="C55" s="103"/>
      <c r="D55" s="103"/>
      <c r="E55" s="103"/>
      <c r="F55" s="103"/>
      <c r="G55" s="103"/>
      <c r="H55" s="103"/>
      <c r="I55" s="103"/>
      <c r="J55" s="103"/>
      <c r="K55" s="103"/>
    </row>
    <row r="56" spans="1:11" ht="20.25" customHeight="1" x14ac:dyDescent="0.3">
      <c r="B56" s="103" t="s">
        <v>70</v>
      </c>
      <c r="C56" s="103"/>
      <c r="D56" s="103"/>
      <c r="E56" s="103"/>
      <c r="F56" s="103"/>
      <c r="G56" s="103"/>
      <c r="H56" s="103"/>
      <c r="I56" s="103"/>
      <c r="J56" s="103"/>
      <c r="K56" s="103"/>
    </row>
  </sheetData>
  <mergeCells count="17">
    <mergeCell ref="B56:K56"/>
    <mergeCell ref="J7:J8"/>
    <mergeCell ref="C8:F8"/>
    <mergeCell ref="G8:H8"/>
    <mergeCell ref="A53:B53"/>
    <mergeCell ref="B55:K55"/>
    <mergeCell ref="I7:I8"/>
    <mergeCell ref="B54:K54"/>
    <mergeCell ref="A1:K1"/>
    <mergeCell ref="A2:K2"/>
    <mergeCell ref="A3:K3"/>
    <mergeCell ref="A5:A9"/>
    <mergeCell ref="B5:B9"/>
    <mergeCell ref="C5:J5"/>
    <mergeCell ref="K5:K9"/>
    <mergeCell ref="C6:J6"/>
    <mergeCell ref="C7:H7"/>
  </mergeCells>
  <printOptions horizontalCentered="1"/>
  <pageMargins left="0.35433070866141736" right="0.19685039370078741" top="0.55118110236220474" bottom="0.6692913385826772" header="0.15748031496062992" footer="0.15748031496062992"/>
  <pageSetup fitToHeight="5" orientation="landscape" r:id="rId1"/>
  <headerFooter alignWithMargins="0">
    <oddFooter>&amp;C&amp;P/2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Prespuesto de Ingresos Inv 2017</vt:lpstr>
      <vt:lpstr>PRESUPUESTO EGRESOS INV. 20 (2</vt:lpstr>
      <vt:lpstr>'Prespuesto de Ingresos Inv 2017'!Área_de_impresión</vt:lpstr>
      <vt:lpstr>'PRESUPUESTO EGRESOS INV. 20 (2'!Área_de_impresión</vt:lpstr>
      <vt:lpstr>'PRESUPUESTO EGRESOS INV. 20 (2'!Títulos_a_imprimir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2018-03-19T22:46:03Z</cp:lastPrinted>
  <dcterms:created xsi:type="dcterms:W3CDTF">2016-01-27T20:31:41Z</dcterms:created>
  <dcterms:modified xsi:type="dcterms:W3CDTF">2018-04-04T16:35:52Z</dcterms:modified>
</cp:coreProperties>
</file>