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470"/>
  </bookViews>
  <sheets>
    <sheet name="Prespuesto de Ingresos 2016 " sheetId="2" r:id="rId1"/>
    <sheet name="PRESUPUESTO EGRESOS 2016" sheetId="1" r:id="rId2"/>
  </sheets>
  <definedNames>
    <definedName name="_xlnm.Print_Area" localSheetId="0">'Prespuesto de Ingresos 2016 '!$A$1:$F$12</definedName>
    <definedName name="_xlnm.Print_Area" localSheetId="1">'PRESUPUESTO EGRESOS 2016'!$A$1:$F$39</definedName>
    <definedName name="_xlnm.Print_Titles" localSheetId="1">'PRESUPUESTO EGRESOS 2016'!$1:$11</definedName>
  </definedNames>
  <calcPr calcId="145621"/>
</workbook>
</file>

<file path=xl/calcChain.xml><?xml version="1.0" encoding="utf-8"?>
<calcChain xmlns="http://schemas.openxmlformats.org/spreadsheetml/2006/main">
  <c r="E11" i="2" l="1"/>
  <c r="D36" i="1"/>
  <c r="F10" i="2"/>
  <c r="F7" i="2"/>
  <c r="F5" i="2" l="1"/>
  <c r="F12" i="2" s="1"/>
  <c r="E38" i="1" l="1"/>
  <c r="E37" i="1" s="1"/>
  <c r="D37" i="1"/>
  <c r="C37" i="1"/>
  <c r="F36" i="1"/>
  <c r="F35" i="1" s="1"/>
  <c r="E35" i="1"/>
  <c r="D35" i="1"/>
  <c r="D34" i="1" s="1"/>
  <c r="C35" i="1"/>
  <c r="C34" i="1" s="1"/>
  <c r="F33" i="1"/>
  <c r="E32" i="1"/>
  <c r="D32" i="1"/>
  <c r="C32" i="1"/>
  <c r="F31" i="1"/>
  <c r="F30" i="1" s="1"/>
  <c r="E30" i="1"/>
  <c r="D30" i="1"/>
  <c r="C30" i="1"/>
  <c r="F29" i="1"/>
  <c r="E28" i="1"/>
  <c r="D28" i="1"/>
  <c r="C28" i="1"/>
  <c r="E27" i="1"/>
  <c r="D27" i="1"/>
  <c r="D20" i="1" s="1"/>
  <c r="F26" i="1"/>
  <c r="F25" i="1"/>
  <c r="F24" i="1"/>
  <c r="F23" i="1"/>
  <c r="F22" i="1"/>
  <c r="F21" i="1"/>
  <c r="C20" i="1"/>
  <c r="F18" i="1"/>
  <c r="F17" i="1" s="1"/>
  <c r="E17" i="1"/>
  <c r="D17" i="1"/>
  <c r="C17" i="1"/>
  <c r="F16" i="1"/>
  <c r="F15" i="1" s="1"/>
  <c r="E15" i="1"/>
  <c r="D15" i="1"/>
  <c r="C15" i="1"/>
  <c r="F14" i="1"/>
  <c r="F13" i="1" s="1"/>
  <c r="E13" i="1"/>
  <c r="E12" i="1" s="1"/>
  <c r="D13" i="1"/>
  <c r="D12" i="1" s="1"/>
  <c r="C13" i="1"/>
  <c r="D19" i="1" l="1"/>
  <c r="D39" i="1" s="1"/>
  <c r="C12" i="1"/>
  <c r="C19" i="1"/>
  <c r="F27" i="1"/>
  <c r="F20" i="1" s="1"/>
  <c r="F32" i="1"/>
  <c r="E20" i="1"/>
  <c r="E19" i="1" s="1"/>
  <c r="F28" i="1"/>
  <c r="F12" i="1"/>
  <c r="E34" i="1"/>
  <c r="F38" i="1"/>
  <c r="F37" i="1" s="1"/>
  <c r="F34" i="1" s="1"/>
  <c r="C39" i="1" l="1"/>
  <c r="E39" i="1"/>
  <c r="F19" i="1"/>
  <c r="F39" i="1" s="1"/>
</calcChain>
</file>

<file path=xl/sharedStrings.xml><?xml version="1.0" encoding="utf-8"?>
<sst xmlns="http://schemas.openxmlformats.org/spreadsheetml/2006/main" count="54" uniqueCount="52">
  <si>
    <t>FONDO AMBIENTAL DE EL SALVADOR</t>
  </si>
  <si>
    <t>(Expresado en dólares de EEUU)</t>
  </si>
  <si>
    <t>CODIGO</t>
  </si>
  <si>
    <t>NOMBRE DEL RUBRO, CUENTA Y ESPCIFICO</t>
  </si>
  <si>
    <t>FF 5</t>
  </si>
  <si>
    <t>Fondos de Donaciones</t>
  </si>
  <si>
    <t>PRESUPUESTO DE INVERSIÓN EN PROGRAMAS</t>
  </si>
  <si>
    <t>Línea de Trabajo 0102</t>
  </si>
  <si>
    <t>Proyectos de Inversión</t>
  </si>
  <si>
    <t>REMUNERACIONES</t>
  </si>
  <si>
    <t>REMUNERACIONES PERMANENTES</t>
  </si>
  <si>
    <t>Sueldos</t>
  </si>
  <si>
    <t>CONTR. PATR. A INST. DE SEGURIDAD SOCIAL PUB.</t>
  </si>
  <si>
    <t>Por Remuneraciones Permanentes</t>
  </si>
  <si>
    <t>CONTR. PATR. A INST. DE SEGURIDAD SOCIAL PRIV.</t>
  </si>
  <si>
    <t>ADQUISICION DE BIENES Y SERVICIOS</t>
  </si>
  <si>
    <t>BIENES DE USO Y CONSUMO</t>
  </si>
  <si>
    <t>Productos Textiles y Vestuarios</t>
  </si>
  <si>
    <t>Productos de Papel y Cartón</t>
  </si>
  <si>
    <t>Productos Químicos</t>
  </si>
  <si>
    <t>Llantas y Neumáticos</t>
  </si>
  <si>
    <t>Combustibles y Lubricantes</t>
  </si>
  <si>
    <t>Materiales Informáticos</t>
  </si>
  <si>
    <t>Bienes de Uso y Consumo Diversos</t>
  </si>
  <si>
    <t>SERVICIOS GENERALES Y ARRENDAMIENTOS</t>
  </si>
  <si>
    <t>Mantenimientos y Reparaciones de Vehículos</t>
  </si>
  <si>
    <t>PASAJES Y VIATICOS</t>
  </si>
  <si>
    <t>Viáticos por Comisión Interna</t>
  </si>
  <si>
    <t>SERVICIOS TECNICOS Y PROFESIONALES</t>
  </si>
  <si>
    <t>Servicios Jurídicos</t>
  </si>
  <si>
    <t>TRANSFERENCIAS DE CAPITAL</t>
  </si>
  <si>
    <t>TRANSFERENCIAS DE CAPITAL AL SECTOR PUBLICO</t>
  </si>
  <si>
    <t>Transferencias de Capital al Sector Publico</t>
  </si>
  <si>
    <t>TRANSFERENCIAS DE CAPITAL AL SECTOR PRIVADO</t>
  </si>
  <si>
    <t>A Organismos sin Fines de Lucro</t>
  </si>
  <si>
    <t>TOTAL PRESUPUESTO DE EGRESOS</t>
  </si>
  <si>
    <t>A. ASIGNACIÓN DE RECURSOS</t>
  </si>
  <si>
    <t>1. Ingresos</t>
  </si>
  <si>
    <t>INGRESOS DE CAPITAL</t>
  </si>
  <si>
    <t>22 TRANSFERENCIAS DE CAPITAL</t>
  </si>
  <si>
    <t>224 TRANSFERENCIAS DE CAPITAL DEL SECTOR EXTERNO</t>
  </si>
  <si>
    <t>22403 De Gobiernos y Organismos Gubernamentales</t>
  </si>
  <si>
    <t>32 Saldo de Años Anteriores</t>
  </si>
  <si>
    <t>321 Saldos Iniciales de Caja y Bancos</t>
  </si>
  <si>
    <t>32102 Saldo Inicial en Bancos</t>
  </si>
  <si>
    <t>PRESUPUESTO DE INVERSION (INGRESOS), EJERCICIO ECONOMICO FISCAL 2016</t>
  </si>
  <si>
    <t>TOTAL PRESUPUESTO DE INVERSIÓN (INGRESOS)</t>
  </si>
  <si>
    <t>Techo y Agua, Fase 2012-2013</t>
  </si>
  <si>
    <t>Techo y Agua, Fase 2014</t>
  </si>
  <si>
    <t>Techo y Agua, Fase 2015</t>
  </si>
  <si>
    <t>PRESUPUESTO  DE INVERSIÓN (EGRESOS), EJERCICIO ECONOMICO FISCAL 2016</t>
  </si>
  <si>
    <t>TOTAL PRESUPUESTO INSTITUCIONAL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</si>
</sst>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$-440A]* #,##0.00_);_([$$-440A]* \(#,##0.00\);_([$$-440A]* &quot;-&quot;??_);_(@_)"/>
    <numFmt numFmtId="165" formatCode="_(&quot;$&quot;* #,##0.00_);_(&quot;$&quot;* \(#,##0.00\);_(&quot;$&quot;* &quot;-&quot;??_);_(@_)"/>
    <numFmt numFmtId="166" formatCode="_ [$€]\ * #,##0.00_ ;_ [$€]\ * \-#,##0.00_ ;_ [$€]\ * &quot;-&quot;??_ ;_ @_ "/>
  </numFmts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.5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 Narrow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2"/>
      <color indexed="8"/>
      <name val="Times New Roman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7">
    <xf numFmtId="0" fontId="0" fillId="0" borderId="0"/>
    <xf numFmtId="165" fontId="16" fillId="0" borderId="0" applyFont="0" applyFill="0" applyBorder="0" applyAlignment="0" applyProtection="0"/>
    <xf numFmtId="0" fontId="6" fillId="2" borderId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5" fontId="16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18" fillId="8" borderId="0" applyNumberFormat="0" applyBorder="0" applyAlignment="0" applyProtection="0"/>
    <xf numFmtId="0" fontId="19" fillId="17" borderId="14" applyNumberFormat="0" applyAlignment="0" applyProtection="0"/>
    <xf numFmtId="0" fontId="20" fillId="18" borderId="15" applyNumberFormat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6" fillId="2" borderId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1" borderId="0" applyNumberFormat="0" applyBorder="0" applyAlignment="0" applyProtection="0"/>
    <xf numFmtId="0" fontId="23" fillId="10" borderId="14" applyNumberFormat="0" applyAlignment="0" applyProtection="0"/>
    <xf numFmtId="166" fontId="16" fillId="0" borderId="0" applyFont="0" applyFill="0" applyBorder="0" applyAlignment="0" applyProtection="0"/>
    <xf numFmtId="0" fontId="24" fillId="7" borderId="0" applyNumberFormat="0" applyBorder="0" applyAlignment="0" applyProtection="0"/>
    <xf numFmtId="165" fontId="25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6" fillId="22" borderId="0" applyNumberFormat="0" applyBorder="0" applyAlignment="0" applyProtection="0"/>
    <xf numFmtId="0" fontId="16" fillId="0" borderId="0"/>
    <xf numFmtId="0" fontId="27" fillId="0" borderId="0"/>
    <xf numFmtId="0" fontId="28" fillId="23" borderId="0"/>
    <xf numFmtId="0" fontId="28" fillId="24" borderId="17" applyNumberFormat="0" applyFont="0" applyAlignment="0" applyProtection="0"/>
    <xf numFmtId="0" fontId="29" fillId="17" borderId="1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22" fillId="0" borderId="20" applyNumberFormat="0" applyFill="0" applyAlignment="0" applyProtection="0"/>
    <xf numFmtId="0" fontId="33" fillId="0" borderId="0" applyNumberFormat="0" applyFill="0" applyBorder="0" applyAlignment="0" applyProtection="0"/>
    <xf numFmtId="0" fontId="13" fillId="0" borderId="21" applyNumberFormat="0" applyFill="0" applyAlignment="0" applyProtection="0"/>
    <xf numFmtId="0" fontId="1" fillId="0" borderId="0"/>
    <xf numFmtId="165" fontId="16" fillId="0" borderId="0" applyFont="0" applyFill="0" applyBorder="0" applyAlignment="0" applyProtection="0"/>
    <xf numFmtId="0" fontId="6" fillId="2" borderId="0" applyBorder="0" applyAlignment="0" applyProtection="0"/>
  </cellStyleXfs>
  <cellXfs count="92">
    <xf numFmtId="0" fontId="0" fillId="0" borderId="0" xfId="0"/>
    <xf numFmtId="0" fontId="1" fillId="0" borderId="0" xfId="3" applyFont="1" applyFill="1" applyProtection="1">
      <protection hidden="1"/>
    </xf>
    <xf numFmtId="164" fontId="1" fillId="0" borderId="0" xfId="3" applyNumberFormat="1" applyFont="1" applyFill="1" applyProtection="1">
      <protection hidden="1"/>
    </xf>
    <xf numFmtId="0" fontId="5" fillId="0" borderId="0" xfId="3" applyFont="1" applyFill="1" applyAlignment="1" applyProtection="1">
      <alignment horizontal="center"/>
      <protection hidden="1"/>
    </xf>
    <xf numFmtId="0" fontId="9" fillId="0" borderId="0" xfId="3" applyFont="1" applyFill="1" applyAlignment="1" applyProtection="1">
      <alignment horizontal="center"/>
      <protection hidden="1"/>
    </xf>
    <xf numFmtId="0" fontId="10" fillId="0" borderId="0" xfId="3" applyFont="1" applyFill="1" applyAlignment="1" applyProtection="1">
      <alignment horizontal="center"/>
      <protection hidden="1"/>
    </xf>
    <xf numFmtId="0" fontId="11" fillId="0" borderId="9" xfId="2" applyFont="1" applyFill="1" applyBorder="1" applyAlignment="1" applyProtection="1">
      <alignment horizontal="center" vertical="center" wrapText="1"/>
      <protection hidden="1"/>
    </xf>
    <xf numFmtId="0" fontId="11" fillId="0" borderId="10" xfId="2" applyFont="1" applyFill="1" applyBorder="1" applyAlignment="1" applyProtection="1">
      <alignment horizontal="center" vertical="center" wrapText="1"/>
      <protection hidden="1"/>
    </xf>
    <xf numFmtId="0" fontId="5" fillId="0" borderId="0" xfId="3" applyFont="1" applyFill="1" applyProtection="1">
      <protection hidden="1"/>
    </xf>
    <xf numFmtId="0" fontId="12" fillId="0" borderId="3" xfId="4" applyFont="1" applyFill="1" applyBorder="1" applyAlignment="1" applyProtection="1">
      <alignment horizontal="left" vertical="center"/>
      <protection hidden="1"/>
    </xf>
    <xf numFmtId="0" fontId="13" fillId="0" borderId="3" xfId="4" applyFont="1" applyFill="1" applyBorder="1" applyAlignment="1" applyProtection="1">
      <alignment vertical="center"/>
      <protection hidden="1"/>
    </xf>
    <xf numFmtId="164" fontId="13" fillId="0" borderId="3" xfId="4" applyNumberFormat="1" applyFont="1" applyFill="1" applyBorder="1" applyAlignment="1" applyProtection="1">
      <alignment vertical="center" wrapText="1"/>
      <protection hidden="1"/>
    </xf>
    <xf numFmtId="0" fontId="13" fillId="0" borderId="3" xfId="5" applyFont="1" applyFill="1" applyBorder="1" applyAlignment="1" applyProtection="1">
      <alignment horizontal="left" vertical="center"/>
      <protection hidden="1"/>
    </xf>
    <xf numFmtId="0" fontId="13" fillId="0" borderId="3" xfId="5" applyFont="1" applyFill="1" applyBorder="1" applyAlignment="1" applyProtection="1">
      <alignment vertical="center"/>
      <protection hidden="1"/>
    </xf>
    <xf numFmtId="164" fontId="13" fillId="0" borderId="3" xfId="5" applyNumberFormat="1" applyFont="1" applyFill="1" applyBorder="1" applyAlignment="1" applyProtection="1">
      <alignment vertical="center" wrapText="1"/>
      <protection hidden="1"/>
    </xf>
    <xf numFmtId="0" fontId="1" fillId="0" borderId="3" xfId="6" applyFont="1" applyFill="1" applyBorder="1" applyAlignment="1" applyProtection="1">
      <alignment horizontal="left" vertical="center"/>
      <protection hidden="1"/>
    </xf>
    <xf numFmtId="0" fontId="14" fillId="0" borderId="3" xfId="2" applyFont="1" applyFill="1" applyBorder="1" applyAlignment="1" applyProtection="1">
      <alignment vertical="center"/>
      <protection hidden="1"/>
    </xf>
    <xf numFmtId="164" fontId="1" fillId="0" borderId="3" xfId="6" applyNumberFormat="1" applyFont="1" applyFill="1" applyBorder="1" applyAlignment="1" applyProtection="1">
      <alignment vertical="center" wrapText="1"/>
      <protection hidden="1"/>
    </xf>
    <xf numFmtId="164" fontId="1" fillId="0" borderId="3" xfId="4" applyNumberFormat="1" applyFont="1" applyFill="1" applyBorder="1" applyAlignment="1" applyProtection="1">
      <alignment vertical="center" wrapText="1"/>
      <protection hidden="1"/>
    </xf>
    <xf numFmtId="0" fontId="13" fillId="0" borderId="0" xfId="3" applyFont="1" applyFill="1" applyProtection="1">
      <protection hidden="1"/>
    </xf>
    <xf numFmtId="164" fontId="14" fillId="0" borderId="3" xfId="2" applyNumberFormat="1" applyFont="1" applyFill="1" applyBorder="1" applyAlignment="1" applyProtection="1">
      <alignment vertical="center" wrapText="1"/>
      <protection hidden="1"/>
    </xf>
    <xf numFmtId="0" fontId="12" fillId="0" borderId="3" xfId="3" applyNumberFormat="1" applyFont="1" applyFill="1" applyBorder="1" applyAlignment="1" applyProtection="1">
      <alignment horizontal="left" vertical="center"/>
      <protection hidden="1"/>
    </xf>
    <xf numFmtId="164" fontId="7" fillId="0" borderId="3" xfId="2" applyNumberFormat="1" applyFont="1" applyFill="1" applyBorder="1" applyAlignment="1" applyProtection="1">
      <alignment vertical="center" wrapText="1"/>
      <protection hidden="1"/>
    </xf>
    <xf numFmtId="0" fontId="15" fillId="0" borderId="3" xfId="3" applyNumberFormat="1" applyFont="1" applyFill="1" applyBorder="1" applyAlignment="1" applyProtection="1">
      <alignment horizontal="left" vertical="center"/>
      <protection hidden="1"/>
    </xf>
    <xf numFmtId="0" fontId="35" fillId="0" borderId="0" xfId="54" applyFont="1" applyProtection="1">
      <protection hidden="1"/>
    </xf>
    <xf numFmtId="0" fontId="37" fillId="0" borderId="0" xfId="54" applyFont="1" applyProtection="1">
      <protection hidden="1"/>
    </xf>
    <xf numFmtId="0" fontId="37" fillId="0" borderId="22" xfId="54" applyFont="1" applyBorder="1" applyProtection="1">
      <protection hidden="1"/>
    </xf>
    <xf numFmtId="0" fontId="37" fillId="0" borderId="0" xfId="19" applyFont="1" applyFill="1" applyBorder="1" applyAlignment="1" applyProtection="1"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0" fontId="5" fillId="0" borderId="0" xfId="54" applyFont="1" applyFill="1" applyProtection="1">
      <protection hidden="1"/>
    </xf>
    <xf numFmtId="0" fontId="35" fillId="0" borderId="0" xfId="19" applyFont="1" applyFill="1" applyBorder="1" applyAlignment="1" applyProtection="1">
      <alignment vertical="center"/>
      <protection hidden="1"/>
    </xf>
    <xf numFmtId="0" fontId="35" fillId="0" borderId="0" xfId="19" applyFont="1" applyFill="1" applyBorder="1" applyAlignment="1" applyProtection="1">
      <alignment horizontal="left" vertical="center"/>
      <protection hidden="1"/>
    </xf>
    <xf numFmtId="0" fontId="38" fillId="0" borderId="0" xfId="54" applyFont="1" applyFill="1" applyBorder="1" applyAlignment="1" applyProtection="1">
      <alignment horizontal="left" vertical="center"/>
      <protection hidden="1"/>
    </xf>
    <xf numFmtId="0" fontId="38" fillId="0" borderId="0" xfId="2" applyFont="1" applyFill="1" applyBorder="1" applyAlignment="1" applyProtection="1">
      <alignment vertical="center"/>
      <protection hidden="1"/>
    </xf>
    <xf numFmtId="0" fontId="35" fillId="0" borderId="23" xfId="54" applyFont="1" applyFill="1" applyBorder="1" applyProtection="1">
      <protection hidden="1"/>
    </xf>
    <xf numFmtId="0" fontId="35" fillId="0" borderId="0" xfId="54" applyFont="1" applyFill="1" applyProtection="1">
      <protection hidden="1"/>
    </xf>
    <xf numFmtId="0" fontId="35" fillId="0" borderId="0" xfId="54" applyFont="1" applyFill="1" applyBorder="1" applyProtection="1">
      <protection hidden="1"/>
    </xf>
    <xf numFmtId="0" fontId="35" fillId="0" borderId="4" xfId="54" applyFont="1" applyFill="1" applyBorder="1" applyProtection="1">
      <protection hidden="1"/>
    </xf>
    <xf numFmtId="0" fontId="35" fillId="0" borderId="0" xfId="54" applyNumberFormat="1" applyFont="1" applyFill="1" applyBorder="1" applyAlignment="1">
      <alignment horizontal="left" vertical="center"/>
    </xf>
    <xf numFmtId="164" fontId="38" fillId="0" borderId="9" xfId="2" applyNumberFormat="1" applyFont="1" applyFill="1" applyBorder="1" applyAlignment="1" applyProtection="1">
      <alignment vertical="center" wrapText="1"/>
      <protection hidden="1"/>
    </xf>
    <xf numFmtId="164" fontId="5" fillId="0" borderId="6" xfId="54" applyNumberFormat="1" applyFont="1" applyFill="1" applyBorder="1" applyProtection="1">
      <protection hidden="1"/>
    </xf>
    <xf numFmtId="164" fontId="35" fillId="0" borderId="4" xfId="19" applyNumberFormat="1" applyFont="1" applyFill="1" applyBorder="1" applyAlignment="1" applyProtection="1">
      <alignment vertical="center" wrapText="1"/>
      <protection hidden="1"/>
    </xf>
    <xf numFmtId="164" fontId="35" fillId="0" borderId="23" xfId="54" applyNumberFormat="1" applyFont="1" applyFill="1" applyBorder="1" applyProtection="1">
      <protection hidden="1"/>
    </xf>
    <xf numFmtId="164" fontId="38" fillId="0" borderId="23" xfId="2" applyNumberFormat="1" applyFont="1" applyFill="1" applyBorder="1" applyAlignment="1" applyProtection="1">
      <alignment vertical="center" wrapText="1"/>
      <protection hidden="1"/>
    </xf>
    <xf numFmtId="0" fontId="35" fillId="0" borderId="22" xfId="54" applyNumberFormat="1" applyFont="1" applyFill="1" applyBorder="1" applyAlignment="1">
      <alignment horizontal="left" vertical="center"/>
    </xf>
    <xf numFmtId="0" fontId="38" fillId="0" borderId="22" xfId="2" applyFont="1" applyFill="1" applyBorder="1" applyAlignment="1" applyProtection="1">
      <alignment vertical="center"/>
      <protection hidden="1"/>
    </xf>
    <xf numFmtId="164" fontId="38" fillId="0" borderId="24" xfId="2" applyNumberFormat="1" applyFont="1" applyFill="1" applyBorder="1" applyAlignment="1" applyProtection="1">
      <alignment vertical="center" wrapText="1"/>
      <protection hidden="1"/>
    </xf>
    <xf numFmtId="0" fontId="35" fillId="0" borderId="25" xfId="54" applyFont="1" applyFill="1" applyBorder="1" applyProtection="1">
      <protection hidden="1"/>
    </xf>
    <xf numFmtId="164" fontId="37" fillId="0" borderId="22" xfId="54" applyNumberFormat="1" applyFont="1" applyFill="1" applyBorder="1" applyAlignment="1">
      <alignment vertical="center"/>
    </xf>
    <xf numFmtId="164" fontId="37" fillId="0" borderId="25" xfId="54" applyNumberFormat="1" applyFont="1" applyFill="1" applyBorder="1" applyAlignment="1" applyProtection="1">
      <alignment vertical="center"/>
      <protection hidden="1"/>
    </xf>
    <xf numFmtId="164" fontId="37" fillId="0" borderId="0" xfId="54" applyNumberFormat="1" applyFont="1" applyFill="1" applyAlignment="1" applyProtection="1">
      <alignment vertical="center"/>
      <protection hidden="1"/>
    </xf>
    <xf numFmtId="0" fontId="37" fillId="0" borderId="0" xfId="54" applyFont="1" applyFill="1" applyAlignment="1" applyProtection="1">
      <alignment vertical="center"/>
      <protection hidden="1"/>
    </xf>
    <xf numFmtId="0" fontId="37" fillId="0" borderId="0" xfId="54" applyNumberFormat="1" applyFont="1" applyFill="1" applyBorder="1" applyAlignment="1">
      <alignment horizontal="center" vertical="center"/>
    </xf>
    <xf numFmtId="164" fontId="37" fillId="0" borderId="0" xfId="54" applyNumberFormat="1" applyFont="1" applyFill="1" applyBorder="1" applyAlignment="1">
      <alignment vertical="center"/>
    </xf>
    <xf numFmtId="164" fontId="37" fillId="0" borderId="0" xfId="54" applyNumberFormat="1" applyFont="1" applyFill="1" applyBorder="1" applyAlignment="1" applyProtection="1">
      <alignment vertical="center"/>
      <protection hidden="1"/>
    </xf>
    <xf numFmtId="165" fontId="35" fillId="0" borderId="0" xfId="1" applyFont="1" applyProtection="1">
      <protection hidden="1"/>
    </xf>
    <xf numFmtId="165" fontId="35" fillId="0" borderId="0" xfId="54" applyNumberFormat="1" applyFont="1" applyProtection="1">
      <protection hidden="1"/>
    </xf>
    <xf numFmtId="164" fontId="35" fillId="0" borderId="0" xfId="54" applyNumberFormat="1" applyFont="1" applyProtection="1">
      <protection hidden="1"/>
    </xf>
    <xf numFmtId="0" fontId="7" fillId="0" borderId="3" xfId="2" applyFont="1" applyFill="1" applyBorder="1" applyAlignment="1" applyProtection="1">
      <alignment vertical="center"/>
      <protection hidden="1"/>
    </xf>
    <xf numFmtId="0" fontId="1" fillId="0" borderId="3" xfId="3" applyFont="1" applyFill="1" applyBorder="1" applyProtection="1">
      <protection hidden="1"/>
    </xf>
    <xf numFmtId="165" fontId="16" fillId="0" borderId="3" xfId="1" applyFont="1" applyFill="1" applyBorder="1"/>
    <xf numFmtId="164" fontId="17" fillId="0" borderId="3" xfId="3" applyNumberFormat="1" applyFont="1" applyFill="1" applyBorder="1" applyAlignment="1" applyProtection="1">
      <alignment vertical="center"/>
      <protection hidden="1"/>
    </xf>
    <xf numFmtId="0" fontId="34" fillId="0" borderId="0" xfId="54" applyFont="1" applyAlignment="1" applyProtection="1">
      <alignment horizontal="center"/>
      <protection hidden="1"/>
    </xf>
    <xf numFmtId="0" fontId="36" fillId="0" borderId="0" xfId="54" applyFont="1" applyAlignment="1" applyProtection="1">
      <alignment horizontal="center"/>
      <protection hidden="1"/>
    </xf>
    <xf numFmtId="0" fontId="37" fillId="0" borderId="22" xfId="54" applyNumberFormat="1" applyFont="1" applyFill="1" applyBorder="1" applyAlignment="1">
      <alignment horizontal="center" vertical="center"/>
    </xf>
    <xf numFmtId="0" fontId="17" fillId="0" borderId="3" xfId="3" applyNumberFormat="1" applyFont="1" applyFill="1" applyBorder="1" applyAlignment="1" applyProtection="1">
      <alignment horizontal="center" vertical="center"/>
      <protection hidden="1"/>
    </xf>
    <xf numFmtId="0" fontId="2" fillId="0" borderId="0" xfId="3" applyFont="1" applyFill="1" applyAlignment="1" applyProtection="1">
      <alignment horizont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0" fontId="4" fillId="0" borderId="0" xfId="3" applyFont="1" applyFill="1" applyAlignment="1" applyProtection="1">
      <alignment horizontal="center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4" xfId="2" applyFont="1" applyFill="1" applyBorder="1" applyAlignment="1" applyProtection="1">
      <alignment horizontal="center" vertical="center" wrapText="1"/>
      <protection hidden="1"/>
    </xf>
    <xf numFmtId="0" fontId="7" fillId="0" borderId="9" xfId="2" applyFont="1" applyFill="1" applyBorder="1" applyAlignment="1" applyProtection="1">
      <alignment horizontal="center" vertical="center" wrapText="1"/>
      <protection hidden="1"/>
    </xf>
    <xf numFmtId="0" fontId="8" fillId="0" borderId="1" xfId="2" applyFont="1" applyFill="1" applyBorder="1" applyAlignment="1" applyProtection="1">
      <alignment horizontal="center" vertical="center" wrapText="1"/>
      <protection hidden="1"/>
    </xf>
    <xf numFmtId="0" fontId="8" fillId="0" borderId="4" xfId="2" applyFont="1" applyFill="1" applyBorder="1" applyAlignment="1" applyProtection="1">
      <alignment horizontal="center" vertical="center" wrapText="1"/>
      <protection hidden="1"/>
    </xf>
    <xf numFmtId="0" fontId="8" fillId="0" borderId="9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/>
      <protection hidden="1"/>
    </xf>
    <xf numFmtId="0" fontId="7" fillId="0" borderId="2" xfId="2" applyFont="1" applyFill="1" applyBorder="1" applyAlignment="1" applyProtection="1">
      <alignment horizontal="center" vertical="center"/>
      <protection hidden="1"/>
    </xf>
    <xf numFmtId="0" fontId="7" fillId="0" borderId="3" xfId="2" applyFont="1" applyFill="1" applyBorder="1" applyAlignment="1" applyProtection="1">
      <alignment horizontal="center" vertical="center" wrapText="1"/>
      <protection hidden="1"/>
    </xf>
    <xf numFmtId="0" fontId="8" fillId="0" borderId="2" xfId="2" applyFont="1" applyFill="1" applyBorder="1" applyAlignment="1" applyProtection="1">
      <alignment horizontal="center" vertical="center"/>
      <protection hidden="1"/>
    </xf>
    <xf numFmtId="0" fontId="8" fillId="0" borderId="5" xfId="2" applyFont="1" applyFill="1" applyBorder="1" applyAlignment="1" applyProtection="1">
      <alignment horizontal="center" vertical="center"/>
      <protection hidden="1"/>
    </xf>
    <xf numFmtId="0" fontId="8" fillId="0" borderId="12" xfId="2" applyFont="1" applyFill="1" applyBorder="1" applyAlignment="1" applyProtection="1">
      <alignment horizontal="center" vertical="center"/>
      <protection hidden="1"/>
    </xf>
    <xf numFmtId="0" fontId="8" fillId="0" borderId="10" xfId="2" applyFont="1" applyFill="1" applyBorder="1" applyAlignment="1" applyProtection="1">
      <alignment horizontal="center" vertical="center" wrapText="1"/>
      <protection hidden="1"/>
    </xf>
    <xf numFmtId="0" fontId="8" fillId="0" borderId="6" xfId="2" applyFont="1" applyFill="1" applyBorder="1" applyAlignment="1" applyProtection="1">
      <alignment horizontal="center" vertical="center" wrapText="1"/>
      <protection hidden="1"/>
    </xf>
    <xf numFmtId="0" fontId="8" fillId="0" borderId="13" xfId="2" applyFont="1" applyFill="1" applyBorder="1" applyAlignment="1" applyProtection="1">
      <alignment horizontal="center" vertical="center" wrapText="1"/>
      <protection hidden="1"/>
    </xf>
    <xf numFmtId="0" fontId="7" fillId="0" borderId="7" xfId="2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center" vertical="center" wrapText="1"/>
      <protection hidden="1"/>
    </xf>
    <xf numFmtId="0" fontId="7" fillId="0" borderId="11" xfId="2" applyFont="1" applyFill="1" applyBorder="1" applyAlignment="1" applyProtection="1">
      <alignment horizontal="center" vertical="center" wrapText="1"/>
      <protection hidden="1"/>
    </xf>
    <xf numFmtId="0" fontId="11" fillId="0" borderId="7" xfId="2" applyFont="1" applyFill="1" applyBorder="1" applyAlignment="1" applyProtection="1">
      <alignment horizontal="center" vertical="center" wrapText="1"/>
      <protection hidden="1"/>
    </xf>
    <xf numFmtId="0" fontId="11" fillId="0" borderId="8" xfId="2" applyFont="1" applyFill="1" applyBorder="1" applyAlignment="1" applyProtection="1">
      <alignment horizontal="center" vertical="center" wrapText="1"/>
      <protection hidden="1"/>
    </xf>
    <xf numFmtId="0" fontId="11" fillId="0" borderId="11" xfId="2" applyFont="1" applyFill="1" applyBorder="1" applyAlignment="1" applyProtection="1">
      <alignment horizontal="center" vertical="center" wrapText="1"/>
      <protection hidden="1"/>
    </xf>
  </cellXfs>
  <cellStyles count="57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3_Copia de PRESUPUESTO INGRESOS Y GASTOS 2012_1" xfId="5"/>
    <cellStyle name="40% - Énfasis4 2" xfId="17"/>
    <cellStyle name="40% - Énfasis4_Copia de PRESUPUESTO INGRESOS Y GASTOS 2012_1" xfId="6"/>
    <cellStyle name="40% - Énfasis5 2" xfId="18"/>
    <cellStyle name="40% - Énfasis6 2" xfId="19"/>
    <cellStyle name="40% - Énfasis6_Copia de PRESUPUESTO INGRESOS Y GASTOS 2012_2" xfId="4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uena 2" xfId="26"/>
    <cellStyle name="Cálculo 2" xfId="27"/>
    <cellStyle name="Celda de comprobación 2" xfId="28"/>
    <cellStyle name="Celda vinculada 2" xfId="29"/>
    <cellStyle name="Encabezado 4 2" xfId="30"/>
    <cellStyle name="Énfasis1" xfId="2" builtinId="29"/>
    <cellStyle name="Énfasis1 2" xfId="31"/>
    <cellStyle name="Énfasis1 3" xfId="56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Euro" xfId="38"/>
    <cellStyle name="Incorrecto 2" xfId="39"/>
    <cellStyle name="Moneda" xfId="1" builtinId="4"/>
    <cellStyle name="Moneda 2" xfId="7"/>
    <cellStyle name="Moneda 2 2" xfId="40"/>
    <cellStyle name="Moneda 3" xfId="41"/>
    <cellStyle name="Moneda 4" xfId="55"/>
    <cellStyle name="Neutral 2" xfId="42"/>
    <cellStyle name="Normal" xfId="0" builtinId="0"/>
    <cellStyle name="Normal 2" xfId="43"/>
    <cellStyle name="Normal 3" xfId="44"/>
    <cellStyle name="Normal 4" xfId="45"/>
    <cellStyle name="Normal_Copia de PRESUPUESTO INGRESOS Y GASTOS 2012" xfId="3"/>
    <cellStyle name="Normal_PRESUPUESTO INGRESOS Y GASTOS 2012" xfId="54"/>
    <cellStyle name="Notas 2" xfId="46"/>
    <cellStyle name="Salida 2" xfId="47"/>
    <cellStyle name="Texto de advertencia 2" xfId="48"/>
    <cellStyle name="Texto explicativo 2" xfId="49"/>
    <cellStyle name="Título 2 2" xfId="50"/>
    <cellStyle name="Título 3 2" xfId="51"/>
    <cellStyle name="Título 4" xfId="52"/>
    <cellStyle name="Total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B1:G16"/>
  <sheetViews>
    <sheetView showGridLines="0" tabSelected="1" workbookViewId="0">
      <selection activeCell="F14" sqref="F14"/>
    </sheetView>
  </sheetViews>
  <sheetFormatPr baseColWidth="10" defaultRowHeight="21" customHeight="1" x14ac:dyDescent="0.2"/>
  <cols>
    <col min="1" max="1" width="1.28515625" style="24" customWidth="1"/>
    <col min="2" max="3" width="5.140625" style="24" customWidth="1"/>
    <col min="4" max="4" width="55.7109375" style="24" customWidth="1"/>
    <col min="5" max="5" width="15.85546875" style="24" customWidth="1"/>
    <col min="6" max="6" width="18" style="24" customWidth="1"/>
    <col min="7" max="7" width="2" style="24" customWidth="1"/>
    <col min="8" max="256" width="11.42578125" style="24"/>
    <col min="257" max="257" width="1.28515625" style="24" customWidth="1"/>
    <col min="258" max="259" width="5.140625" style="24" customWidth="1"/>
    <col min="260" max="260" width="55.7109375" style="24" customWidth="1"/>
    <col min="261" max="261" width="15.85546875" style="24" customWidth="1"/>
    <col min="262" max="262" width="18" style="24" customWidth="1"/>
    <col min="263" max="263" width="2" style="24" customWidth="1"/>
    <col min="264" max="512" width="11.42578125" style="24"/>
    <col min="513" max="513" width="1.28515625" style="24" customWidth="1"/>
    <col min="514" max="515" width="5.140625" style="24" customWidth="1"/>
    <col min="516" max="516" width="55.7109375" style="24" customWidth="1"/>
    <col min="517" max="517" width="15.85546875" style="24" customWidth="1"/>
    <col min="518" max="518" width="18" style="24" customWidth="1"/>
    <col min="519" max="519" width="2" style="24" customWidth="1"/>
    <col min="520" max="768" width="11.42578125" style="24"/>
    <col min="769" max="769" width="1.28515625" style="24" customWidth="1"/>
    <col min="770" max="771" width="5.140625" style="24" customWidth="1"/>
    <col min="772" max="772" width="55.7109375" style="24" customWidth="1"/>
    <col min="773" max="773" width="15.85546875" style="24" customWidth="1"/>
    <col min="774" max="774" width="18" style="24" customWidth="1"/>
    <col min="775" max="775" width="2" style="24" customWidth="1"/>
    <col min="776" max="1024" width="11.42578125" style="24"/>
    <col min="1025" max="1025" width="1.28515625" style="24" customWidth="1"/>
    <col min="1026" max="1027" width="5.140625" style="24" customWidth="1"/>
    <col min="1028" max="1028" width="55.7109375" style="24" customWidth="1"/>
    <col min="1029" max="1029" width="15.85546875" style="24" customWidth="1"/>
    <col min="1030" max="1030" width="18" style="24" customWidth="1"/>
    <col min="1031" max="1031" width="2" style="24" customWidth="1"/>
    <col min="1032" max="1280" width="11.42578125" style="24"/>
    <col min="1281" max="1281" width="1.28515625" style="24" customWidth="1"/>
    <col min="1282" max="1283" width="5.140625" style="24" customWidth="1"/>
    <col min="1284" max="1284" width="55.7109375" style="24" customWidth="1"/>
    <col min="1285" max="1285" width="15.85546875" style="24" customWidth="1"/>
    <col min="1286" max="1286" width="18" style="24" customWidth="1"/>
    <col min="1287" max="1287" width="2" style="24" customWidth="1"/>
    <col min="1288" max="1536" width="11.42578125" style="24"/>
    <col min="1537" max="1537" width="1.28515625" style="24" customWidth="1"/>
    <col min="1538" max="1539" width="5.140625" style="24" customWidth="1"/>
    <col min="1540" max="1540" width="55.7109375" style="24" customWidth="1"/>
    <col min="1541" max="1541" width="15.85546875" style="24" customWidth="1"/>
    <col min="1542" max="1542" width="18" style="24" customWidth="1"/>
    <col min="1543" max="1543" width="2" style="24" customWidth="1"/>
    <col min="1544" max="1792" width="11.42578125" style="24"/>
    <col min="1793" max="1793" width="1.28515625" style="24" customWidth="1"/>
    <col min="1794" max="1795" width="5.140625" style="24" customWidth="1"/>
    <col min="1796" max="1796" width="55.7109375" style="24" customWidth="1"/>
    <col min="1797" max="1797" width="15.85546875" style="24" customWidth="1"/>
    <col min="1798" max="1798" width="18" style="24" customWidth="1"/>
    <col min="1799" max="1799" width="2" style="24" customWidth="1"/>
    <col min="1800" max="2048" width="11.42578125" style="24"/>
    <col min="2049" max="2049" width="1.28515625" style="24" customWidth="1"/>
    <col min="2050" max="2051" width="5.140625" style="24" customWidth="1"/>
    <col min="2052" max="2052" width="55.7109375" style="24" customWidth="1"/>
    <col min="2053" max="2053" width="15.85546875" style="24" customWidth="1"/>
    <col min="2054" max="2054" width="18" style="24" customWidth="1"/>
    <col min="2055" max="2055" width="2" style="24" customWidth="1"/>
    <col min="2056" max="2304" width="11.42578125" style="24"/>
    <col min="2305" max="2305" width="1.28515625" style="24" customWidth="1"/>
    <col min="2306" max="2307" width="5.140625" style="24" customWidth="1"/>
    <col min="2308" max="2308" width="55.7109375" style="24" customWidth="1"/>
    <col min="2309" max="2309" width="15.85546875" style="24" customWidth="1"/>
    <col min="2310" max="2310" width="18" style="24" customWidth="1"/>
    <col min="2311" max="2311" width="2" style="24" customWidth="1"/>
    <col min="2312" max="2560" width="11.42578125" style="24"/>
    <col min="2561" max="2561" width="1.28515625" style="24" customWidth="1"/>
    <col min="2562" max="2563" width="5.140625" style="24" customWidth="1"/>
    <col min="2564" max="2564" width="55.7109375" style="24" customWidth="1"/>
    <col min="2565" max="2565" width="15.85546875" style="24" customWidth="1"/>
    <col min="2566" max="2566" width="18" style="24" customWidth="1"/>
    <col min="2567" max="2567" width="2" style="24" customWidth="1"/>
    <col min="2568" max="2816" width="11.42578125" style="24"/>
    <col min="2817" max="2817" width="1.28515625" style="24" customWidth="1"/>
    <col min="2818" max="2819" width="5.140625" style="24" customWidth="1"/>
    <col min="2820" max="2820" width="55.7109375" style="24" customWidth="1"/>
    <col min="2821" max="2821" width="15.85546875" style="24" customWidth="1"/>
    <col min="2822" max="2822" width="18" style="24" customWidth="1"/>
    <col min="2823" max="2823" width="2" style="24" customWidth="1"/>
    <col min="2824" max="3072" width="11.42578125" style="24"/>
    <col min="3073" max="3073" width="1.28515625" style="24" customWidth="1"/>
    <col min="3074" max="3075" width="5.140625" style="24" customWidth="1"/>
    <col min="3076" max="3076" width="55.7109375" style="24" customWidth="1"/>
    <col min="3077" max="3077" width="15.85546875" style="24" customWidth="1"/>
    <col min="3078" max="3078" width="18" style="24" customWidth="1"/>
    <col min="3079" max="3079" width="2" style="24" customWidth="1"/>
    <col min="3080" max="3328" width="11.42578125" style="24"/>
    <col min="3329" max="3329" width="1.28515625" style="24" customWidth="1"/>
    <col min="3330" max="3331" width="5.140625" style="24" customWidth="1"/>
    <col min="3332" max="3332" width="55.7109375" style="24" customWidth="1"/>
    <col min="3333" max="3333" width="15.85546875" style="24" customWidth="1"/>
    <col min="3334" max="3334" width="18" style="24" customWidth="1"/>
    <col min="3335" max="3335" width="2" style="24" customWidth="1"/>
    <col min="3336" max="3584" width="11.42578125" style="24"/>
    <col min="3585" max="3585" width="1.28515625" style="24" customWidth="1"/>
    <col min="3586" max="3587" width="5.140625" style="24" customWidth="1"/>
    <col min="3588" max="3588" width="55.7109375" style="24" customWidth="1"/>
    <col min="3589" max="3589" width="15.85546875" style="24" customWidth="1"/>
    <col min="3590" max="3590" width="18" style="24" customWidth="1"/>
    <col min="3591" max="3591" width="2" style="24" customWidth="1"/>
    <col min="3592" max="3840" width="11.42578125" style="24"/>
    <col min="3841" max="3841" width="1.28515625" style="24" customWidth="1"/>
    <col min="3842" max="3843" width="5.140625" style="24" customWidth="1"/>
    <col min="3844" max="3844" width="55.7109375" style="24" customWidth="1"/>
    <col min="3845" max="3845" width="15.85546875" style="24" customWidth="1"/>
    <col min="3846" max="3846" width="18" style="24" customWidth="1"/>
    <col min="3847" max="3847" width="2" style="24" customWidth="1"/>
    <col min="3848" max="4096" width="11.42578125" style="24"/>
    <col min="4097" max="4097" width="1.28515625" style="24" customWidth="1"/>
    <col min="4098" max="4099" width="5.140625" style="24" customWidth="1"/>
    <col min="4100" max="4100" width="55.7109375" style="24" customWidth="1"/>
    <col min="4101" max="4101" width="15.85546875" style="24" customWidth="1"/>
    <col min="4102" max="4102" width="18" style="24" customWidth="1"/>
    <col min="4103" max="4103" width="2" style="24" customWidth="1"/>
    <col min="4104" max="4352" width="11.42578125" style="24"/>
    <col min="4353" max="4353" width="1.28515625" style="24" customWidth="1"/>
    <col min="4354" max="4355" width="5.140625" style="24" customWidth="1"/>
    <col min="4356" max="4356" width="55.7109375" style="24" customWidth="1"/>
    <col min="4357" max="4357" width="15.85546875" style="24" customWidth="1"/>
    <col min="4358" max="4358" width="18" style="24" customWidth="1"/>
    <col min="4359" max="4359" width="2" style="24" customWidth="1"/>
    <col min="4360" max="4608" width="11.42578125" style="24"/>
    <col min="4609" max="4609" width="1.28515625" style="24" customWidth="1"/>
    <col min="4610" max="4611" width="5.140625" style="24" customWidth="1"/>
    <col min="4612" max="4612" width="55.7109375" style="24" customWidth="1"/>
    <col min="4613" max="4613" width="15.85546875" style="24" customWidth="1"/>
    <col min="4614" max="4614" width="18" style="24" customWidth="1"/>
    <col min="4615" max="4615" width="2" style="24" customWidth="1"/>
    <col min="4616" max="4864" width="11.42578125" style="24"/>
    <col min="4865" max="4865" width="1.28515625" style="24" customWidth="1"/>
    <col min="4866" max="4867" width="5.140625" style="24" customWidth="1"/>
    <col min="4868" max="4868" width="55.7109375" style="24" customWidth="1"/>
    <col min="4869" max="4869" width="15.85546875" style="24" customWidth="1"/>
    <col min="4870" max="4870" width="18" style="24" customWidth="1"/>
    <col min="4871" max="4871" width="2" style="24" customWidth="1"/>
    <col min="4872" max="5120" width="11.42578125" style="24"/>
    <col min="5121" max="5121" width="1.28515625" style="24" customWidth="1"/>
    <col min="5122" max="5123" width="5.140625" style="24" customWidth="1"/>
    <col min="5124" max="5124" width="55.7109375" style="24" customWidth="1"/>
    <col min="5125" max="5125" width="15.85546875" style="24" customWidth="1"/>
    <col min="5126" max="5126" width="18" style="24" customWidth="1"/>
    <col min="5127" max="5127" width="2" style="24" customWidth="1"/>
    <col min="5128" max="5376" width="11.42578125" style="24"/>
    <col min="5377" max="5377" width="1.28515625" style="24" customWidth="1"/>
    <col min="5378" max="5379" width="5.140625" style="24" customWidth="1"/>
    <col min="5380" max="5380" width="55.7109375" style="24" customWidth="1"/>
    <col min="5381" max="5381" width="15.85546875" style="24" customWidth="1"/>
    <col min="5382" max="5382" width="18" style="24" customWidth="1"/>
    <col min="5383" max="5383" width="2" style="24" customWidth="1"/>
    <col min="5384" max="5632" width="11.42578125" style="24"/>
    <col min="5633" max="5633" width="1.28515625" style="24" customWidth="1"/>
    <col min="5634" max="5635" width="5.140625" style="24" customWidth="1"/>
    <col min="5636" max="5636" width="55.7109375" style="24" customWidth="1"/>
    <col min="5637" max="5637" width="15.85546875" style="24" customWidth="1"/>
    <col min="5638" max="5638" width="18" style="24" customWidth="1"/>
    <col min="5639" max="5639" width="2" style="24" customWidth="1"/>
    <col min="5640" max="5888" width="11.42578125" style="24"/>
    <col min="5889" max="5889" width="1.28515625" style="24" customWidth="1"/>
    <col min="5890" max="5891" width="5.140625" style="24" customWidth="1"/>
    <col min="5892" max="5892" width="55.7109375" style="24" customWidth="1"/>
    <col min="5893" max="5893" width="15.85546875" style="24" customWidth="1"/>
    <col min="5894" max="5894" width="18" style="24" customWidth="1"/>
    <col min="5895" max="5895" width="2" style="24" customWidth="1"/>
    <col min="5896" max="6144" width="11.42578125" style="24"/>
    <col min="6145" max="6145" width="1.28515625" style="24" customWidth="1"/>
    <col min="6146" max="6147" width="5.140625" style="24" customWidth="1"/>
    <col min="6148" max="6148" width="55.7109375" style="24" customWidth="1"/>
    <col min="6149" max="6149" width="15.85546875" style="24" customWidth="1"/>
    <col min="6150" max="6150" width="18" style="24" customWidth="1"/>
    <col min="6151" max="6151" width="2" style="24" customWidth="1"/>
    <col min="6152" max="6400" width="11.42578125" style="24"/>
    <col min="6401" max="6401" width="1.28515625" style="24" customWidth="1"/>
    <col min="6402" max="6403" width="5.140625" style="24" customWidth="1"/>
    <col min="6404" max="6404" width="55.7109375" style="24" customWidth="1"/>
    <col min="6405" max="6405" width="15.85546875" style="24" customWidth="1"/>
    <col min="6406" max="6406" width="18" style="24" customWidth="1"/>
    <col min="6407" max="6407" width="2" style="24" customWidth="1"/>
    <col min="6408" max="6656" width="11.42578125" style="24"/>
    <col min="6657" max="6657" width="1.28515625" style="24" customWidth="1"/>
    <col min="6658" max="6659" width="5.140625" style="24" customWidth="1"/>
    <col min="6660" max="6660" width="55.7109375" style="24" customWidth="1"/>
    <col min="6661" max="6661" width="15.85546875" style="24" customWidth="1"/>
    <col min="6662" max="6662" width="18" style="24" customWidth="1"/>
    <col min="6663" max="6663" width="2" style="24" customWidth="1"/>
    <col min="6664" max="6912" width="11.42578125" style="24"/>
    <col min="6913" max="6913" width="1.28515625" style="24" customWidth="1"/>
    <col min="6914" max="6915" width="5.140625" style="24" customWidth="1"/>
    <col min="6916" max="6916" width="55.7109375" style="24" customWidth="1"/>
    <col min="6917" max="6917" width="15.85546875" style="24" customWidth="1"/>
    <col min="6918" max="6918" width="18" style="24" customWidth="1"/>
    <col min="6919" max="6919" width="2" style="24" customWidth="1"/>
    <col min="6920" max="7168" width="11.42578125" style="24"/>
    <col min="7169" max="7169" width="1.28515625" style="24" customWidth="1"/>
    <col min="7170" max="7171" width="5.140625" style="24" customWidth="1"/>
    <col min="7172" max="7172" width="55.7109375" style="24" customWidth="1"/>
    <col min="7173" max="7173" width="15.85546875" style="24" customWidth="1"/>
    <col min="7174" max="7174" width="18" style="24" customWidth="1"/>
    <col min="7175" max="7175" width="2" style="24" customWidth="1"/>
    <col min="7176" max="7424" width="11.42578125" style="24"/>
    <col min="7425" max="7425" width="1.28515625" style="24" customWidth="1"/>
    <col min="7426" max="7427" width="5.140625" style="24" customWidth="1"/>
    <col min="7428" max="7428" width="55.7109375" style="24" customWidth="1"/>
    <col min="7429" max="7429" width="15.85546875" style="24" customWidth="1"/>
    <col min="7430" max="7430" width="18" style="24" customWidth="1"/>
    <col min="7431" max="7431" width="2" style="24" customWidth="1"/>
    <col min="7432" max="7680" width="11.42578125" style="24"/>
    <col min="7681" max="7681" width="1.28515625" style="24" customWidth="1"/>
    <col min="7682" max="7683" width="5.140625" style="24" customWidth="1"/>
    <col min="7684" max="7684" width="55.7109375" style="24" customWidth="1"/>
    <col min="7685" max="7685" width="15.85546875" style="24" customWidth="1"/>
    <col min="7686" max="7686" width="18" style="24" customWidth="1"/>
    <col min="7687" max="7687" width="2" style="24" customWidth="1"/>
    <col min="7688" max="7936" width="11.42578125" style="24"/>
    <col min="7937" max="7937" width="1.28515625" style="24" customWidth="1"/>
    <col min="7938" max="7939" width="5.140625" style="24" customWidth="1"/>
    <col min="7940" max="7940" width="55.7109375" style="24" customWidth="1"/>
    <col min="7941" max="7941" width="15.85546875" style="24" customWidth="1"/>
    <col min="7942" max="7942" width="18" style="24" customWidth="1"/>
    <col min="7943" max="7943" width="2" style="24" customWidth="1"/>
    <col min="7944" max="8192" width="11.42578125" style="24"/>
    <col min="8193" max="8193" width="1.28515625" style="24" customWidth="1"/>
    <col min="8194" max="8195" width="5.140625" style="24" customWidth="1"/>
    <col min="8196" max="8196" width="55.7109375" style="24" customWidth="1"/>
    <col min="8197" max="8197" width="15.85546875" style="24" customWidth="1"/>
    <col min="8198" max="8198" width="18" style="24" customWidth="1"/>
    <col min="8199" max="8199" width="2" style="24" customWidth="1"/>
    <col min="8200" max="8448" width="11.42578125" style="24"/>
    <col min="8449" max="8449" width="1.28515625" style="24" customWidth="1"/>
    <col min="8450" max="8451" width="5.140625" style="24" customWidth="1"/>
    <col min="8452" max="8452" width="55.7109375" style="24" customWidth="1"/>
    <col min="8453" max="8453" width="15.85546875" style="24" customWidth="1"/>
    <col min="8454" max="8454" width="18" style="24" customWidth="1"/>
    <col min="8455" max="8455" width="2" style="24" customWidth="1"/>
    <col min="8456" max="8704" width="11.42578125" style="24"/>
    <col min="8705" max="8705" width="1.28515625" style="24" customWidth="1"/>
    <col min="8706" max="8707" width="5.140625" style="24" customWidth="1"/>
    <col min="8708" max="8708" width="55.7109375" style="24" customWidth="1"/>
    <col min="8709" max="8709" width="15.85546875" style="24" customWidth="1"/>
    <col min="8710" max="8710" width="18" style="24" customWidth="1"/>
    <col min="8711" max="8711" width="2" style="24" customWidth="1"/>
    <col min="8712" max="8960" width="11.42578125" style="24"/>
    <col min="8961" max="8961" width="1.28515625" style="24" customWidth="1"/>
    <col min="8962" max="8963" width="5.140625" style="24" customWidth="1"/>
    <col min="8964" max="8964" width="55.7109375" style="24" customWidth="1"/>
    <col min="8965" max="8965" width="15.85546875" style="24" customWidth="1"/>
    <col min="8966" max="8966" width="18" style="24" customWidth="1"/>
    <col min="8967" max="8967" width="2" style="24" customWidth="1"/>
    <col min="8968" max="9216" width="11.42578125" style="24"/>
    <col min="9217" max="9217" width="1.28515625" style="24" customWidth="1"/>
    <col min="9218" max="9219" width="5.140625" style="24" customWidth="1"/>
    <col min="9220" max="9220" width="55.7109375" style="24" customWidth="1"/>
    <col min="9221" max="9221" width="15.85546875" style="24" customWidth="1"/>
    <col min="9222" max="9222" width="18" style="24" customWidth="1"/>
    <col min="9223" max="9223" width="2" style="24" customWidth="1"/>
    <col min="9224" max="9472" width="11.42578125" style="24"/>
    <col min="9473" max="9473" width="1.28515625" style="24" customWidth="1"/>
    <col min="9474" max="9475" width="5.140625" style="24" customWidth="1"/>
    <col min="9476" max="9476" width="55.7109375" style="24" customWidth="1"/>
    <col min="9477" max="9477" width="15.85546875" style="24" customWidth="1"/>
    <col min="9478" max="9478" width="18" style="24" customWidth="1"/>
    <col min="9479" max="9479" width="2" style="24" customWidth="1"/>
    <col min="9480" max="9728" width="11.42578125" style="24"/>
    <col min="9729" max="9729" width="1.28515625" style="24" customWidth="1"/>
    <col min="9730" max="9731" width="5.140625" style="24" customWidth="1"/>
    <col min="9732" max="9732" width="55.7109375" style="24" customWidth="1"/>
    <col min="9733" max="9733" width="15.85546875" style="24" customWidth="1"/>
    <col min="9734" max="9734" width="18" style="24" customWidth="1"/>
    <col min="9735" max="9735" width="2" style="24" customWidth="1"/>
    <col min="9736" max="9984" width="11.42578125" style="24"/>
    <col min="9985" max="9985" width="1.28515625" style="24" customWidth="1"/>
    <col min="9986" max="9987" width="5.140625" style="24" customWidth="1"/>
    <col min="9988" max="9988" width="55.7109375" style="24" customWidth="1"/>
    <col min="9989" max="9989" width="15.85546875" style="24" customWidth="1"/>
    <col min="9990" max="9990" width="18" style="24" customWidth="1"/>
    <col min="9991" max="9991" width="2" style="24" customWidth="1"/>
    <col min="9992" max="10240" width="11.42578125" style="24"/>
    <col min="10241" max="10241" width="1.28515625" style="24" customWidth="1"/>
    <col min="10242" max="10243" width="5.140625" style="24" customWidth="1"/>
    <col min="10244" max="10244" width="55.7109375" style="24" customWidth="1"/>
    <col min="10245" max="10245" width="15.85546875" style="24" customWidth="1"/>
    <col min="10246" max="10246" width="18" style="24" customWidth="1"/>
    <col min="10247" max="10247" width="2" style="24" customWidth="1"/>
    <col min="10248" max="10496" width="11.42578125" style="24"/>
    <col min="10497" max="10497" width="1.28515625" style="24" customWidth="1"/>
    <col min="10498" max="10499" width="5.140625" style="24" customWidth="1"/>
    <col min="10500" max="10500" width="55.7109375" style="24" customWidth="1"/>
    <col min="10501" max="10501" width="15.85546875" style="24" customWidth="1"/>
    <col min="10502" max="10502" width="18" style="24" customWidth="1"/>
    <col min="10503" max="10503" width="2" style="24" customWidth="1"/>
    <col min="10504" max="10752" width="11.42578125" style="24"/>
    <col min="10753" max="10753" width="1.28515625" style="24" customWidth="1"/>
    <col min="10754" max="10755" width="5.140625" style="24" customWidth="1"/>
    <col min="10756" max="10756" width="55.7109375" style="24" customWidth="1"/>
    <col min="10757" max="10757" width="15.85546875" style="24" customWidth="1"/>
    <col min="10758" max="10758" width="18" style="24" customWidth="1"/>
    <col min="10759" max="10759" width="2" style="24" customWidth="1"/>
    <col min="10760" max="11008" width="11.42578125" style="24"/>
    <col min="11009" max="11009" width="1.28515625" style="24" customWidth="1"/>
    <col min="11010" max="11011" width="5.140625" style="24" customWidth="1"/>
    <col min="11012" max="11012" width="55.7109375" style="24" customWidth="1"/>
    <col min="11013" max="11013" width="15.85546875" style="24" customWidth="1"/>
    <col min="11014" max="11014" width="18" style="24" customWidth="1"/>
    <col min="11015" max="11015" width="2" style="24" customWidth="1"/>
    <col min="11016" max="11264" width="11.42578125" style="24"/>
    <col min="11265" max="11265" width="1.28515625" style="24" customWidth="1"/>
    <col min="11266" max="11267" width="5.140625" style="24" customWidth="1"/>
    <col min="11268" max="11268" width="55.7109375" style="24" customWidth="1"/>
    <col min="11269" max="11269" width="15.85546875" style="24" customWidth="1"/>
    <col min="11270" max="11270" width="18" style="24" customWidth="1"/>
    <col min="11271" max="11271" width="2" style="24" customWidth="1"/>
    <col min="11272" max="11520" width="11.42578125" style="24"/>
    <col min="11521" max="11521" width="1.28515625" style="24" customWidth="1"/>
    <col min="11522" max="11523" width="5.140625" style="24" customWidth="1"/>
    <col min="11524" max="11524" width="55.7109375" style="24" customWidth="1"/>
    <col min="11525" max="11525" width="15.85546875" style="24" customWidth="1"/>
    <col min="11526" max="11526" width="18" style="24" customWidth="1"/>
    <col min="11527" max="11527" width="2" style="24" customWidth="1"/>
    <col min="11528" max="11776" width="11.42578125" style="24"/>
    <col min="11777" max="11777" width="1.28515625" style="24" customWidth="1"/>
    <col min="11778" max="11779" width="5.140625" style="24" customWidth="1"/>
    <col min="11780" max="11780" width="55.7109375" style="24" customWidth="1"/>
    <col min="11781" max="11781" width="15.85546875" style="24" customWidth="1"/>
    <col min="11782" max="11782" width="18" style="24" customWidth="1"/>
    <col min="11783" max="11783" width="2" style="24" customWidth="1"/>
    <col min="11784" max="12032" width="11.42578125" style="24"/>
    <col min="12033" max="12033" width="1.28515625" style="24" customWidth="1"/>
    <col min="12034" max="12035" width="5.140625" style="24" customWidth="1"/>
    <col min="12036" max="12036" width="55.7109375" style="24" customWidth="1"/>
    <col min="12037" max="12037" width="15.85546875" style="24" customWidth="1"/>
    <col min="12038" max="12038" width="18" style="24" customWidth="1"/>
    <col min="12039" max="12039" width="2" style="24" customWidth="1"/>
    <col min="12040" max="12288" width="11.42578125" style="24"/>
    <col min="12289" max="12289" width="1.28515625" style="24" customWidth="1"/>
    <col min="12290" max="12291" width="5.140625" style="24" customWidth="1"/>
    <col min="12292" max="12292" width="55.7109375" style="24" customWidth="1"/>
    <col min="12293" max="12293" width="15.85546875" style="24" customWidth="1"/>
    <col min="12294" max="12294" width="18" style="24" customWidth="1"/>
    <col min="12295" max="12295" width="2" style="24" customWidth="1"/>
    <col min="12296" max="12544" width="11.42578125" style="24"/>
    <col min="12545" max="12545" width="1.28515625" style="24" customWidth="1"/>
    <col min="12546" max="12547" width="5.140625" style="24" customWidth="1"/>
    <col min="12548" max="12548" width="55.7109375" style="24" customWidth="1"/>
    <col min="12549" max="12549" width="15.85546875" style="24" customWidth="1"/>
    <col min="12550" max="12550" width="18" style="24" customWidth="1"/>
    <col min="12551" max="12551" width="2" style="24" customWidth="1"/>
    <col min="12552" max="12800" width="11.42578125" style="24"/>
    <col min="12801" max="12801" width="1.28515625" style="24" customWidth="1"/>
    <col min="12802" max="12803" width="5.140625" style="24" customWidth="1"/>
    <col min="12804" max="12804" width="55.7109375" style="24" customWidth="1"/>
    <col min="12805" max="12805" width="15.85546875" style="24" customWidth="1"/>
    <col min="12806" max="12806" width="18" style="24" customWidth="1"/>
    <col min="12807" max="12807" width="2" style="24" customWidth="1"/>
    <col min="12808" max="13056" width="11.42578125" style="24"/>
    <col min="13057" max="13057" width="1.28515625" style="24" customWidth="1"/>
    <col min="13058" max="13059" width="5.140625" style="24" customWidth="1"/>
    <col min="13060" max="13060" width="55.7109375" style="24" customWidth="1"/>
    <col min="13061" max="13061" width="15.85546875" style="24" customWidth="1"/>
    <col min="13062" max="13062" width="18" style="24" customWidth="1"/>
    <col min="13063" max="13063" width="2" style="24" customWidth="1"/>
    <col min="13064" max="13312" width="11.42578125" style="24"/>
    <col min="13313" max="13313" width="1.28515625" style="24" customWidth="1"/>
    <col min="13314" max="13315" width="5.140625" style="24" customWidth="1"/>
    <col min="13316" max="13316" width="55.7109375" style="24" customWidth="1"/>
    <col min="13317" max="13317" width="15.85546875" style="24" customWidth="1"/>
    <col min="13318" max="13318" width="18" style="24" customWidth="1"/>
    <col min="13319" max="13319" width="2" style="24" customWidth="1"/>
    <col min="13320" max="13568" width="11.42578125" style="24"/>
    <col min="13569" max="13569" width="1.28515625" style="24" customWidth="1"/>
    <col min="13570" max="13571" width="5.140625" style="24" customWidth="1"/>
    <col min="13572" max="13572" width="55.7109375" style="24" customWidth="1"/>
    <col min="13573" max="13573" width="15.85546875" style="24" customWidth="1"/>
    <col min="13574" max="13574" width="18" style="24" customWidth="1"/>
    <col min="13575" max="13575" width="2" style="24" customWidth="1"/>
    <col min="13576" max="13824" width="11.42578125" style="24"/>
    <col min="13825" max="13825" width="1.28515625" style="24" customWidth="1"/>
    <col min="13826" max="13827" width="5.140625" style="24" customWidth="1"/>
    <col min="13828" max="13828" width="55.7109375" style="24" customWidth="1"/>
    <col min="13829" max="13829" width="15.85546875" style="24" customWidth="1"/>
    <col min="13830" max="13830" width="18" style="24" customWidth="1"/>
    <col min="13831" max="13831" width="2" style="24" customWidth="1"/>
    <col min="13832" max="14080" width="11.42578125" style="24"/>
    <col min="14081" max="14081" width="1.28515625" style="24" customWidth="1"/>
    <col min="14082" max="14083" width="5.140625" style="24" customWidth="1"/>
    <col min="14084" max="14084" width="55.7109375" style="24" customWidth="1"/>
    <col min="14085" max="14085" width="15.85546875" style="24" customWidth="1"/>
    <col min="14086" max="14086" width="18" style="24" customWidth="1"/>
    <col min="14087" max="14087" width="2" style="24" customWidth="1"/>
    <col min="14088" max="14336" width="11.42578125" style="24"/>
    <col min="14337" max="14337" width="1.28515625" style="24" customWidth="1"/>
    <col min="14338" max="14339" width="5.140625" style="24" customWidth="1"/>
    <col min="14340" max="14340" width="55.7109375" style="24" customWidth="1"/>
    <col min="14341" max="14341" width="15.85546875" style="24" customWidth="1"/>
    <col min="14342" max="14342" width="18" style="24" customWidth="1"/>
    <col min="14343" max="14343" width="2" style="24" customWidth="1"/>
    <col min="14344" max="14592" width="11.42578125" style="24"/>
    <col min="14593" max="14593" width="1.28515625" style="24" customWidth="1"/>
    <col min="14594" max="14595" width="5.140625" style="24" customWidth="1"/>
    <col min="14596" max="14596" width="55.7109375" style="24" customWidth="1"/>
    <col min="14597" max="14597" width="15.85546875" style="24" customWidth="1"/>
    <col min="14598" max="14598" width="18" style="24" customWidth="1"/>
    <col min="14599" max="14599" width="2" style="24" customWidth="1"/>
    <col min="14600" max="14848" width="11.42578125" style="24"/>
    <col min="14849" max="14849" width="1.28515625" style="24" customWidth="1"/>
    <col min="14850" max="14851" width="5.140625" style="24" customWidth="1"/>
    <col min="14852" max="14852" width="55.7109375" style="24" customWidth="1"/>
    <col min="14853" max="14853" width="15.85546875" style="24" customWidth="1"/>
    <col min="14854" max="14854" width="18" style="24" customWidth="1"/>
    <col min="14855" max="14855" width="2" style="24" customWidth="1"/>
    <col min="14856" max="15104" width="11.42578125" style="24"/>
    <col min="15105" max="15105" width="1.28515625" style="24" customWidth="1"/>
    <col min="15106" max="15107" width="5.140625" style="24" customWidth="1"/>
    <col min="15108" max="15108" width="55.7109375" style="24" customWidth="1"/>
    <col min="15109" max="15109" width="15.85546875" style="24" customWidth="1"/>
    <col min="15110" max="15110" width="18" style="24" customWidth="1"/>
    <col min="15111" max="15111" width="2" style="24" customWidth="1"/>
    <col min="15112" max="15360" width="11.42578125" style="24"/>
    <col min="15361" max="15361" width="1.28515625" style="24" customWidth="1"/>
    <col min="15362" max="15363" width="5.140625" style="24" customWidth="1"/>
    <col min="15364" max="15364" width="55.7109375" style="24" customWidth="1"/>
    <col min="15365" max="15365" width="15.85546875" style="24" customWidth="1"/>
    <col min="15366" max="15366" width="18" style="24" customWidth="1"/>
    <col min="15367" max="15367" width="2" style="24" customWidth="1"/>
    <col min="15368" max="15616" width="11.42578125" style="24"/>
    <col min="15617" max="15617" width="1.28515625" style="24" customWidth="1"/>
    <col min="15618" max="15619" width="5.140625" style="24" customWidth="1"/>
    <col min="15620" max="15620" width="55.7109375" style="24" customWidth="1"/>
    <col min="15621" max="15621" width="15.85546875" style="24" customWidth="1"/>
    <col min="15622" max="15622" width="18" style="24" customWidth="1"/>
    <col min="15623" max="15623" width="2" style="24" customWidth="1"/>
    <col min="15624" max="15872" width="11.42578125" style="24"/>
    <col min="15873" max="15873" width="1.28515625" style="24" customWidth="1"/>
    <col min="15874" max="15875" width="5.140625" style="24" customWidth="1"/>
    <col min="15876" max="15876" width="55.7109375" style="24" customWidth="1"/>
    <col min="15877" max="15877" width="15.85546875" style="24" customWidth="1"/>
    <col min="15878" max="15878" width="18" style="24" customWidth="1"/>
    <col min="15879" max="15879" width="2" style="24" customWidth="1"/>
    <col min="15880" max="16128" width="11.42578125" style="24"/>
    <col min="16129" max="16129" width="1.28515625" style="24" customWidth="1"/>
    <col min="16130" max="16131" width="5.140625" style="24" customWidth="1"/>
    <col min="16132" max="16132" width="55.7109375" style="24" customWidth="1"/>
    <col min="16133" max="16133" width="15.85546875" style="24" customWidth="1"/>
    <col min="16134" max="16134" width="18" style="24" customWidth="1"/>
    <col min="16135" max="16135" width="2" style="24" customWidth="1"/>
    <col min="16136" max="16384" width="11.42578125" style="24"/>
  </cols>
  <sheetData>
    <row r="1" spans="2:7" ht="21" customHeight="1" x14ac:dyDescent="0.3">
      <c r="B1" s="64" t="s">
        <v>0</v>
      </c>
      <c r="C1" s="64"/>
      <c r="D1" s="64"/>
      <c r="E1" s="64"/>
      <c r="F1" s="64"/>
    </row>
    <row r="2" spans="2:7" ht="21" customHeight="1" x14ac:dyDescent="0.25">
      <c r="B2" s="65" t="s">
        <v>45</v>
      </c>
      <c r="C2" s="65"/>
      <c r="D2" s="65"/>
      <c r="E2" s="65"/>
      <c r="F2" s="65"/>
    </row>
    <row r="3" spans="2:7" s="25" customFormat="1" ht="21" customHeight="1" x14ac:dyDescent="0.25">
      <c r="B3" s="25" t="s">
        <v>36</v>
      </c>
    </row>
    <row r="4" spans="2:7" s="25" customFormat="1" ht="19.5" customHeight="1" thickBot="1" x14ac:dyDescent="0.3">
      <c r="B4" s="26" t="s">
        <v>37</v>
      </c>
      <c r="C4" s="26"/>
      <c r="D4" s="26"/>
      <c r="E4" s="26"/>
      <c r="F4" s="26"/>
    </row>
    <row r="5" spans="2:7" s="31" customFormat="1" ht="18.75" customHeight="1" x14ac:dyDescent="0.25">
      <c r="B5" s="27" t="s">
        <v>38</v>
      </c>
      <c r="C5" s="28"/>
      <c r="D5" s="29"/>
      <c r="E5" s="30"/>
      <c r="F5" s="42">
        <f>+F7+F10</f>
        <v>792331.09</v>
      </c>
    </row>
    <row r="6" spans="2:7" s="37" customFormat="1" ht="18.75" customHeight="1" x14ac:dyDescent="0.2">
      <c r="B6" s="32" t="s">
        <v>39</v>
      </c>
      <c r="C6" s="33"/>
      <c r="D6" s="38"/>
      <c r="E6" s="43"/>
      <c r="F6" s="36"/>
    </row>
    <row r="7" spans="2:7" s="37" customFormat="1" ht="18.75" customHeight="1" x14ac:dyDescent="0.2">
      <c r="B7" s="34"/>
      <c r="C7" s="35" t="s">
        <v>40</v>
      </c>
      <c r="D7" s="38"/>
      <c r="E7" s="39"/>
      <c r="F7" s="44">
        <f>SUM(E8)</f>
        <v>250000</v>
      </c>
    </row>
    <row r="8" spans="2:7" s="37" customFormat="1" ht="18.75" customHeight="1" x14ac:dyDescent="0.2">
      <c r="B8" s="40"/>
      <c r="C8" s="40"/>
      <c r="D8" s="35" t="s">
        <v>41</v>
      </c>
      <c r="E8" s="41">
        <v>250000</v>
      </c>
      <c r="F8" s="36"/>
    </row>
    <row r="9" spans="2:7" s="37" customFormat="1" ht="18.75" customHeight="1" x14ac:dyDescent="0.2">
      <c r="B9" s="35" t="s">
        <v>42</v>
      </c>
      <c r="C9" s="34"/>
      <c r="D9" s="38"/>
      <c r="E9" s="39"/>
      <c r="F9" s="45"/>
    </row>
    <row r="10" spans="2:7" s="37" customFormat="1" ht="18.75" customHeight="1" x14ac:dyDescent="0.2">
      <c r="B10" s="40"/>
      <c r="C10" s="35" t="s">
        <v>43</v>
      </c>
      <c r="D10" s="38"/>
      <c r="E10" s="39"/>
      <c r="F10" s="45">
        <f>SUM(E11)</f>
        <v>542331.09</v>
      </c>
    </row>
    <row r="11" spans="2:7" s="37" customFormat="1" ht="18.75" customHeight="1" thickBot="1" x14ac:dyDescent="0.25">
      <c r="B11" s="46"/>
      <c r="C11" s="46"/>
      <c r="D11" s="47" t="s">
        <v>44</v>
      </c>
      <c r="E11" s="48">
        <f>265631.2+236650.66+40049.23</f>
        <v>542331.09</v>
      </c>
      <c r="F11" s="49"/>
    </row>
    <row r="12" spans="2:7" s="53" customFormat="1" ht="30" customHeight="1" thickBot="1" x14ac:dyDescent="0.3">
      <c r="B12" s="66" t="s">
        <v>46</v>
      </c>
      <c r="C12" s="66"/>
      <c r="D12" s="66"/>
      <c r="E12" s="50"/>
      <c r="F12" s="51">
        <f>+F5</f>
        <v>792331.09</v>
      </c>
      <c r="G12" s="52"/>
    </row>
    <row r="13" spans="2:7" s="53" customFormat="1" ht="13.5" customHeight="1" x14ac:dyDescent="0.25">
      <c r="B13" s="54"/>
      <c r="C13" s="54"/>
      <c r="D13" s="54"/>
      <c r="E13" s="55"/>
      <c r="F13" s="56"/>
      <c r="G13" s="52"/>
    </row>
    <row r="14" spans="2:7" ht="21" customHeight="1" x14ac:dyDescent="0.2">
      <c r="F14" s="57"/>
    </row>
    <row r="15" spans="2:7" ht="21" customHeight="1" x14ac:dyDescent="0.2">
      <c r="F15" s="58"/>
    </row>
    <row r="16" spans="2:7" ht="21" customHeight="1" x14ac:dyDescent="0.2">
      <c r="E16" s="59"/>
      <c r="F16" s="58"/>
    </row>
  </sheetData>
  <mergeCells count="3">
    <mergeCell ref="B1:F1"/>
    <mergeCell ref="B2:F2"/>
    <mergeCell ref="B12:D12"/>
  </mergeCells>
  <pageMargins left="0.55000000000000004" right="0.31" top="0.75" bottom="0.75" header="0.3" footer="0.3"/>
  <pageSetup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39"/>
  <sheetViews>
    <sheetView topLeftCell="A7" zoomScaleNormal="100" zoomScaleSheetLayoutView="100" workbookViewId="0">
      <selection activeCell="D40" sqref="D40"/>
    </sheetView>
  </sheetViews>
  <sheetFormatPr baseColWidth="10" defaultRowHeight="21" customHeight="1" x14ac:dyDescent="0.25"/>
  <cols>
    <col min="1" max="1" width="10.5703125" style="1" customWidth="1"/>
    <col min="2" max="2" width="45.140625" style="1" customWidth="1"/>
    <col min="3" max="5" width="13.85546875" style="1" customWidth="1"/>
    <col min="6" max="6" width="15.140625" style="1" customWidth="1"/>
    <col min="7" max="16384" width="11.42578125" style="1"/>
  </cols>
  <sheetData>
    <row r="1" spans="1:6" ht="21" customHeight="1" x14ac:dyDescent="0.35">
      <c r="A1" s="68" t="s">
        <v>0</v>
      </c>
      <c r="B1" s="68"/>
      <c r="C1" s="68"/>
      <c r="D1" s="68"/>
      <c r="E1" s="68"/>
      <c r="F1" s="68"/>
    </row>
    <row r="2" spans="1:6" ht="15.75" customHeight="1" x14ac:dyDescent="0.25">
      <c r="A2" s="69" t="s">
        <v>50</v>
      </c>
      <c r="B2" s="69"/>
      <c r="C2" s="69"/>
      <c r="D2" s="69"/>
      <c r="E2" s="69"/>
      <c r="F2" s="69"/>
    </row>
    <row r="3" spans="1:6" ht="15.75" customHeight="1" x14ac:dyDescent="0.25">
      <c r="A3" s="70" t="s">
        <v>1</v>
      </c>
      <c r="B3" s="70"/>
      <c r="C3" s="70"/>
      <c r="D3" s="70"/>
      <c r="E3" s="70"/>
      <c r="F3" s="70"/>
    </row>
    <row r="4" spans="1:6" ht="7.5" customHeight="1" x14ac:dyDescent="0.25">
      <c r="A4" s="2"/>
      <c r="B4" s="3"/>
      <c r="C4" s="3"/>
      <c r="D4" s="3"/>
      <c r="E4" s="3"/>
    </row>
    <row r="5" spans="1:6" ht="15.75" customHeight="1" x14ac:dyDescent="0.25">
      <c r="A5" s="71" t="s">
        <v>2</v>
      </c>
      <c r="B5" s="74" t="s">
        <v>3</v>
      </c>
      <c r="C5" s="77"/>
      <c r="D5" s="77"/>
      <c r="E5" s="78"/>
      <c r="F5" s="79" t="s">
        <v>51</v>
      </c>
    </row>
    <row r="6" spans="1:6" s="4" customFormat="1" ht="14.25" customHeight="1" x14ac:dyDescent="0.2">
      <c r="A6" s="72"/>
      <c r="B6" s="75"/>
      <c r="C6" s="80" t="s">
        <v>4</v>
      </c>
      <c r="D6" s="81"/>
      <c r="E6" s="82"/>
      <c r="F6" s="79"/>
    </row>
    <row r="7" spans="1:6" s="5" customFormat="1" ht="14.25" customHeight="1" x14ac:dyDescent="0.2">
      <c r="A7" s="72"/>
      <c r="B7" s="75"/>
      <c r="C7" s="83" t="s">
        <v>5</v>
      </c>
      <c r="D7" s="84"/>
      <c r="E7" s="85"/>
      <c r="F7" s="79"/>
    </row>
    <row r="8" spans="1:6" s="5" customFormat="1" ht="25.5" customHeight="1" x14ac:dyDescent="0.2">
      <c r="A8" s="72"/>
      <c r="B8" s="75"/>
      <c r="C8" s="86" t="s">
        <v>6</v>
      </c>
      <c r="D8" s="87"/>
      <c r="E8" s="88"/>
      <c r="F8" s="79"/>
    </row>
    <row r="9" spans="1:6" s="5" customFormat="1" ht="25.5" customHeight="1" x14ac:dyDescent="0.2">
      <c r="A9" s="72"/>
      <c r="B9" s="75"/>
      <c r="C9" s="89" t="s">
        <v>7</v>
      </c>
      <c r="D9" s="90"/>
      <c r="E9" s="91"/>
      <c r="F9" s="79"/>
    </row>
    <row r="10" spans="1:6" s="5" customFormat="1" ht="24" customHeight="1" x14ac:dyDescent="0.2">
      <c r="A10" s="72"/>
      <c r="B10" s="75"/>
      <c r="C10" s="89" t="s">
        <v>8</v>
      </c>
      <c r="D10" s="90"/>
      <c r="E10" s="90"/>
      <c r="F10" s="79"/>
    </row>
    <row r="11" spans="1:6" s="8" customFormat="1" ht="39" customHeight="1" x14ac:dyDescent="0.25">
      <c r="A11" s="73"/>
      <c r="B11" s="76"/>
      <c r="C11" s="6" t="s">
        <v>47</v>
      </c>
      <c r="D11" s="6" t="s">
        <v>48</v>
      </c>
      <c r="E11" s="7" t="s">
        <v>49</v>
      </c>
      <c r="F11" s="79"/>
    </row>
    <row r="12" spans="1:6" s="8" customFormat="1" ht="14.25" customHeight="1" x14ac:dyDescent="0.25">
      <c r="A12" s="9">
        <v>51</v>
      </c>
      <c r="B12" s="10" t="s">
        <v>9</v>
      </c>
      <c r="C12" s="11">
        <f t="shared" ref="C12:D12" si="0">+C13+C15+C17</f>
        <v>0</v>
      </c>
      <c r="D12" s="11">
        <f t="shared" si="0"/>
        <v>11653.5</v>
      </c>
      <c r="E12" s="11">
        <f>+E13+E15+E17</f>
        <v>27191.5</v>
      </c>
      <c r="F12" s="11">
        <f>+F13+F15+F17</f>
        <v>38845</v>
      </c>
    </row>
    <row r="13" spans="1:6" s="8" customFormat="1" ht="14.25" customHeight="1" x14ac:dyDescent="0.25">
      <c r="A13" s="12">
        <v>511</v>
      </c>
      <c r="B13" s="13" t="s">
        <v>10</v>
      </c>
      <c r="C13" s="14">
        <f>SUM(C14:C14)</f>
        <v>0</v>
      </c>
      <c r="D13" s="14">
        <f>SUM(D14:D14)</f>
        <v>10200</v>
      </c>
      <c r="E13" s="14">
        <f>SUM(E14:E14)</f>
        <v>23800</v>
      </c>
      <c r="F13" s="14">
        <f>SUM(F14:F14)</f>
        <v>34000</v>
      </c>
    </row>
    <row r="14" spans="1:6" ht="14.25" customHeight="1" x14ac:dyDescent="0.25">
      <c r="A14" s="15">
        <v>51101</v>
      </c>
      <c r="B14" s="16" t="s">
        <v>11</v>
      </c>
      <c r="C14" s="17"/>
      <c r="D14" s="17">
        <v>10200</v>
      </c>
      <c r="E14" s="17">
        <v>23800</v>
      </c>
      <c r="F14" s="18">
        <f>SUM(C14:E14)</f>
        <v>34000</v>
      </c>
    </row>
    <row r="15" spans="1:6" s="19" customFormat="1" ht="14.25" customHeight="1" x14ac:dyDescent="0.25">
      <c r="A15" s="12">
        <v>514</v>
      </c>
      <c r="B15" s="13" t="s">
        <v>12</v>
      </c>
      <c r="C15" s="14">
        <f t="shared" ref="C15:E15" si="1">+C16</f>
        <v>0</v>
      </c>
      <c r="D15" s="14">
        <f t="shared" si="1"/>
        <v>765</v>
      </c>
      <c r="E15" s="14">
        <f t="shared" si="1"/>
        <v>1785</v>
      </c>
      <c r="F15" s="14">
        <f>+F16</f>
        <v>2550</v>
      </c>
    </row>
    <row r="16" spans="1:6" ht="14.25" customHeight="1" x14ac:dyDescent="0.25">
      <c r="A16" s="15">
        <v>51401</v>
      </c>
      <c r="B16" s="16" t="s">
        <v>13</v>
      </c>
      <c r="C16" s="17"/>
      <c r="D16" s="17">
        <v>765</v>
      </c>
      <c r="E16" s="17">
        <v>1785</v>
      </c>
      <c r="F16" s="18">
        <f>SUM(C16:E16)</f>
        <v>2550</v>
      </c>
    </row>
    <row r="17" spans="1:6" s="19" customFormat="1" ht="14.25" customHeight="1" x14ac:dyDescent="0.25">
      <c r="A17" s="12">
        <v>515</v>
      </c>
      <c r="B17" s="13" t="s">
        <v>14</v>
      </c>
      <c r="C17" s="14">
        <f t="shared" ref="C17:E17" si="2">+C18</f>
        <v>0</v>
      </c>
      <c r="D17" s="14">
        <f t="shared" si="2"/>
        <v>688.5</v>
      </c>
      <c r="E17" s="14">
        <f t="shared" si="2"/>
        <v>1606.5</v>
      </c>
      <c r="F17" s="14">
        <f>+F18</f>
        <v>2295</v>
      </c>
    </row>
    <row r="18" spans="1:6" ht="14.25" customHeight="1" x14ac:dyDescent="0.25">
      <c r="A18" s="15">
        <v>51501</v>
      </c>
      <c r="B18" s="16" t="s">
        <v>13</v>
      </c>
      <c r="C18" s="17"/>
      <c r="D18" s="17">
        <v>688.5</v>
      </c>
      <c r="E18" s="17">
        <v>1606.5</v>
      </c>
      <c r="F18" s="18">
        <f>SUM(C18:E18)</f>
        <v>2295</v>
      </c>
    </row>
    <row r="19" spans="1:6" s="8" customFormat="1" ht="14.25" customHeight="1" x14ac:dyDescent="0.25">
      <c r="A19" s="9">
        <v>54</v>
      </c>
      <c r="B19" s="10" t="s">
        <v>15</v>
      </c>
      <c r="C19" s="11">
        <f>+C20+C28+C30+C32</f>
        <v>0</v>
      </c>
      <c r="D19" s="11">
        <f>+D20+D28+D30+D32</f>
        <v>4404.5</v>
      </c>
      <c r="E19" s="11">
        <f>+E20+E28+E30+E32</f>
        <v>19705.5</v>
      </c>
      <c r="F19" s="11">
        <f>+F20+F28+F30+F32</f>
        <v>24110</v>
      </c>
    </row>
    <row r="20" spans="1:6" s="19" customFormat="1" ht="14.25" customHeight="1" x14ac:dyDescent="0.25">
      <c r="A20" s="12">
        <v>541</v>
      </c>
      <c r="B20" s="13" t="s">
        <v>16</v>
      </c>
      <c r="C20" s="14">
        <f>SUM(C21:C27)</f>
        <v>0</v>
      </c>
      <c r="D20" s="14">
        <f>SUM(D21:D27)</f>
        <v>3004.5</v>
      </c>
      <c r="E20" s="14">
        <f>SUM(E21:E27)</f>
        <v>16505.5</v>
      </c>
      <c r="F20" s="14">
        <f>SUM(F21:F27)</f>
        <v>19510</v>
      </c>
    </row>
    <row r="21" spans="1:6" ht="14.25" customHeight="1" x14ac:dyDescent="0.25">
      <c r="A21" s="15">
        <v>54104</v>
      </c>
      <c r="B21" s="16" t="s">
        <v>17</v>
      </c>
      <c r="C21" s="20"/>
      <c r="D21" s="20"/>
      <c r="E21" s="20">
        <v>2500</v>
      </c>
      <c r="F21" s="18">
        <f t="shared" ref="F21:F27" si="3">SUM(C21:E21)</f>
        <v>2500</v>
      </c>
    </row>
    <row r="22" spans="1:6" ht="14.25" customHeight="1" x14ac:dyDescent="0.25">
      <c r="A22" s="15">
        <v>54105</v>
      </c>
      <c r="B22" s="16" t="s">
        <v>18</v>
      </c>
      <c r="C22" s="20"/>
      <c r="D22" s="20"/>
      <c r="E22" s="20">
        <v>2000</v>
      </c>
      <c r="F22" s="18">
        <f t="shared" si="3"/>
        <v>2000</v>
      </c>
    </row>
    <row r="23" spans="1:6" ht="14.25" customHeight="1" x14ac:dyDescent="0.25">
      <c r="A23" s="15">
        <v>54107</v>
      </c>
      <c r="B23" s="16" t="s">
        <v>19</v>
      </c>
      <c r="C23" s="20"/>
      <c r="D23" s="20"/>
      <c r="E23" s="20">
        <v>1000</v>
      </c>
      <c r="F23" s="18">
        <f t="shared" si="3"/>
        <v>1000</v>
      </c>
    </row>
    <row r="24" spans="1:6" ht="14.25" customHeight="1" x14ac:dyDescent="0.25">
      <c r="A24" s="15">
        <v>54109</v>
      </c>
      <c r="B24" s="16" t="s">
        <v>20</v>
      </c>
      <c r="C24" s="20"/>
      <c r="D24" s="20"/>
      <c r="E24" s="20">
        <v>2500</v>
      </c>
      <c r="F24" s="18">
        <f t="shared" si="3"/>
        <v>2500</v>
      </c>
    </row>
    <row r="25" spans="1:6" ht="14.25" customHeight="1" x14ac:dyDescent="0.25">
      <c r="A25" s="15">
        <v>54110</v>
      </c>
      <c r="B25" s="16" t="s">
        <v>21</v>
      </c>
      <c r="C25" s="20"/>
      <c r="D25" s="20">
        <v>1500</v>
      </c>
      <c r="E25" s="20">
        <v>4500</v>
      </c>
      <c r="F25" s="18">
        <f t="shared" si="3"/>
        <v>6000</v>
      </c>
    </row>
    <row r="26" spans="1:6" ht="14.25" customHeight="1" x14ac:dyDescent="0.25">
      <c r="A26" s="15">
        <v>54115</v>
      </c>
      <c r="B26" s="16" t="s">
        <v>22</v>
      </c>
      <c r="C26" s="20"/>
      <c r="D26" s="20"/>
      <c r="E26" s="20">
        <v>600</v>
      </c>
      <c r="F26" s="18">
        <f t="shared" si="3"/>
        <v>600</v>
      </c>
    </row>
    <row r="27" spans="1:6" ht="14.25" customHeight="1" x14ac:dyDescent="0.25">
      <c r="A27" s="15">
        <v>54199</v>
      </c>
      <c r="B27" s="16" t="s">
        <v>23</v>
      </c>
      <c r="C27" s="20"/>
      <c r="D27" s="20">
        <f>1500+4.5</f>
        <v>1504.5</v>
      </c>
      <c r="E27" s="20">
        <f>863.43+3482.04-939.97</f>
        <v>3405.5</v>
      </c>
      <c r="F27" s="18">
        <f t="shared" si="3"/>
        <v>4910</v>
      </c>
    </row>
    <row r="28" spans="1:6" s="19" customFormat="1" ht="14.25" customHeight="1" x14ac:dyDescent="0.25">
      <c r="A28" s="12">
        <v>543</v>
      </c>
      <c r="B28" s="13" t="s">
        <v>24</v>
      </c>
      <c r="C28" s="14">
        <f>SUM(C29:C29)</f>
        <v>0</v>
      </c>
      <c r="D28" s="14">
        <f>SUM(D29:D29)</f>
        <v>1200</v>
      </c>
      <c r="E28" s="14">
        <f>SUM(E29:E29)</f>
        <v>2000</v>
      </c>
      <c r="F28" s="14">
        <f>SUM(F29:F29)</f>
        <v>3200</v>
      </c>
    </row>
    <row r="29" spans="1:6" ht="14.25" customHeight="1" x14ac:dyDescent="0.25">
      <c r="A29" s="15">
        <v>54302</v>
      </c>
      <c r="B29" s="16" t="s">
        <v>25</v>
      </c>
      <c r="C29" s="20"/>
      <c r="D29" s="20">
        <v>1200</v>
      </c>
      <c r="E29" s="20">
        <v>2000</v>
      </c>
      <c r="F29" s="18">
        <f>SUM(C29:E29)</f>
        <v>3200</v>
      </c>
    </row>
    <row r="30" spans="1:6" s="19" customFormat="1" ht="14.25" customHeight="1" x14ac:dyDescent="0.25">
      <c r="A30" s="12">
        <v>544</v>
      </c>
      <c r="B30" s="13" t="s">
        <v>26</v>
      </c>
      <c r="C30" s="14">
        <f>SUM(C31:C31)</f>
        <v>0</v>
      </c>
      <c r="D30" s="14">
        <f>SUM(D31:D31)</f>
        <v>0</v>
      </c>
      <c r="E30" s="14">
        <f>SUM(E31:E31)</f>
        <v>800</v>
      </c>
      <c r="F30" s="14">
        <f>SUM(F31:F31)</f>
        <v>800</v>
      </c>
    </row>
    <row r="31" spans="1:6" ht="14.25" customHeight="1" x14ac:dyDescent="0.25">
      <c r="A31" s="15">
        <v>54403</v>
      </c>
      <c r="B31" s="16" t="s">
        <v>27</v>
      </c>
      <c r="C31" s="20"/>
      <c r="D31" s="20"/>
      <c r="E31" s="20">
        <v>800</v>
      </c>
      <c r="F31" s="18">
        <f>SUM(C31:E31)</f>
        <v>800</v>
      </c>
    </row>
    <row r="32" spans="1:6" s="19" customFormat="1" ht="14.25" customHeight="1" x14ac:dyDescent="0.25">
      <c r="A32" s="12">
        <v>545</v>
      </c>
      <c r="B32" s="13" t="s">
        <v>28</v>
      </c>
      <c r="C32" s="14">
        <f>SUM(C33:C33)</f>
        <v>0</v>
      </c>
      <c r="D32" s="14">
        <f>SUM(D33:D33)</f>
        <v>200</v>
      </c>
      <c r="E32" s="14">
        <f>SUM(E33:E33)</f>
        <v>400</v>
      </c>
      <c r="F32" s="14">
        <f>SUM(F33:F33)</f>
        <v>600</v>
      </c>
    </row>
    <row r="33" spans="1:6" ht="14.25" customHeight="1" x14ac:dyDescent="0.25">
      <c r="A33" s="15">
        <v>54503</v>
      </c>
      <c r="B33" s="16" t="s">
        <v>29</v>
      </c>
      <c r="C33" s="20"/>
      <c r="D33" s="20">
        <v>200</v>
      </c>
      <c r="E33" s="20">
        <v>400</v>
      </c>
      <c r="F33" s="18">
        <f>SUM(C33:E33)</f>
        <v>600</v>
      </c>
    </row>
    <row r="34" spans="1:6" s="19" customFormat="1" ht="14.25" customHeight="1" x14ac:dyDescent="0.25">
      <c r="A34" s="21">
        <v>62</v>
      </c>
      <c r="B34" s="60" t="s">
        <v>30</v>
      </c>
      <c r="C34" s="22">
        <f t="shared" ref="C34:D34" si="4">+C35+C37</f>
        <v>40049.230000000003</v>
      </c>
      <c r="D34" s="22">
        <f t="shared" si="4"/>
        <v>220592.66</v>
      </c>
      <c r="E34" s="22">
        <f>+E35+E37</f>
        <v>468734.2</v>
      </c>
      <c r="F34" s="22">
        <f>+F35+F37</f>
        <v>729376.09</v>
      </c>
    </row>
    <row r="35" spans="1:6" s="19" customFormat="1" ht="14.25" customHeight="1" x14ac:dyDescent="0.25">
      <c r="A35" s="21">
        <v>622</v>
      </c>
      <c r="B35" s="60" t="s">
        <v>31</v>
      </c>
      <c r="C35" s="22">
        <f t="shared" ref="C35:E35" si="5">SUM(C36)</f>
        <v>40049.230000000003</v>
      </c>
      <c r="D35" s="22">
        <f t="shared" si="5"/>
        <v>120592.66</v>
      </c>
      <c r="E35" s="22">
        <f t="shared" si="5"/>
        <v>32724.46</v>
      </c>
      <c r="F35" s="22">
        <f>SUM(F36)</f>
        <v>193366.35</v>
      </c>
    </row>
    <row r="36" spans="1:6" ht="14.25" customHeight="1" x14ac:dyDescent="0.25">
      <c r="A36" s="23">
        <v>62201</v>
      </c>
      <c r="B36" s="61" t="s">
        <v>32</v>
      </c>
      <c r="C36" s="20">
        <v>40049.230000000003</v>
      </c>
      <c r="D36" s="20">
        <f>120592.66</f>
        <v>120592.66</v>
      </c>
      <c r="E36" s="62">
        <v>32724.46</v>
      </c>
      <c r="F36" s="18">
        <f>SUM(C36:E36)</f>
        <v>193366.35</v>
      </c>
    </row>
    <row r="37" spans="1:6" s="19" customFormat="1" ht="14.25" customHeight="1" x14ac:dyDescent="0.25">
      <c r="A37" s="21">
        <v>623</v>
      </c>
      <c r="B37" s="60" t="s">
        <v>33</v>
      </c>
      <c r="C37" s="22">
        <f t="shared" ref="C37:E37" si="6">SUM(C38)</f>
        <v>0</v>
      </c>
      <c r="D37" s="22">
        <f t="shared" si="6"/>
        <v>100000</v>
      </c>
      <c r="E37" s="22">
        <f t="shared" si="6"/>
        <v>436009.74</v>
      </c>
      <c r="F37" s="22">
        <f>SUM(F38)</f>
        <v>536009.74</v>
      </c>
    </row>
    <row r="38" spans="1:6" ht="15.75" customHeight="1" x14ac:dyDescent="0.25">
      <c r="A38" s="23">
        <v>62303</v>
      </c>
      <c r="B38" s="16" t="s">
        <v>34</v>
      </c>
      <c r="C38" s="20">
        <v>0</v>
      </c>
      <c r="D38" s="20">
        <v>100000</v>
      </c>
      <c r="E38" s="20">
        <f>434069.77+1939.97</f>
        <v>436009.74</v>
      </c>
      <c r="F38" s="11">
        <f>SUM(C38:E38)</f>
        <v>536009.74</v>
      </c>
    </row>
    <row r="39" spans="1:6" ht="18" customHeight="1" x14ac:dyDescent="0.25">
      <c r="A39" s="67" t="s">
        <v>35</v>
      </c>
      <c r="B39" s="67"/>
      <c r="C39" s="63">
        <f>C12+C19+C34</f>
        <v>40049.230000000003</v>
      </c>
      <c r="D39" s="63">
        <f t="shared" ref="D39:E39" si="7">D12+D19+D34</f>
        <v>236650.66</v>
      </c>
      <c r="E39" s="63">
        <f t="shared" si="7"/>
        <v>515631.2</v>
      </c>
      <c r="F39" s="63">
        <f>F12+F19+F34</f>
        <v>792331.09</v>
      </c>
    </row>
  </sheetData>
  <mergeCells count="13">
    <mergeCell ref="A39:B39"/>
    <mergeCell ref="A1:F1"/>
    <mergeCell ref="A2:F2"/>
    <mergeCell ref="A3:F3"/>
    <mergeCell ref="A5:A11"/>
    <mergeCell ref="B5:B11"/>
    <mergeCell ref="C5:E5"/>
    <mergeCell ref="F5:F11"/>
    <mergeCell ref="C6:E6"/>
    <mergeCell ref="C7:E7"/>
    <mergeCell ref="C8:E8"/>
    <mergeCell ref="C9:E9"/>
    <mergeCell ref="C10:E10"/>
  </mergeCells>
  <printOptions horizontalCentered="1"/>
  <pageMargins left="0.35433070866141736" right="0.19685039370078741" top="0.15748031496062992" bottom="0.35433070866141736" header="0.15748031496062992" footer="0.15748031496062992"/>
  <pageSetup fitToHeight="5" orientation="landscape" r:id="rId1"/>
  <headerFooter alignWithMargins="0">
    <oddHeader>&amp;RAnexo Nº 2</oddHeader>
    <oddFooter>&amp;C&amp;P/2</oddFooter>
  </headerFooter>
  <rowBreaks count="1" manualBreakCount="1">
    <brk id="29" max="16383" man="1"/>
  </rowBreaks>
  <ignoredErrors>
    <ignoredError sqref="F31:F32 F28:F29 F36:F37 F15:F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Prespuesto de Ingresos 2016 </vt:lpstr>
      <vt:lpstr>PRESUPUESTO EGRESOS 2016</vt:lpstr>
      <vt:lpstr>'Prespuesto de Ingresos 2016 '!Área_de_impresión</vt:lpstr>
      <vt:lpstr>'PRESUPUESTO EGRESOS 2016'!Área_de_impresión</vt:lpstr>
      <vt:lpstr>'PRESUPUESTO EGRESOS 2016'!Títulos_a_imprimir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cp:lastPrinted>2016-01-28T20:07:23Z</cp:lastPrinted>
  <dcterms:created xsi:type="dcterms:W3CDTF">2016-01-27T20:31:41Z</dcterms:created>
  <dcterms:modified xsi:type="dcterms:W3CDTF">2017-09-13T14:46:05Z</dcterms:modified>
</cp:coreProperties>
</file>