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120" windowWidth="18915" windowHeight="11505" tabRatio="698" activeTab="8"/>
  </bookViews>
  <sheets>
    <sheet name="Bonos S-E" sheetId="18" r:id="rId1"/>
    <sheet name="PAM CSR" sheetId="19" r:id="rId2"/>
    <sheet name="PATI BM" sheetId="20" r:id="rId3"/>
    <sheet name="PATI IDA" sheetId="12" r:id="rId4"/>
    <sheet name="PATI 2" sheetId="13" r:id="rId5"/>
    <sheet name="PATI 3" sheetId="15" r:id="rId6"/>
    <sheet name="Bono Educación CSU" sheetId="21" r:id="rId7"/>
    <sheet name="PAM CSU" sheetId="22" r:id="rId8"/>
    <sheet name="Veteranos" sheetId="9" r:id="rId9"/>
    <sheet name="Hoja1" sheetId="1" state="hidden" r:id="rId10"/>
  </sheets>
  <definedNames>
    <definedName name="_xlnm._FilterDatabase" localSheetId="6" hidden="1">'Bono Educación CSU'!$B$13:$C$29</definedName>
    <definedName name="_xlnm._FilterDatabase" localSheetId="0" hidden="1">'Bonos S-E'!$A$15:$U$117</definedName>
    <definedName name="_xlnm._FilterDatabase" localSheetId="1" hidden="1">'PAM CSR'!$B$12:$R$97</definedName>
    <definedName name="_xlnm._FilterDatabase" localSheetId="7" hidden="1">'PAM CSU'!$B$11:$C$16</definedName>
    <definedName name="_xlnm._FilterDatabase" localSheetId="4" hidden="1">'PATI 2'!$B$13:$D$24</definedName>
    <definedName name="_xlnm._FilterDatabase" localSheetId="5" hidden="1">'PATI 3'!$B$14:$K$16</definedName>
    <definedName name="_xlnm._FilterDatabase" localSheetId="2" hidden="1">'PATI BM'!$C$14:$AZ$48</definedName>
    <definedName name="_xlnm._FilterDatabase" localSheetId="3" hidden="1">'PATI IDA'!$B$14:$BF$25</definedName>
    <definedName name="_xlnm.Print_Titles" localSheetId="0">'Bonos S-E'!$15:$15</definedName>
    <definedName name="_xlnm.Print_Titles" localSheetId="1">'PAM CSR'!$12:$12</definedName>
  </definedNames>
  <calcPr calcId="145621"/>
</workbook>
</file>

<file path=xl/calcChain.xml><?xml version="1.0" encoding="utf-8"?>
<calcChain xmlns="http://schemas.openxmlformats.org/spreadsheetml/2006/main">
  <c r="G12" i="22" l="1"/>
  <c r="G27" i="22" s="1"/>
  <c r="G13" i="22"/>
  <c r="G14" i="22"/>
  <c r="G15" i="22"/>
  <c r="G16" i="22"/>
  <c r="G17" i="22"/>
  <c r="G18" i="22"/>
  <c r="G19" i="22"/>
  <c r="G20" i="22"/>
  <c r="G21" i="22"/>
  <c r="G22" i="22"/>
  <c r="G23" i="22"/>
  <c r="G24" i="22"/>
  <c r="G25" i="22"/>
  <c r="G26" i="22"/>
  <c r="D27" i="22"/>
  <c r="E27" i="22"/>
  <c r="F27" i="22"/>
  <c r="H27" i="22"/>
  <c r="I27" i="22"/>
  <c r="P14" i="19" l="1"/>
  <c r="P15" i="19"/>
  <c r="P16" i="19"/>
  <c r="P17" i="19"/>
  <c r="P18" i="19"/>
  <c r="P19" i="19"/>
  <c r="P20" i="19"/>
  <c r="P21" i="19"/>
  <c r="P22" i="19"/>
  <c r="P23" i="19"/>
  <c r="P24" i="19"/>
  <c r="P25" i="19"/>
  <c r="P26" i="19"/>
  <c r="P27" i="19"/>
  <c r="P28" i="19"/>
  <c r="P29" i="19"/>
  <c r="P30" i="19"/>
  <c r="P31" i="19"/>
  <c r="P32" i="19"/>
  <c r="P33" i="19"/>
  <c r="P34" i="19"/>
  <c r="P35" i="19"/>
  <c r="P36" i="19"/>
  <c r="P37" i="19"/>
  <c r="P38" i="19"/>
  <c r="P39" i="19"/>
  <c r="P40" i="19"/>
  <c r="P41" i="19"/>
  <c r="P42" i="19"/>
  <c r="P43" i="19"/>
  <c r="P44" i="19"/>
  <c r="P45" i="19"/>
  <c r="P46" i="19"/>
  <c r="P47" i="19"/>
  <c r="P48" i="19"/>
  <c r="P49" i="19"/>
  <c r="P50" i="19"/>
  <c r="P51" i="19"/>
  <c r="P52" i="19"/>
  <c r="P53" i="19"/>
  <c r="P54" i="19"/>
  <c r="P55" i="19"/>
  <c r="P56" i="19"/>
  <c r="P57" i="19"/>
  <c r="P58" i="19"/>
  <c r="P59" i="19"/>
  <c r="P60" i="19"/>
  <c r="P61" i="19"/>
  <c r="P62" i="19"/>
  <c r="P63" i="19"/>
  <c r="P64" i="19"/>
  <c r="P65" i="19"/>
  <c r="P66" i="19"/>
  <c r="P67" i="19"/>
  <c r="P68" i="19"/>
  <c r="P69" i="19"/>
  <c r="P70" i="19"/>
  <c r="P71" i="19"/>
  <c r="P72" i="19"/>
  <c r="P73" i="19"/>
  <c r="P74" i="19"/>
  <c r="P75" i="19"/>
  <c r="P76" i="19"/>
  <c r="P77" i="19"/>
  <c r="P78" i="19"/>
  <c r="P79" i="19"/>
  <c r="P80" i="19"/>
  <c r="P81" i="19"/>
  <c r="P82" i="19"/>
  <c r="P83" i="19"/>
  <c r="P84" i="19"/>
  <c r="P85" i="19"/>
  <c r="P86" i="19"/>
  <c r="P87" i="19"/>
  <c r="P88" i="19"/>
  <c r="P89" i="19"/>
  <c r="P90" i="19"/>
  <c r="P91" i="19"/>
  <c r="P92" i="19"/>
  <c r="P93" i="19"/>
  <c r="P13" i="19"/>
  <c r="O94" i="19"/>
  <c r="N17" i="18" l="1"/>
  <c r="N18" i="18"/>
  <c r="N19" i="18"/>
  <c r="N20" i="18"/>
  <c r="N21" i="18"/>
  <c r="N22" i="18"/>
  <c r="N23" i="18"/>
  <c r="N24" i="18"/>
  <c r="N25" i="18"/>
  <c r="N26" i="18"/>
  <c r="N27" i="18"/>
  <c r="N28" i="18"/>
  <c r="N29" i="18"/>
  <c r="N30" i="18"/>
  <c r="N31" i="18"/>
  <c r="N32" i="18"/>
  <c r="N33" i="18"/>
  <c r="N34" i="18"/>
  <c r="N35" i="18"/>
  <c r="N36" i="18"/>
  <c r="N37" i="18"/>
  <c r="N38" i="18"/>
  <c r="N39" i="18"/>
  <c r="N40" i="18"/>
  <c r="N41" i="18"/>
  <c r="N42" i="18"/>
  <c r="N43" i="18"/>
  <c r="N44" i="18"/>
  <c r="N45" i="18"/>
  <c r="N46" i="18"/>
  <c r="N47" i="18"/>
  <c r="N48" i="18"/>
  <c r="N49" i="18"/>
  <c r="N50" i="18"/>
  <c r="N51" i="18"/>
  <c r="N52" i="18"/>
  <c r="N53" i="18"/>
  <c r="N54" i="18"/>
  <c r="N55" i="18"/>
  <c r="N56" i="18"/>
  <c r="N57" i="18"/>
  <c r="N58" i="18"/>
  <c r="N59" i="18"/>
  <c r="N60" i="18"/>
  <c r="N61" i="18"/>
  <c r="N62" i="18"/>
  <c r="N63" i="18"/>
  <c r="N64" i="18"/>
  <c r="N65" i="18"/>
  <c r="N66" i="18"/>
  <c r="N67" i="18"/>
  <c r="N68" i="18"/>
  <c r="N69" i="18"/>
  <c r="N70" i="18"/>
  <c r="N71" i="18"/>
  <c r="N72" i="18"/>
  <c r="N73" i="18"/>
  <c r="N74" i="18"/>
  <c r="N75" i="18"/>
  <c r="N76" i="18"/>
  <c r="N77" i="18"/>
  <c r="N78" i="18"/>
  <c r="N79" i="18"/>
  <c r="N80" i="18"/>
  <c r="N81" i="18"/>
  <c r="N82" i="18"/>
  <c r="N83" i="18"/>
  <c r="N84" i="18"/>
  <c r="N85" i="18"/>
  <c r="N86" i="18"/>
  <c r="N87" i="18"/>
  <c r="N88" i="18"/>
  <c r="N89" i="18"/>
  <c r="N90" i="18"/>
  <c r="N91" i="18"/>
  <c r="N92" i="18"/>
  <c r="N93" i="18"/>
  <c r="N94" i="18"/>
  <c r="N95" i="18"/>
  <c r="N96" i="18"/>
  <c r="N97" i="18"/>
  <c r="N98" i="18"/>
  <c r="N99" i="18"/>
  <c r="N100" i="18"/>
  <c r="N101" i="18"/>
  <c r="N102" i="18"/>
  <c r="N103" i="18"/>
  <c r="N104" i="18"/>
  <c r="N105" i="18"/>
  <c r="N106" i="18"/>
  <c r="N107" i="18"/>
  <c r="N108" i="18"/>
  <c r="N109" i="18"/>
  <c r="N110" i="18"/>
  <c r="N111" i="18"/>
  <c r="N112" i="18"/>
  <c r="N113" i="18"/>
  <c r="N114" i="18"/>
  <c r="N115" i="18"/>
  <c r="N16" i="18"/>
  <c r="N116" i="18" s="1"/>
  <c r="M116" i="18"/>
  <c r="F47" i="20" l="1"/>
  <c r="G47" i="20"/>
  <c r="H47" i="20"/>
  <c r="I47" i="20"/>
  <c r="J47" i="20"/>
  <c r="K47" i="20"/>
  <c r="L47" i="20"/>
  <c r="M47" i="20"/>
  <c r="N47" i="20"/>
  <c r="O47" i="20"/>
  <c r="P47" i="20"/>
  <c r="Q47" i="20"/>
  <c r="R47" i="20"/>
  <c r="S47" i="20"/>
  <c r="T47" i="20"/>
  <c r="U47" i="20"/>
  <c r="V47" i="20"/>
  <c r="W47" i="20"/>
  <c r="X47" i="20"/>
  <c r="Y47" i="20"/>
  <c r="Z47" i="20"/>
  <c r="AA47" i="20"/>
  <c r="AB47" i="20"/>
  <c r="AC47" i="20"/>
  <c r="AD47" i="20"/>
  <c r="AE47" i="20"/>
  <c r="AF47" i="20"/>
  <c r="AG47" i="20"/>
  <c r="AH47" i="20"/>
  <c r="AI47" i="20"/>
  <c r="AJ47" i="20"/>
  <c r="AK47" i="20"/>
  <c r="AL47" i="20"/>
  <c r="AM47" i="20"/>
  <c r="AN47" i="20"/>
  <c r="AO47" i="20"/>
  <c r="AP47" i="20"/>
  <c r="AQ47" i="20"/>
  <c r="AR47" i="20"/>
  <c r="AS47" i="20"/>
  <c r="AT47" i="20"/>
  <c r="AU47" i="20"/>
  <c r="E47" i="20"/>
  <c r="J27" i="22" l="1"/>
  <c r="K29" i="21" l="1"/>
  <c r="J29" i="21"/>
  <c r="I29" i="21"/>
  <c r="H15" i="21"/>
  <c r="H16" i="21"/>
  <c r="H17" i="21"/>
  <c r="H18" i="21"/>
  <c r="H19" i="21"/>
  <c r="H20" i="21"/>
  <c r="H21" i="21"/>
  <c r="H22" i="21"/>
  <c r="H23" i="21"/>
  <c r="H24" i="21"/>
  <c r="H25" i="21"/>
  <c r="H26" i="21"/>
  <c r="H27" i="21"/>
  <c r="H28" i="21"/>
  <c r="H14" i="21"/>
  <c r="E29" i="21"/>
  <c r="F29" i="21"/>
  <c r="G29" i="21"/>
  <c r="D29" i="21"/>
  <c r="H29" i="21" l="1"/>
  <c r="G14" i="9"/>
  <c r="G15" i="9"/>
  <c r="G16" i="9"/>
  <c r="G17" i="9"/>
  <c r="G13" i="9"/>
  <c r="L52" i="20" l="1"/>
  <c r="K52" i="20"/>
  <c r="AF48" i="20"/>
  <c r="AD48" i="20"/>
  <c r="AC48" i="20"/>
  <c r="AB48" i="20"/>
  <c r="G48" i="20"/>
  <c r="AA48" i="20" l="1"/>
  <c r="AE48" i="20"/>
  <c r="O52" i="20"/>
  <c r="N48" i="20"/>
  <c r="U48" i="20"/>
  <c r="R94" i="19" l="1"/>
  <c r="Q94" i="19"/>
  <c r="N94" i="19"/>
  <c r="M94" i="19"/>
  <c r="L94" i="19"/>
  <c r="K94" i="19"/>
  <c r="J94" i="19"/>
  <c r="I94" i="19"/>
  <c r="H94" i="19"/>
  <c r="P94" i="19" l="1"/>
  <c r="P116" i="18" l="1"/>
  <c r="O116" i="18"/>
  <c r="L116" i="18"/>
  <c r="K116" i="18"/>
  <c r="J116" i="18"/>
  <c r="I116" i="18"/>
  <c r="H116" i="18"/>
  <c r="G116" i="18"/>
  <c r="G13" i="1" l="1"/>
  <c r="C18" i="9" l="1"/>
  <c r="Q24" i="13" l="1"/>
  <c r="P24" i="13"/>
  <c r="O24" i="13"/>
  <c r="N24" i="13"/>
  <c r="K22" i="15" l="1"/>
  <c r="J22" i="15"/>
  <c r="I22" i="15"/>
  <c r="H22" i="15"/>
  <c r="G22" i="15"/>
  <c r="F22" i="15"/>
  <c r="E22" i="15"/>
  <c r="D22" i="15"/>
  <c r="G18" i="9"/>
  <c r="F15" i="13" l="1"/>
  <c r="F16" i="13"/>
  <c r="F17" i="13"/>
  <c r="F18" i="13"/>
  <c r="F19" i="13"/>
  <c r="F20" i="13"/>
  <c r="F21" i="13"/>
  <c r="F22" i="13"/>
  <c r="F23" i="13"/>
  <c r="F14" i="13"/>
  <c r="K24" i="13"/>
  <c r="J24" i="13"/>
  <c r="I24" i="13"/>
  <c r="H24" i="13"/>
  <c r="G24" i="13"/>
  <c r="D24" i="13"/>
  <c r="E24" i="13" l="1"/>
  <c r="F24" i="13"/>
  <c r="BE26" i="12" l="1"/>
  <c r="BD26" i="12"/>
  <c r="BC26" i="12"/>
  <c r="BB26" i="12"/>
  <c r="AZ26" i="12"/>
  <c r="AY26" i="12"/>
  <c r="AX26" i="12"/>
  <c r="AW26" i="12"/>
  <c r="AV26" i="12"/>
  <c r="AU26" i="12"/>
  <c r="AT26" i="12"/>
  <c r="AS26" i="12"/>
  <c r="AR26" i="12"/>
  <c r="AQ26" i="12"/>
  <c r="AP26" i="12"/>
  <c r="AO26" i="12"/>
  <c r="AN26" i="12"/>
  <c r="AM26" i="12"/>
  <c r="AL26" i="12"/>
  <c r="AK26" i="12"/>
  <c r="AJ26" i="12"/>
  <c r="AI26" i="12"/>
  <c r="AH26" i="12"/>
  <c r="AG26" i="12"/>
  <c r="AF26" i="12"/>
  <c r="AE26" i="12"/>
  <c r="AD26" i="12"/>
  <c r="AC26" i="12"/>
  <c r="AB26" i="12"/>
  <c r="AA26" i="12"/>
  <c r="Z26" i="12"/>
  <c r="X26" i="12"/>
  <c r="W26" i="12"/>
  <c r="V26" i="12"/>
  <c r="U26" i="12"/>
  <c r="T26" i="12"/>
  <c r="S26" i="12"/>
  <c r="Q26" i="12"/>
  <c r="P26" i="12"/>
  <c r="O26" i="12"/>
  <c r="N26" i="12"/>
  <c r="M26" i="12"/>
  <c r="L26" i="12"/>
  <c r="J26" i="12"/>
  <c r="I26" i="12"/>
  <c r="H26" i="12"/>
  <c r="G26" i="12"/>
  <c r="F26" i="12"/>
  <c r="E26" i="12"/>
  <c r="D26" i="12"/>
  <c r="BF26" i="12" l="1"/>
  <c r="K26" i="12"/>
  <c r="Y26" i="12"/>
  <c r="R26" i="12"/>
  <c r="BA26" i="12" l="1"/>
  <c r="D18" i="9" l="1"/>
  <c r="E18" i="9" l="1"/>
</calcChain>
</file>

<file path=xl/sharedStrings.xml><?xml version="1.0" encoding="utf-8"?>
<sst xmlns="http://schemas.openxmlformats.org/spreadsheetml/2006/main" count="1187" uniqueCount="293">
  <si>
    <t>E</t>
  </si>
  <si>
    <t>No</t>
  </si>
  <si>
    <t>Mes pago</t>
  </si>
  <si>
    <t>Departamento</t>
  </si>
  <si>
    <t>Municipio</t>
  </si>
  <si>
    <t xml:space="preserve">Personas Activas </t>
  </si>
  <si>
    <t>Montos Pagados          Nov - Dic/09</t>
  </si>
  <si>
    <t>Montos Pagados 2010</t>
  </si>
  <si>
    <t>Montos Pagados 2011</t>
  </si>
  <si>
    <t>Monto Pagado  2012</t>
  </si>
  <si>
    <t xml:space="preserve">Femenino </t>
  </si>
  <si>
    <t>Masculino</t>
  </si>
  <si>
    <t>S</t>
  </si>
  <si>
    <t>p</t>
  </si>
  <si>
    <t>Morazán</t>
  </si>
  <si>
    <t>San Miguel</t>
  </si>
  <si>
    <t>Sonsonate</t>
  </si>
  <si>
    <t>Usulután</t>
  </si>
  <si>
    <t>Chalatenango</t>
  </si>
  <si>
    <t>Cabañas</t>
  </si>
  <si>
    <t>Ahuachapán</t>
  </si>
  <si>
    <t>i</t>
  </si>
  <si>
    <t>Santa Ana</t>
  </si>
  <si>
    <t>San Vicente</t>
  </si>
  <si>
    <t>La Paz</t>
  </si>
  <si>
    <t>A</t>
  </si>
  <si>
    <t>La Libertad</t>
  </si>
  <si>
    <t>La Unión</t>
  </si>
  <si>
    <t>Cuscatlán</t>
  </si>
  <si>
    <t>Lolotiquillo</t>
  </si>
  <si>
    <t>San Cristobal</t>
  </si>
  <si>
    <t>San Ildefonso</t>
  </si>
  <si>
    <t>San pedro Puxtla</t>
  </si>
  <si>
    <t>Comasagua</t>
  </si>
  <si>
    <t>Agua Caliente</t>
  </si>
  <si>
    <t>Chiltiupan</t>
  </si>
  <si>
    <t>Victoria</t>
  </si>
  <si>
    <t>Alegria</t>
  </si>
  <si>
    <t>Tecapan</t>
  </si>
  <si>
    <t>San Antonio de la Cruz</t>
  </si>
  <si>
    <t>Ciudad barrios</t>
  </si>
  <si>
    <t>Concepcion Batres</t>
  </si>
  <si>
    <t>Berlin</t>
  </si>
  <si>
    <t>Ozatlan</t>
  </si>
  <si>
    <t>San José las Flores</t>
  </si>
  <si>
    <t>San Emigdio</t>
  </si>
  <si>
    <t>San Miguel Tepezontes</t>
  </si>
  <si>
    <t>Santa María Ostuma</t>
  </si>
  <si>
    <t>Yayantique</t>
  </si>
  <si>
    <t>San Jorge</t>
  </si>
  <si>
    <t>Mercedes Umaña</t>
  </si>
  <si>
    <t>PATI_BM</t>
  </si>
  <si>
    <t>1ra Convocatoria</t>
  </si>
  <si>
    <t>2da Convocatoria</t>
  </si>
  <si>
    <t>3ra Convocatoria</t>
  </si>
  <si>
    <t>Fecha 1ra Transferencia</t>
  </si>
  <si>
    <t>Total</t>
  </si>
  <si>
    <t>M</t>
  </si>
  <si>
    <t>F</t>
  </si>
  <si>
    <t>16-24</t>
  </si>
  <si>
    <t>25-35</t>
  </si>
  <si>
    <t>36-50</t>
  </si>
  <si>
    <t>&gt; 50</t>
  </si>
  <si>
    <t>Monto Pagado 2011</t>
  </si>
  <si>
    <t>Monto Pagado 2012</t>
  </si>
  <si>
    <t>Acajutla</t>
  </si>
  <si>
    <t>San Salvador</t>
  </si>
  <si>
    <t>Apopa</t>
  </si>
  <si>
    <t>Ciudad Arce</t>
  </si>
  <si>
    <t>Colón</t>
  </si>
  <si>
    <t>Cuscatancingo</t>
  </si>
  <si>
    <t>Ilopango</t>
  </si>
  <si>
    <t>Izalco</t>
  </si>
  <si>
    <t>Jiquilisco</t>
  </si>
  <si>
    <t>Mejicanos</t>
  </si>
  <si>
    <t>Nahuizalco</t>
  </si>
  <si>
    <t>Panchimalco</t>
  </si>
  <si>
    <t>Quezaltepeque</t>
  </si>
  <si>
    <t>San Juan Opico</t>
  </si>
  <si>
    <t>San Marcos</t>
  </si>
  <si>
    <t>San Martín</t>
  </si>
  <si>
    <t>Santa María</t>
  </si>
  <si>
    <t>Soyapango</t>
  </si>
  <si>
    <t>Tonacatepeque</t>
  </si>
  <si>
    <t>Zacatecoluca</t>
  </si>
  <si>
    <t>1ra CONVOCATORIA</t>
  </si>
  <si>
    <t>2da CONVOCATORIA</t>
  </si>
  <si>
    <t>3ra CONVOCATORIA</t>
  </si>
  <si>
    <t>4ta CONVOCATORIA</t>
  </si>
  <si>
    <t>Monto Pagado 2010</t>
  </si>
  <si>
    <t>Guadalupe</t>
  </si>
  <si>
    <t>San Bartolomé Perulapía</t>
  </si>
  <si>
    <t xml:space="preserve">La Paz </t>
  </si>
  <si>
    <t>San Luis la Herradura</t>
  </si>
  <si>
    <t>San Pedro Masahuat</t>
  </si>
  <si>
    <t>San Pedro Perulapán</t>
  </si>
  <si>
    <t>Santiago Nonualco</t>
  </si>
  <si>
    <t>Santiago Texacuangos</t>
  </si>
  <si>
    <t xml:space="preserve">Tepetitan </t>
  </si>
  <si>
    <t>Verapaz</t>
  </si>
  <si>
    <t>Mes Pago</t>
  </si>
  <si>
    <t xml:space="preserve">Familias Activas </t>
  </si>
  <si>
    <t>Montos Pagados          Jun - Dic/09</t>
  </si>
  <si>
    <t>Monto Pagado     2012</t>
  </si>
  <si>
    <t>Torola</t>
  </si>
  <si>
    <t>San Antonio</t>
  </si>
  <si>
    <t>Cuisnahuat</t>
  </si>
  <si>
    <t>Guatajiagua</t>
  </si>
  <si>
    <t>Caluco</t>
  </si>
  <si>
    <t>Nueva Granada</t>
  </si>
  <si>
    <t>Jutiapa</t>
  </si>
  <si>
    <t>Gualococti</t>
  </si>
  <si>
    <t>Carolina</t>
  </si>
  <si>
    <t>Cinquera</t>
  </si>
  <si>
    <t>Joateca</t>
  </si>
  <si>
    <t>Guaymango</t>
  </si>
  <si>
    <t>San Isidro Labrador</t>
  </si>
  <si>
    <t>San Francisco Morazán</t>
  </si>
  <si>
    <t>San Simón</t>
  </si>
  <si>
    <t>Masahuat</t>
  </si>
  <si>
    <t>Arcatao</t>
  </si>
  <si>
    <t>Santa Clara</t>
  </si>
  <si>
    <t>San Antonio los Ranchos</t>
  </si>
  <si>
    <t>San Esteban Catarina</t>
  </si>
  <si>
    <t>San Agustín</t>
  </si>
  <si>
    <t>Santiago de la Frontera</t>
  </si>
  <si>
    <t>La Laguna</t>
  </si>
  <si>
    <t>Paraíso de Osorio</t>
  </si>
  <si>
    <t>Ojos de Agua</t>
  </si>
  <si>
    <t>Las Vueltas</t>
  </si>
  <si>
    <t>Estanzuelas</t>
  </si>
  <si>
    <t>Potonico</t>
  </si>
  <si>
    <t>Jicalapa</t>
  </si>
  <si>
    <t>Lislique</t>
  </si>
  <si>
    <t>Cacaopera</t>
  </si>
  <si>
    <t>San Francisco Javier</t>
  </si>
  <si>
    <t>Corinto</t>
  </si>
  <si>
    <t>Yamabal</t>
  </si>
  <si>
    <t>Jujutla</t>
  </si>
  <si>
    <t>Sesori</t>
  </si>
  <si>
    <t>Tacuba</t>
  </si>
  <si>
    <t>Monte San Juan</t>
  </si>
  <si>
    <t>Arambala</t>
  </si>
  <si>
    <t>Chilanga</t>
  </si>
  <si>
    <t>Sensembra</t>
  </si>
  <si>
    <t>Santa Catarina Masahuat</t>
  </si>
  <si>
    <t>Teotepeque</t>
  </si>
  <si>
    <t>San Gerardo</t>
  </si>
  <si>
    <t>Nueva Trinidad</t>
  </si>
  <si>
    <t>El Carrizal</t>
  </si>
  <si>
    <t>San Lorenzo</t>
  </si>
  <si>
    <t>San Juan Tepezontes</t>
  </si>
  <si>
    <t>Apastepeque</t>
  </si>
  <si>
    <t>Nombre de Jesús</t>
  </si>
  <si>
    <t>Jucuaran</t>
  </si>
  <si>
    <t>Ilobasco</t>
  </si>
  <si>
    <t>El Rosario (M)</t>
  </si>
  <si>
    <t>Comalapa</t>
  </si>
  <si>
    <t>Sta Cruz Analquito</t>
  </si>
  <si>
    <t>San Pedro Nonualco</t>
  </si>
  <si>
    <t>El Rosario (C)</t>
  </si>
  <si>
    <t>Tejutepeque</t>
  </si>
  <si>
    <t>San José</t>
  </si>
  <si>
    <t>Delicias de Concepción</t>
  </si>
  <si>
    <t>San Antonio Masahuat</t>
  </si>
  <si>
    <t>San Luis del Carmen</t>
  </si>
  <si>
    <t>Tapalhuaca</t>
  </si>
  <si>
    <t>Santa Rosa Guachipilin</t>
  </si>
  <si>
    <t>Santa Elena</t>
  </si>
  <si>
    <t>Tenancingo</t>
  </si>
  <si>
    <t>Concepción Quezaltepeque</t>
  </si>
  <si>
    <t>San Miguel Mercedes</t>
  </si>
  <si>
    <t>San Francisco Lempa</t>
  </si>
  <si>
    <t>TOTAL</t>
  </si>
  <si>
    <t>Sexo</t>
  </si>
  <si>
    <t>Rango de Edad</t>
  </si>
  <si>
    <t>Monto Pagado</t>
  </si>
  <si>
    <t>25-30</t>
  </si>
  <si>
    <t>Delgado</t>
  </si>
  <si>
    <t>Zona</t>
  </si>
  <si>
    <t>Participantes</t>
  </si>
  <si>
    <t>Central</t>
  </si>
  <si>
    <t>Central Norte</t>
  </si>
  <si>
    <t>Occidente</t>
  </si>
  <si>
    <t>Oriente</t>
  </si>
  <si>
    <t>Paracentral</t>
  </si>
  <si>
    <t>16-25</t>
  </si>
  <si>
    <t>Total Participantes</t>
  </si>
  <si>
    <t>2010-2011</t>
  </si>
  <si>
    <t>2011-2012</t>
  </si>
  <si>
    <t>2012-2013</t>
  </si>
  <si>
    <t>5ta CONVOCATORIA</t>
  </si>
  <si>
    <t>25-36</t>
  </si>
  <si>
    <t>36-51</t>
  </si>
  <si>
    <t>&gt; 51</t>
  </si>
  <si>
    <t xml:space="preserve">Total Participantes </t>
  </si>
  <si>
    <t>Total     2010-2013</t>
  </si>
  <si>
    <t>A marzo 2013</t>
  </si>
  <si>
    <t>Pagado enero- mayo 2013</t>
  </si>
  <si>
    <t>Monto               2012-2013</t>
  </si>
  <si>
    <t xml:space="preserve">Total </t>
  </si>
  <si>
    <t>6ta CONVOCATORIA_a septiembre/13</t>
  </si>
  <si>
    <t>4ta Convocatoria</t>
  </si>
  <si>
    <t>Monto Pagado 2013</t>
  </si>
  <si>
    <t>7ma CONVOCATORIA_a diciembre/13</t>
  </si>
  <si>
    <t>7ma CONVOCATORIA-diciembre/13</t>
  </si>
  <si>
    <t>San Fernando</t>
  </si>
  <si>
    <t xml:space="preserve">San Isidro  </t>
  </si>
  <si>
    <t>Cancasque</t>
  </si>
  <si>
    <t>Santo Domingo</t>
  </si>
  <si>
    <t>Nuevo Edén de San Juan</t>
  </si>
  <si>
    <t>Dolores</t>
  </si>
  <si>
    <t>Santa Isabel Ishuatán</t>
  </si>
  <si>
    <t>Monto 2014</t>
  </si>
  <si>
    <t>Monto Pagado     2013</t>
  </si>
  <si>
    <t>Monto Pagado  2013</t>
  </si>
  <si>
    <t>Programa</t>
  </si>
  <si>
    <t>Cantidad de municipios</t>
  </si>
  <si>
    <t>Cantidad de participantes</t>
  </si>
  <si>
    <t>Comentarios</t>
  </si>
  <si>
    <t>Bonos Salud/Educación CSR</t>
  </si>
  <si>
    <t>Pensión Adulto Mayor CSR</t>
  </si>
  <si>
    <t>Bono Educación CSU</t>
  </si>
  <si>
    <t>Pensión Adulto Mayor CSU</t>
  </si>
  <si>
    <t>PATI (BM)</t>
  </si>
  <si>
    <t>PATI (IDA)</t>
  </si>
  <si>
    <t>PATI (2)</t>
  </si>
  <si>
    <t>PATI (3)</t>
  </si>
  <si>
    <t>El ultimo pago se realizó en Diciembre/13</t>
  </si>
  <si>
    <t>Ultimo pago en enero/14</t>
  </si>
  <si>
    <t>Ultimo pago en abril/14</t>
  </si>
  <si>
    <t>Finalizó en dic/13</t>
  </si>
  <si>
    <t>Finalizó en mayo/13</t>
  </si>
  <si>
    <t>75,192 familias</t>
  </si>
  <si>
    <t>28,395 personas</t>
  </si>
  <si>
    <t>5,753 jóvenes</t>
  </si>
  <si>
    <t>3,735 personas</t>
  </si>
  <si>
    <t>40,080 personas</t>
  </si>
  <si>
    <t>27,328 personas</t>
  </si>
  <si>
    <t>3,070 personas</t>
  </si>
  <si>
    <t>2,198 personas</t>
  </si>
  <si>
    <t>Veteranos FMLN</t>
  </si>
  <si>
    <t>2,120 personas</t>
  </si>
  <si>
    <t>Ultimo pago en febrero/13</t>
  </si>
  <si>
    <t>Monto TM Junio/09 a abril/14</t>
  </si>
  <si>
    <t>5ta Convocatoria</t>
  </si>
  <si>
    <t xml:space="preserve">Monto Pagado  </t>
  </si>
  <si>
    <t>Total     2012-2014</t>
  </si>
  <si>
    <t>Monto Pagado  2014</t>
  </si>
  <si>
    <t>Aguilares</t>
  </si>
  <si>
    <t>Armenia</t>
  </si>
  <si>
    <t>Atiquizaya</t>
  </si>
  <si>
    <t>Chalchuapa</t>
  </si>
  <si>
    <t>Nejapa</t>
  </si>
  <si>
    <t>Titulares a dic 2014</t>
  </si>
  <si>
    <t>Total Generado 2014</t>
  </si>
  <si>
    <t>San Fernando (CH)</t>
  </si>
  <si>
    <t>San Isidro</t>
  </si>
  <si>
    <t>San José Cancasque</t>
  </si>
  <si>
    <t>Nuevo Eden de San Juan</t>
  </si>
  <si>
    <t>Villa Dolores</t>
  </si>
  <si>
    <t>San Fernando (M)</t>
  </si>
  <si>
    <t>Santo Domingo de Guzmán</t>
  </si>
  <si>
    <t>Sta Isabel Ishuatan</t>
  </si>
  <si>
    <t>Año Implementación</t>
  </si>
  <si>
    <t>1ra</t>
  </si>
  <si>
    <t>2da</t>
  </si>
  <si>
    <t>atendidas 2011</t>
  </si>
  <si>
    <t>Familias</t>
  </si>
  <si>
    <t>Total Pagado 2012</t>
  </si>
  <si>
    <t>PAM</t>
  </si>
  <si>
    <t>Total 2014</t>
  </si>
  <si>
    <t>Total Pagado 2013</t>
  </si>
  <si>
    <t>Total                     2012-abril 2015</t>
  </si>
  <si>
    <t>Total                     2013-abril 2015</t>
  </si>
  <si>
    <t xml:space="preserve">Total 2015 (Abril) </t>
  </si>
  <si>
    <t>6ta Convocatoria a abril 15</t>
  </si>
  <si>
    <t>Monto 2015 (a abril)</t>
  </si>
  <si>
    <t>Monto          2011-2015</t>
  </si>
  <si>
    <t>Total Monto jun/09-2014</t>
  </si>
  <si>
    <t>Total Monto           Jun./09 -  abril 2015</t>
  </si>
  <si>
    <t>BONOS SALUD/EDUCACIÓN COMUNIDADES SOLIDARIAS RURALES</t>
  </si>
  <si>
    <t>CONSOLIDADO DE SUBSIDIOS ENTREGADOS POR FISDL - ACTUALIZADOS AL 30 DE ABRIL DE 2015</t>
  </si>
  <si>
    <t>PENSIÓN BÁSICA UNIVERSAL A LAS PERSONAS ADULTAS MAYORES</t>
  </si>
  <si>
    <t>PROGRAMA DE APOYO TEMPORAL AL INGRESO - FONDOS BANCO MUNDIAL</t>
  </si>
  <si>
    <t>PROGRAMA DE APOYO TEMPORAL AL INGRESO - FONDOS USAID</t>
  </si>
  <si>
    <t>PROGRAMA DE APOYO TEMPORAL AL INGRESO (PATI 2)</t>
  </si>
  <si>
    <t>PROGRAMA DE APOYO TEMPORAL AL INGRESO (PATI 3) CON RECURSOS DEL FISDL</t>
  </si>
  <si>
    <t>CONSOLIDADO DE SUBSIDIOS ENTREGADOS POR FISDL - ACTUALIZADOS AL 30 DE DICIEMBRE DE 2015</t>
  </si>
  <si>
    <t>BONOS EDUCACIÓN COMUNIDADES SOLIDARIAS URBANAS</t>
  </si>
  <si>
    <t>Bono Fin de Bachillerato en 4 municipios</t>
  </si>
  <si>
    <t xml:space="preserve">PENSIÓN BÁSICA A LAS PERSONAS ADULTAS MAYORES DE LA ZONA URBANA </t>
  </si>
  <si>
    <t>TRANSFERENCIA MONETARIA DE LA PENSIÓN BÁSICA UNIVERSAL A LAS PERSONAS ADULTAS MAYORES DEL HISTÓRICO FMLN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</si>
</sst>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_(* #,##0_);_(* \(#,##0\);_(* &quot;-&quot;??_);_(@_)"/>
    <numFmt numFmtId="166" formatCode="&quot;$&quot;#,##0.00"/>
    <numFmt numFmtId="167" formatCode="0.0%"/>
    <numFmt numFmtId="168" formatCode="[$$-440A]#,##0"/>
    <numFmt numFmtId="169" formatCode="_(&quot;$&quot;* #,##0_);_(&quot;$&quot;* \(#,##0\);_(&quot;$&quot;* &quot;-&quot;??_);_(@_)"/>
  </numFmts>
  <fonts count="5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Cambria"/>
      <family val="1"/>
      <scheme val="major"/>
    </font>
    <font>
      <sz val="10"/>
      <name val="Cambria"/>
      <family val="1"/>
      <scheme val="major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</font>
    <font>
      <b/>
      <sz val="11"/>
      <name val="Cambria"/>
      <family val="1"/>
      <scheme val="major"/>
    </font>
    <font>
      <sz val="9"/>
      <name val="Cambria"/>
      <family val="1"/>
      <scheme val="major"/>
    </font>
    <font>
      <b/>
      <sz val="9"/>
      <name val="Cambria"/>
      <family val="1"/>
      <scheme val="major"/>
    </font>
    <font>
      <b/>
      <sz val="10"/>
      <name val="Calibri"/>
      <family val="2"/>
    </font>
    <font>
      <sz val="10"/>
      <name val="Century Gothic"/>
      <family val="2"/>
    </font>
    <font>
      <sz val="9"/>
      <color theme="1"/>
      <name val="Cambria"/>
      <family val="1"/>
      <scheme val="major"/>
    </font>
    <font>
      <sz val="9"/>
      <color rgb="FFFF0000"/>
      <name val="Cambria"/>
      <family val="1"/>
      <scheme val="major"/>
    </font>
    <font>
      <sz val="10"/>
      <name val="Arial"/>
      <family val="2"/>
    </font>
    <font>
      <b/>
      <sz val="10"/>
      <name val="Calibri"/>
      <family val="2"/>
      <scheme val="minor"/>
    </font>
    <font>
      <sz val="11"/>
      <name val="Arial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</font>
    <font>
      <sz val="10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sz val="11"/>
      <color theme="1"/>
      <name val="Arial"/>
      <family val="2"/>
    </font>
    <font>
      <sz val="11"/>
      <color theme="0"/>
      <name val="Arial"/>
      <family val="2"/>
    </font>
    <font>
      <sz val="11"/>
      <color rgb="FF006100"/>
      <name val="Arial"/>
      <family val="2"/>
    </font>
    <font>
      <b/>
      <sz val="11"/>
      <color rgb="FFFA7D00"/>
      <name val="Arial"/>
      <family val="2"/>
    </font>
    <font>
      <b/>
      <sz val="11"/>
      <color theme="0"/>
      <name val="Arial"/>
      <family val="2"/>
    </font>
    <font>
      <sz val="11"/>
      <color rgb="FFFA7D00"/>
      <name val="Arial"/>
      <family val="2"/>
    </font>
    <font>
      <b/>
      <sz val="11"/>
      <color theme="3"/>
      <name val="Arial"/>
      <family val="2"/>
    </font>
    <font>
      <sz val="11"/>
      <color rgb="FF3F3F76"/>
      <name val="Arial"/>
      <family val="2"/>
    </font>
    <font>
      <sz val="11"/>
      <color rgb="FF9C0006"/>
      <name val="Arial"/>
      <family val="2"/>
    </font>
    <font>
      <sz val="11"/>
      <color indexed="60"/>
      <name val="Calibri"/>
      <family val="2"/>
    </font>
    <font>
      <sz val="11"/>
      <color rgb="FF9C6500"/>
      <name val="Arial"/>
      <family val="2"/>
    </font>
    <font>
      <b/>
      <sz val="11"/>
      <color rgb="FF3F3F3F"/>
      <name val="Arial"/>
      <family val="2"/>
    </font>
    <font>
      <sz val="11"/>
      <color rgb="FFFF0000"/>
      <name val="Arial"/>
      <family val="2"/>
    </font>
    <font>
      <i/>
      <sz val="11"/>
      <color rgb="FF7F7F7F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indexed="8"/>
      <name val="Calibri"/>
      <family val="2"/>
    </font>
    <font>
      <b/>
      <sz val="11"/>
      <color theme="1"/>
      <name val="Arial"/>
      <family val="2"/>
    </font>
    <font>
      <sz val="10"/>
      <color rgb="FFFF0000"/>
      <name val="Calibri"/>
      <family val="2"/>
      <scheme val="minor"/>
    </font>
    <font>
      <sz val="10"/>
      <name val="Arial"/>
      <family val="2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b/>
      <sz val="9"/>
      <color theme="5" tint="-0.249977111117893"/>
      <name val="Cambria"/>
      <family val="1"/>
      <scheme val="major"/>
    </font>
    <font>
      <sz val="10"/>
      <color rgb="FFFF0000"/>
      <name val="Cambria"/>
      <family val="1"/>
      <scheme val="major"/>
    </font>
    <font>
      <b/>
      <sz val="8"/>
      <name val="Cambria"/>
      <family val="1"/>
      <scheme val="major"/>
    </font>
    <font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1"/>
      <color theme="1"/>
      <name val="Calibri"/>
      <family val="2"/>
    </font>
    <font>
      <b/>
      <sz val="16"/>
      <color rgb="FF000000"/>
      <name val="Calibri"/>
      <family val="2"/>
    </font>
    <font>
      <sz val="10"/>
      <name val="Cambria"/>
      <family val="1"/>
    </font>
    <font>
      <b/>
      <sz val="16"/>
      <name val="Calibri"/>
      <family val="2"/>
    </font>
  </fonts>
  <fills count="5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43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5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</borders>
  <cellStyleXfs count="59">
    <xf numFmtId="0" fontId="0" fillId="0" borderId="0"/>
    <xf numFmtId="0" fontId="1" fillId="0" borderId="0"/>
    <xf numFmtId="0" fontId="14" fillId="0" borderId="0"/>
    <xf numFmtId="0" fontId="5" fillId="0" borderId="0"/>
    <xf numFmtId="43" fontId="14" fillId="0" borderId="0" applyFont="0" applyFill="0" applyBorder="0" applyAlignment="0" applyProtection="0"/>
    <xf numFmtId="0" fontId="21" fillId="26" borderId="0" applyNumberFormat="0" applyBorder="0" applyAlignment="0" applyProtection="0"/>
    <xf numFmtId="0" fontId="21" fillId="30" borderId="0" applyNumberFormat="0" applyBorder="0" applyAlignment="0" applyProtection="0"/>
    <xf numFmtId="0" fontId="21" fillId="34" borderId="0" applyNumberFormat="0" applyBorder="0" applyAlignment="0" applyProtection="0"/>
    <xf numFmtId="0" fontId="21" fillId="38" borderId="0" applyNumberFormat="0" applyBorder="0" applyAlignment="0" applyProtection="0"/>
    <xf numFmtId="0" fontId="21" fillId="42" borderId="0" applyNumberFormat="0" applyBorder="0" applyAlignment="0" applyProtection="0"/>
    <xf numFmtId="0" fontId="21" fillId="46" borderId="0" applyNumberFormat="0" applyBorder="0" applyAlignment="0" applyProtection="0"/>
    <xf numFmtId="0" fontId="21" fillId="27" borderId="0" applyNumberFormat="0" applyBorder="0" applyAlignment="0" applyProtection="0"/>
    <xf numFmtId="0" fontId="21" fillId="31" borderId="0" applyNumberFormat="0" applyBorder="0" applyAlignment="0" applyProtection="0"/>
    <xf numFmtId="0" fontId="21" fillId="35" borderId="0" applyNumberFormat="0" applyBorder="0" applyAlignment="0" applyProtection="0"/>
    <xf numFmtId="0" fontId="21" fillId="39" borderId="0" applyNumberFormat="0" applyBorder="0" applyAlignment="0" applyProtection="0"/>
    <xf numFmtId="0" fontId="21" fillId="43" borderId="0" applyNumberFormat="0" applyBorder="0" applyAlignment="0" applyProtection="0"/>
    <xf numFmtId="0" fontId="21" fillId="47" borderId="0" applyNumberFormat="0" applyBorder="0" applyAlignment="0" applyProtection="0"/>
    <xf numFmtId="0" fontId="22" fillId="28" borderId="0" applyNumberFormat="0" applyBorder="0" applyAlignment="0" applyProtection="0"/>
    <xf numFmtId="0" fontId="22" fillId="32" borderId="0" applyNumberFormat="0" applyBorder="0" applyAlignment="0" applyProtection="0"/>
    <xf numFmtId="0" fontId="22" fillId="36" borderId="0" applyNumberFormat="0" applyBorder="0" applyAlignment="0" applyProtection="0"/>
    <xf numFmtId="0" fontId="22" fillId="40" borderId="0" applyNumberFormat="0" applyBorder="0" applyAlignment="0" applyProtection="0"/>
    <xf numFmtId="0" fontId="22" fillId="44" borderId="0" applyNumberFormat="0" applyBorder="0" applyAlignment="0" applyProtection="0"/>
    <xf numFmtId="0" fontId="22" fillId="48" borderId="0" applyNumberFormat="0" applyBorder="0" applyAlignment="0" applyProtection="0"/>
    <xf numFmtId="0" fontId="23" fillId="18" borderId="0" applyNumberFormat="0" applyBorder="0" applyAlignment="0" applyProtection="0"/>
    <xf numFmtId="0" fontId="24" fillId="22" borderId="41" applyNumberFormat="0" applyAlignment="0" applyProtection="0"/>
    <xf numFmtId="0" fontId="25" fillId="23" borderId="44" applyNumberFormat="0" applyAlignment="0" applyProtection="0"/>
    <xf numFmtId="0" fontId="26" fillId="0" borderId="43" applyNumberFormat="0" applyFill="0" applyAlignment="0" applyProtection="0"/>
    <xf numFmtId="0" fontId="27" fillId="0" borderId="0" applyNumberFormat="0" applyFill="0" applyBorder="0" applyAlignment="0" applyProtection="0"/>
    <xf numFmtId="0" fontId="22" fillId="25" borderId="0" applyNumberFormat="0" applyBorder="0" applyAlignment="0" applyProtection="0"/>
    <xf numFmtId="0" fontId="22" fillId="29" borderId="0" applyNumberFormat="0" applyBorder="0" applyAlignment="0" applyProtection="0"/>
    <xf numFmtId="0" fontId="22" fillId="33" borderId="0" applyNumberFormat="0" applyBorder="0" applyAlignment="0" applyProtection="0"/>
    <xf numFmtId="0" fontId="22" fillId="37" borderId="0" applyNumberFormat="0" applyBorder="0" applyAlignment="0" applyProtection="0"/>
    <xf numFmtId="0" fontId="22" fillId="41" borderId="0" applyNumberFormat="0" applyBorder="0" applyAlignment="0" applyProtection="0"/>
    <xf numFmtId="0" fontId="22" fillId="45" borderId="0" applyNumberFormat="0" applyBorder="0" applyAlignment="0" applyProtection="0"/>
    <xf numFmtId="0" fontId="28" fillId="21" borderId="41" applyNumberFormat="0" applyAlignment="0" applyProtection="0"/>
    <xf numFmtId="0" fontId="29" fillId="19" borderId="0" applyNumberFormat="0" applyBorder="0" applyAlignment="0" applyProtection="0"/>
    <xf numFmtId="0" fontId="30" fillId="50" borderId="0" applyNumberFormat="0" applyBorder="0" applyAlignment="0" applyProtection="0"/>
    <xf numFmtId="0" fontId="31" fillId="20" borderId="0" applyNumberFormat="0" applyBorder="0" applyAlignment="0" applyProtection="0"/>
    <xf numFmtId="0" fontId="14" fillId="0" borderId="0"/>
    <xf numFmtId="0" fontId="21" fillId="0" borderId="0"/>
    <xf numFmtId="0" fontId="21" fillId="24" borderId="45" applyNumberFormat="0" applyFont="0" applyAlignment="0" applyProtection="0"/>
    <xf numFmtId="0" fontId="32" fillId="22" borderId="42" applyNumberFormat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38" applyNumberFormat="0" applyFill="0" applyAlignment="0" applyProtection="0"/>
    <xf numFmtId="0" fontId="36" fillId="0" borderId="39" applyNumberFormat="0" applyFill="0" applyAlignment="0" applyProtection="0"/>
    <xf numFmtId="0" fontId="27" fillId="0" borderId="40" applyNumberFormat="0" applyFill="0" applyAlignment="0" applyProtection="0"/>
    <xf numFmtId="0" fontId="37" fillId="0" borderId="51" applyNumberFormat="0" applyFill="0" applyAlignment="0" applyProtection="0"/>
    <xf numFmtId="0" fontId="38" fillId="0" borderId="46" applyNumberFormat="0" applyFill="0" applyAlignment="0" applyProtection="0"/>
    <xf numFmtId="9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0" fillId="0" borderId="0"/>
    <xf numFmtId="0" fontId="1" fillId="0" borderId="0"/>
    <xf numFmtId="0" fontId="43" fillId="0" borderId="0"/>
    <xf numFmtId="9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5" fillId="0" borderId="0" applyFont="0" applyFill="0" applyBorder="0" applyAlignment="0" applyProtection="0"/>
  </cellStyleXfs>
  <cellXfs count="394">
    <xf numFmtId="0" fontId="0" fillId="0" borderId="0" xfId="0"/>
    <xf numFmtId="0" fontId="6" fillId="0" borderId="0" xfId="1" applyFont="1" applyAlignment="1">
      <alignment horizontal="center"/>
    </xf>
    <xf numFmtId="0" fontId="8" fillId="0" borderId="0" xfId="1" applyFont="1" applyAlignment="1">
      <alignment horizontal="center"/>
    </xf>
    <xf numFmtId="0" fontId="8" fillId="0" borderId="0" xfId="1" applyFont="1"/>
    <xf numFmtId="0" fontId="11" fillId="0" borderId="0" xfId="1" applyFont="1" applyBorder="1"/>
    <xf numFmtId="3" fontId="8" fillId="0" borderId="3" xfId="1" applyNumberFormat="1" applyFont="1" applyFill="1" applyBorder="1" applyAlignment="1">
      <alignment horizontal="center"/>
    </xf>
    <xf numFmtId="0" fontId="11" fillId="0" borderId="0" xfId="1" applyFont="1"/>
    <xf numFmtId="0" fontId="8" fillId="0" borderId="0" xfId="1" applyFont="1" applyBorder="1"/>
    <xf numFmtId="0" fontId="9" fillId="0" borderId="0" xfId="1" applyFont="1" applyAlignment="1">
      <alignment horizontal="left"/>
    </xf>
    <xf numFmtId="0" fontId="9" fillId="14" borderId="3" xfId="1" applyFont="1" applyFill="1" applyBorder="1" applyAlignment="1">
      <alignment horizontal="center" vertical="center" wrapText="1"/>
    </xf>
    <xf numFmtId="3" fontId="8" fillId="0" borderId="3" xfId="1" applyNumberFormat="1" applyFont="1" applyFill="1" applyBorder="1" applyAlignment="1">
      <alignment horizontal="right"/>
    </xf>
    <xf numFmtId="1" fontId="8" fillId="0" borderId="0" xfId="1" applyNumberFormat="1" applyFont="1" applyBorder="1"/>
    <xf numFmtId="1" fontId="8" fillId="0" borderId="0" xfId="1" applyNumberFormat="1" applyFont="1" applyFill="1" applyBorder="1"/>
    <xf numFmtId="0" fontId="8" fillId="0" borderId="0" xfId="1" applyFont="1" applyFill="1" applyBorder="1"/>
    <xf numFmtId="0" fontId="11" fillId="0" borderId="0" xfId="1" applyFont="1" applyFill="1" applyBorder="1"/>
    <xf numFmtId="0" fontId="11" fillId="0" borderId="0" xfId="1" applyFont="1" applyFill="1"/>
    <xf numFmtId="17" fontId="2" fillId="8" borderId="14" xfId="1" applyNumberFormat="1" applyFont="1" applyFill="1" applyBorder="1" applyAlignment="1">
      <alignment horizontal="center" vertical="center" wrapText="1"/>
    </xf>
    <xf numFmtId="0" fontId="18" fillId="0" borderId="0" xfId="1" applyFont="1" applyAlignment="1">
      <alignment horizontal="center"/>
    </xf>
    <xf numFmtId="0" fontId="6" fillId="0" borderId="3" xfId="1" applyFont="1" applyBorder="1" applyAlignment="1">
      <alignment horizontal="center"/>
    </xf>
    <xf numFmtId="0" fontId="6" fillId="13" borderId="3" xfId="1" applyFont="1" applyFill="1" applyBorder="1" applyAlignment="1">
      <alignment horizontal="center"/>
    </xf>
    <xf numFmtId="3" fontId="6" fillId="0" borderId="3" xfId="1" applyNumberFormat="1" applyFont="1" applyFill="1" applyBorder="1" applyAlignment="1">
      <alignment horizontal="center"/>
    </xf>
    <xf numFmtId="164" fontId="6" fillId="0" borderId="3" xfId="1" applyNumberFormat="1" applyFont="1" applyFill="1" applyBorder="1" applyAlignment="1">
      <alignment horizontal="center"/>
    </xf>
    <xf numFmtId="0" fontId="6" fillId="0" borderId="3" xfId="1" applyFont="1" applyFill="1" applyBorder="1" applyAlignment="1">
      <alignment horizontal="center"/>
    </xf>
    <xf numFmtId="3" fontId="10" fillId="0" borderId="3" xfId="1" applyNumberFormat="1" applyFont="1" applyFill="1" applyBorder="1" applyAlignment="1">
      <alignment horizontal="center"/>
    </xf>
    <xf numFmtId="164" fontId="10" fillId="0" borderId="3" xfId="1" applyNumberFormat="1" applyFont="1" applyFill="1" applyBorder="1" applyAlignment="1">
      <alignment horizontal="center"/>
    </xf>
    <xf numFmtId="3" fontId="15" fillId="0" borderId="3" xfId="1" applyNumberFormat="1" applyFont="1" applyBorder="1"/>
    <xf numFmtId="10" fontId="11" fillId="0" borderId="0" xfId="1" applyNumberFormat="1" applyFont="1"/>
    <xf numFmtId="0" fontId="19" fillId="0" borderId="0" xfId="0" applyFont="1"/>
    <xf numFmtId="0" fontId="20" fillId="0" borderId="0" xfId="0" applyFont="1"/>
    <xf numFmtId="0" fontId="20" fillId="49" borderId="3" xfId="0" applyFont="1" applyFill="1" applyBorder="1" applyAlignment="1">
      <alignment horizontal="center"/>
    </xf>
    <xf numFmtId="0" fontId="20" fillId="49" borderId="37" xfId="0" applyFont="1" applyFill="1" applyBorder="1" applyAlignment="1">
      <alignment horizontal="center"/>
    </xf>
    <xf numFmtId="0" fontId="17" fillId="0" borderId="0" xfId="0" applyFont="1"/>
    <xf numFmtId="165" fontId="2" fillId="9" borderId="19" xfId="4" applyNumberFormat="1" applyFont="1" applyFill="1" applyBorder="1" applyAlignment="1">
      <alignment horizontal="center" vertical="center" wrapText="1"/>
    </xf>
    <xf numFmtId="165" fontId="2" fillId="9" borderId="50" xfId="4" applyNumberFormat="1" applyFont="1" applyFill="1" applyBorder="1" applyAlignment="1">
      <alignment horizontal="center" vertical="center" wrapText="1"/>
    </xf>
    <xf numFmtId="17" fontId="2" fillId="9" borderId="50" xfId="4" applyNumberFormat="1" applyFont="1" applyFill="1" applyBorder="1" applyAlignment="1">
      <alignment horizontal="center" vertical="center" wrapText="1"/>
    </xf>
    <xf numFmtId="0" fontId="19" fillId="0" borderId="3" xfId="0" applyFont="1" applyBorder="1"/>
    <xf numFmtId="3" fontId="19" fillId="0" borderId="3" xfId="0" applyNumberFormat="1" applyFont="1" applyBorder="1"/>
    <xf numFmtId="164" fontId="19" fillId="0" borderId="3" xfId="0" applyNumberFormat="1" applyFont="1" applyBorder="1"/>
    <xf numFmtId="3" fontId="20" fillId="0" borderId="3" xfId="0" applyNumberFormat="1" applyFont="1" applyBorder="1"/>
    <xf numFmtId="164" fontId="20" fillId="0" borderId="3" xfId="0" applyNumberFormat="1" applyFont="1" applyBorder="1"/>
    <xf numFmtId="164" fontId="19" fillId="0" borderId="0" xfId="0" applyNumberFormat="1" applyFont="1"/>
    <xf numFmtId="0" fontId="9" fillId="0" borderId="0" xfId="1" applyFont="1" applyFill="1" applyBorder="1" applyAlignment="1">
      <alignment horizontal="center" vertical="center" wrapText="1"/>
    </xf>
    <xf numFmtId="0" fontId="9" fillId="4" borderId="3" xfId="1" applyFont="1" applyFill="1" applyBorder="1" applyAlignment="1">
      <alignment horizontal="center" vertical="center" wrapText="1"/>
    </xf>
    <xf numFmtId="0" fontId="9" fillId="0" borderId="3" xfId="1" applyFont="1" applyFill="1" applyBorder="1" applyAlignment="1">
      <alignment horizontal="center" vertical="center" textRotation="90" wrapText="1"/>
    </xf>
    <xf numFmtId="0" fontId="9" fillId="15" borderId="3" xfId="1" applyFont="1" applyFill="1" applyBorder="1" applyAlignment="1">
      <alignment horizontal="center" vertical="center" wrapText="1"/>
    </xf>
    <xf numFmtId="0" fontId="8" fillId="0" borderId="3" xfId="1" applyFont="1" applyFill="1" applyBorder="1" applyAlignment="1">
      <alignment horizontal="left"/>
    </xf>
    <xf numFmtId="3" fontId="8" fillId="51" borderId="3" xfId="1" applyNumberFormat="1" applyFont="1" applyFill="1" applyBorder="1" applyAlignment="1">
      <alignment horizontal="right"/>
    </xf>
    <xf numFmtId="164" fontId="8" fillId="0" borderId="3" xfId="1" applyNumberFormat="1" applyFont="1" applyFill="1" applyBorder="1" applyAlignment="1">
      <alignment horizontal="right"/>
    </xf>
    <xf numFmtId="0" fontId="8" fillId="0" borderId="3" xfId="1" applyFont="1" applyFill="1" applyBorder="1" applyAlignment="1">
      <alignment horizontal="left" vertical="center"/>
    </xf>
    <xf numFmtId="0" fontId="11" fillId="51" borderId="3" xfId="1" applyFont="1" applyFill="1" applyBorder="1"/>
    <xf numFmtId="3" fontId="9" fillId="0" borderId="3" xfId="1" applyNumberFormat="1" applyFont="1" applyBorder="1" applyAlignment="1">
      <alignment horizontal="center"/>
    </xf>
    <xf numFmtId="3" fontId="9" fillId="0" borderId="3" xfId="1" applyNumberFormat="1" applyFont="1" applyBorder="1" applyAlignment="1">
      <alignment horizontal="center" vertical="center"/>
    </xf>
    <xf numFmtId="164" fontId="9" fillId="0" borderId="3" xfId="1" applyNumberFormat="1" applyFont="1" applyBorder="1" applyAlignment="1">
      <alignment horizontal="right" vertical="center"/>
    </xf>
    <xf numFmtId="0" fontId="10" fillId="5" borderId="31" xfId="1" applyNumberFormat="1" applyFont="1" applyFill="1" applyBorder="1" applyAlignment="1">
      <alignment horizontal="center" vertical="center"/>
    </xf>
    <xf numFmtId="0" fontId="11" fillId="0" borderId="19" xfId="1" applyFont="1" applyBorder="1"/>
    <xf numFmtId="3" fontId="39" fillId="0" borderId="3" xfId="1" applyNumberFormat="1" applyFont="1" applyBorder="1"/>
    <xf numFmtId="0" fontId="11" fillId="0" borderId="0" xfId="2" applyFont="1"/>
    <xf numFmtId="0" fontId="8" fillId="0" borderId="0" xfId="2" applyFont="1"/>
    <xf numFmtId="0" fontId="8" fillId="0" borderId="0" xfId="2" applyFont="1" applyBorder="1"/>
    <xf numFmtId="0" fontId="9" fillId="0" borderId="0" xfId="2" applyFont="1" applyAlignment="1">
      <alignment horizontal="left"/>
    </xf>
    <xf numFmtId="0" fontId="8" fillId="0" borderId="0" xfId="2" applyFont="1" applyAlignment="1">
      <alignment horizontal="center"/>
    </xf>
    <xf numFmtId="0" fontId="9" fillId="4" borderId="3" xfId="2" applyFont="1" applyFill="1" applyBorder="1" applyAlignment="1">
      <alignment horizontal="center" vertical="center" wrapText="1"/>
    </xf>
    <xf numFmtId="0" fontId="9" fillId="14" borderId="3" xfId="2" applyFont="1" applyFill="1" applyBorder="1" applyAlignment="1">
      <alignment horizontal="center" vertical="center" wrapText="1"/>
    </xf>
    <xf numFmtId="0" fontId="9" fillId="15" borderId="3" xfId="2" applyFont="1" applyFill="1" applyBorder="1" applyAlignment="1">
      <alignment horizontal="center" vertical="center" wrapText="1"/>
    </xf>
    <xf numFmtId="0" fontId="8" fillId="0" borderId="3" xfId="2" applyFont="1" applyFill="1" applyBorder="1" applyAlignment="1">
      <alignment horizontal="left"/>
    </xf>
    <xf numFmtId="0" fontId="8" fillId="0" borderId="3" xfId="2" applyFont="1" applyBorder="1" applyAlignment="1">
      <alignment horizontal="center"/>
    </xf>
    <xf numFmtId="164" fontId="8" fillId="0" borderId="3" xfId="2" applyNumberFormat="1" applyFont="1" applyFill="1" applyBorder="1" applyAlignment="1">
      <alignment horizontal="right"/>
    </xf>
    <xf numFmtId="1" fontId="8" fillId="0" borderId="0" xfId="2" applyNumberFormat="1" applyFont="1" applyBorder="1"/>
    <xf numFmtId="0" fontId="8" fillId="0" borderId="3" xfId="2" applyFont="1" applyFill="1" applyBorder="1" applyAlignment="1">
      <alignment horizontal="left" vertical="center"/>
    </xf>
    <xf numFmtId="3" fontId="8" fillId="0" borderId="3" xfId="2" applyNumberFormat="1" applyFont="1" applyFill="1" applyBorder="1" applyAlignment="1">
      <alignment horizontal="right"/>
    </xf>
    <xf numFmtId="3" fontId="9" fillId="0" borderId="3" xfId="2" applyNumberFormat="1" applyFont="1" applyBorder="1" applyAlignment="1">
      <alignment horizontal="center"/>
    </xf>
    <xf numFmtId="164" fontId="9" fillId="0" borderId="3" xfId="2" applyNumberFormat="1" applyFont="1" applyBorder="1" applyAlignment="1">
      <alignment horizontal="right" vertical="center"/>
    </xf>
    <xf numFmtId="0" fontId="11" fillId="0" borderId="0" xfId="2" applyFont="1" applyBorder="1"/>
    <xf numFmtId="3" fontId="4" fillId="0" borderId="3" xfId="0" applyNumberFormat="1" applyFont="1" applyBorder="1"/>
    <xf numFmtId="3" fontId="15" fillId="0" borderId="3" xfId="0" applyNumberFormat="1" applyFont="1" applyBorder="1"/>
    <xf numFmtId="0" fontId="10" fillId="9" borderId="3" xfId="1" applyFont="1" applyFill="1" applyBorder="1" applyAlignment="1">
      <alignment horizontal="center" vertical="center" wrapText="1"/>
    </xf>
    <xf numFmtId="17" fontId="10" fillId="9" borderId="3" xfId="4" applyNumberFormat="1" applyFont="1" applyFill="1" applyBorder="1" applyAlignment="1">
      <alignment horizontal="center" vertical="center" wrapText="1"/>
    </xf>
    <xf numFmtId="0" fontId="9" fillId="5" borderId="3" xfId="1" applyFont="1" applyFill="1" applyBorder="1" applyAlignment="1">
      <alignment horizontal="center" vertical="center" wrapText="1"/>
    </xf>
    <xf numFmtId="0" fontId="11" fillId="0" borderId="3" xfId="1" applyFont="1" applyBorder="1"/>
    <xf numFmtId="0" fontId="9" fillId="5" borderId="3" xfId="0" applyFont="1" applyFill="1" applyBorder="1" applyAlignment="1">
      <alignment horizontal="center" vertical="center" wrapText="1"/>
    </xf>
    <xf numFmtId="3" fontId="11" fillId="0" borderId="3" xfId="1" applyNumberFormat="1" applyFont="1" applyBorder="1"/>
    <xf numFmtId="164" fontId="6" fillId="0" borderId="19" xfId="1" applyNumberFormat="1" applyFont="1" applyFill="1" applyBorder="1" applyAlignment="1">
      <alignment horizontal="center"/>
    </xf>
    <xf numFmtId="3" fontId="6" fillId="0" borderId="19" xfId="1" applyNumberFormat="1" applyFont="1" applyFill="1" applyBorder="1" applyAlignment="1">
      <alignment horizontal="center"/>
    </xf>
    <xf numFmtId="3" fontId="39" fillId="0" borderId="19" xfId="1" applyNumberFormat="1" applyFont="1" applyBorder="1"/>
    <xf numFmtId="3" fontId="11" fillId="0" borderId="19" xfId="1" applyNumberFormat="1" applyFont="1" applyBorder="1"/>
    <xf numFmtId="3" fontId="4" fillId="0" borderId="19" xfId="0" applyNumberFormat="1" applyFont="1" applyBorder="1"/>
    <xf numFmtId="0" fontId="41" fillId="0" borderId="0" xfId="0" applyFont="1" applyAlignment="1">
      <alignment horizontal="center"/>
    </xf>
    <xf numFmtId="3" fontId="41" fillId="0" borderId="0" xfId="0" applyNumberFormat="1" applyFont="1" applyAlignment="1">
      <alignment horizontal="center"/>
    </xf>
    <xf numFmtId="0" fontId="17" fillId="11" borderId="3" xfId="0" applyFont="1" applyFill="1" applyBorder="1" applyAlignment="1">
      <alignment horizontal="center"/>
    </xf>
    <xf numFmtId="0" fontId="41" fillId="0" borderId="3" xfId="0" applyFont="1" applyBorder="1" applyAlignment="1">
      <alignment horizontal="center"/>
    </xf>
    <xf numFmtId="3" fontId="41" fillId="0" borderId="3" xfId="0" applyNumberFormat="1" applyFont="1" applyBorder="1" applyAlignment="1">
      <alignment horizontal="center"/>
    </xf>
    <xf numFmtId="164" fontId="42" fillId="0" borderId="3" xfId="0" applyNumberFormat="1" applyFont="1" applyBorder="1" applyAlignment="1">
      <alignment horizontal="center"/>
    </xf>
    <xf numFmtId="164" fontId="41" fillId="0" borderId="3" xfId="0" applyNumberFormat="1" applyFont="1" applyBorder="1" applyAlignment="1">
      <alignment horizontal="right"/>
    </xf>
    <xf numFmtId="0" fontId="8" fillId="0" borderId="0" xfId="53" applyFont="1" applyFill="1"/>
    <xf numFmtId="0" fontId="7" fillId="0" borderId="0" xfId="53" applyFont="1" applyAlignment="1">
      <alignment horizontal="center"/>
    </xf>
    <xf numFmtId="0" fontId="8" fillId="0" borderId="0" xfId="53" applyFont="1"/>
    <xf numFmtId="0" fontId="11" fillId="0" borderId="0" xfId="53" applyFont="1"/>
    <xf numFmtId="0" fontId="6" fillId="0" borderId="0" xfId="53" applyFont="1" applyAlignment="1">
      <alignment horizontal="center"/>
    </xf>
    <xf numFmtId="164" fontId="3" fillId="0" borderId="15" xfId="53" applyNumberFormat="1" applyFont="1" applyFill="1" applyBorder="1" applyAlignment="1">
      <alignment horizontal="right"/>
    </xf>
    <xf numFmtId="3" fontId="3" fillId="0" borderId="3" xfId="53" applyNumberFormat="1" applyFont="1" applyBorder="1" applyAlignment="1">
      <alignment horizontal="center"/>
    </xf>
    <xf numFmtId="3" fontId="3" fillId="0" borderId="19" xfId="53" applyNumberFormat="1" applyFont="1" applyBorder="1" applyAlignment="1">
      <alignment horizontal="center"/>
    </xf>
    <xf numFmtId="3" fontId="3" fillId="0" borderId="3" xfId="53" applyNumberFormat="1" applyFont="1" applyFill="1" applyBorder="1" applyAlignment="1">
      <alignment horizontal="center"/>
    </xf>
    <xf numFmtId="0" fontId="2" fillId="0" borderId="0" xfId="53" applyFont="1" applyFill="1" applyBorder="1" applyAlignment="1">
      <alignment horizontal="center" vertical="center"/>
    </xf>
    <xf numFmtId="0" fontId="9" fillId="0" borderId="0" xfId="53" applyFont="1" applyFill="1" applyBorder="1" applyAlignment="1">
      <alignment horizontal="center"/>
    </xf>
    <xf numFmtId="0" fontId="10" fillId="9" borderId="10" xfId="53" applyFont="1" applyFill="1" applyBorder="1" applyAlignment="1">
      <alignment horizontal="center" vertical="center" wrapText="1"/>
    </xf>
    <xf numFmtId="0" fontId="9" fillId="9" borderId="1" xfId="53" applyFont="1" applyFill="1" applyBorder="1" applyAlignment="1">
      <alignment horizontal="center" vertical="center" wrapText="1"/>
    </xf>
    <xf numFmtId="0" fontId="9" fillId="10" borderId="18" xfId="53" applyFont="1" applyFill="1" applyBorder="1" applyAlignment="1">
      <alignment horizontal="center" vertical="center" wrapText="1"/>
    </xf>
    <xf numFmtId="0" fontId="9" fillId="11" borderId="19" xfId="53" applyFont="1" applyFill="1" applyBorder="1" applyAlignment="1">
      <alignment horizontal="center" vertical="center" wrapText="1"/>
    </xf>
    <xf numFmtId="0" fontId="9" fillId="12" borderId="19" xfId="53" applyFont="1" applyFill="1" applyBorder="1" applyAlignment="1">
      <alignment horizontal="center" vertical="center" wrapText="1"/>
    </xf>
    <xf numFmtId="0" fontId="9" fillId="12" borderId="20" xfId="53" applyFont="1" applyFill="1" applyBorder="1" applyAlignment="1">
      <alignment horizontal="center" vertical="center" wrapText="1"/>
    </xf>
    <xf numFmtId="0" fontId="9" fillId="12" borderId="21" xfId="53" applyFont="1" applyFill="1" applyBorder="1" applyAlignment="1">
      <alignment horizontal="center" vertical="center" wrapText="1"/>
    </xf>
    <xf numFmtId="0" fontId="9" fillId="10" borderId="47" xfId="53" applyFont="1" applyFill="1" applyBorder="1" applyAlignment="1">
      <alignment horizontal="center" vertical="center" wrapText="1"/>
    </xf>
    <xf numFmtId="0" fontId="9" fillId="11" borderId="48" xfId="53" applyFont="1" applyFill="1" applyBorder="1" applyAlignment="1">
      <alignment horizontal="center" vertical="center" wrapText="1"/>
    </xf>
    <xf numFmtId="0" fontId="9" fillId="12" borderId="48" xfId="53" applyFont="1" applyFill="1" applyBorder="1" applyAlignment="1">
      <alignment horizontal="center" vertical="center" wrapText="1"/>
    </xf>
    <xf numFmtId="0" fontId="9" fillId="12" borderId="29" xfId="53" applyFont="1" applyFill="1" applyBorder="1" applyAlignment="1">
      <alignment horizontal="center" vertical="center" wrapText="1"/>
    </xf>
    <xf numFmtId="0" fontId="9" fillId="0" borderId="5" xfId="53" applyFont="1" applyFill="1" applyBorder="1" applyAlignment="1">
      <alignment horizontal="center" vertical="center" textRotation="90" wrapText="1"/>
    </xf>
    <xf numFmtId="0" fontId="9" fillId="9" borderId="3" xfId="53" applyFont="1" applyFill="1" applyBorder="1" applyAlignment="1">
      <alignment horizontal="center" vertical="center" wrapText="1"/>
    </xf>
    <xf numFmtId="17" fontId="9" fillId="9" borderId="3" xfId="53" applyNumberFormat="1" applyFont="1" applyFill="1" applyBorder="1" applyAlignment="1">
      <alignment horizontal="center" vertical="center" wrapText="1"/>
    </xf>
    <xf numFmtId="14" fontId="6" fillId="0" borderId="15" xfId="53" applyNumberFormat="1" applyFont="1" applyBorder="1" applyAlignment="1">
      <alignment horizontal="center"/>
    </xf>
    <xf numFmtId="0" fontId="8" fillId="0" borderId="3" xfId="53" applyFont="1" applyBorder="1" applyAlignment="1"/>
    <xf numFmtId="0" fontId="8" fillId="0" borderId="4" xfId="53" applyFont="1" applyBorder="1" applyAlignment="1">
      <alignment horizontal="left"/>
    </xf>
    <xf numFmtId="3" fontId="8" fillId="0" borderId="3" xfId="53" applyNumberFormat="1" applyFont="1" applyBorder="1" applyAlignment="1">
      <alignment horizontal="center"/>
    </xf>
    <xf numFmtId="0" fontId="8" fillId="0" borderId="3" xfId="53" applyNumberFormat="1" applyFont="1" applyFill="1" applyBorder="1" applyAlignment="1">
      <alignment horizontal="center" vertical="center"/>
    </xf>
    <xf numFmtId="0" fontId="8" fillId="0" borderId="3" xfId="53" applyFont="1" applyFill="1" applyBorder="1" applyAlignment="1">
      <alignment horizontal="center" vertical="center"/>
    </xf>
    <xf numFmtId="0" fontId="8" fillId="13" borderId="3" xfId="53" applyFont="1" applyFill="1" applyBorder="1" applyAlignment="1">
      <alignment horizontal="center" vertical="center"/>
    </xf>
    <xf numFmtId="0" fontId="8" fillId="0" borderId="4" xfId="53" applyFont="1" applyFill="1" applyBorder="1" applyAlignment="1">
      <alignment horizontal="center" vertical="center"/>
    </xf>
    <xf numFmtId="0" fontId="8" fillId="0" borderId="12" xfId="53" applyFont="1" applyFill="1" applyBorder="1" applyAlignment="1">
      <alignment horizontal="right" vertical="center"/>
    </xf>
    <xf numFmtId="0" fontId="8" fillId="0" borderId="3" xfId="53" applyFont="1" applyFill="1" applyBorder="1" applyAlignment="1">
      <alignment horizontal="right" vertical="center"/>
    </xf>
    <xf numFmtId="0" fontId="8" fillId="0" borderId="13" xfId="53" applyFont="1" applyFill="1" applyBorder="1" applyAlignment="1">
      <alignment horizontal="right" vertical="center"/>
    </xf>
    <xf numFmtId="3" fontId="8" fillId="0" borderId="35" xfId="53" applyNumberFormat="1" applyFont="1" applyFill="1" applyBorder="1" applyAlignment="1">
      <alignment horizontal="right" vertical="center"/>
    </xf>
    <xf numFmtId="14" fontId="6" fillId="0" borderId="4" xfId="53" applyNumberFormat="1" applyFont="1" applyBorder="1" applyAlignment="1">
      <alignment horizontal="center"/>
    </xf>
    <xf numFmtId="0" fontId="6" fillId="0" borderId="3" xfId="53" applyFont="1" applyFill="1" applyBorder="1" applyAlignment="1"/>
    <xf numFmtId="0" fontId="6" fillId="0" borderId="4" xfId="53" applyFont="1" applyFill="1" applyBorder="1" applyAlignment="1">
      <alignment horizontal="left"/>
    </xf>
    <xf numFmtId="0" fontId="8" fillId="0" borderId="3" xfId="53" applyFont="1" applyFill="1" applyBorder="1" applyAlignment="1">
      <alignment horizontal="center"/>
    </xf>
    <xf numFmtId="0" fontId="8" fillId="13" borderId="3" xfId="53" applyFont="1" applyFill="1" applyBorder="1" applyAlignment="1">
      <alignment horizontal="center"/>
    </xf>
    <xf numFmtId="0" fontId="4" fillId="0" borderId="3" xfId="53" applyFont="1" applyFill="1" applyBorder="1"/>
    <xf numFmtId="0" fontId="4" fillId="0" borderId="4" xfId="53" applyFont="1" applyFill="1" applyBorder="1"/>
    <xf numFmtId="0" fontId="4" fillId="0" borderId="12" xfId="53" applyFont="1" applyFill="1" applyBorder="1" applyAlignment="1">
      <alignment horizontal="right"/>
    </xf>
    <xf numFmtId="0" fontId="4" fillId="0" borderId="3" xfId="53" applyFont="1" applyFill="1" applyBorder="1" applyAlignment="1">
      <alignment horizontal="right"/>
    </xf>
    <xf numFmtId="0" fontId="4" fillId="0" borderId="13" xfId="53" applyFont="1" applyFill="1" applyBorder="1" applyAlignment="1">
      <alignment horizontal="right"/>
    </xf>
    <xf numFmtId="0" fontId="8" fillId="0" borderId="3" xfId="53" applyFont="1" applyFill="1" applyBorder="1" applyAlignment="1"/>
    <xf numFmtId="0" fontId="8" fillId="0" borderId="4" xfId="53" applyFont="1" applyFill="1" applyBorder="1" applyAlignment="1">
      <alignment horizontal="left"/>
    </xf>
    <xf numFmtId="0" fontId="8" fillId="0" borderId="3" xfId="53" applyNumberFormat="1" applyFont="1" applyFill="1" applyBorder="1" applyAlignment="1">
      <alignment horizontal="center"/>
    </xf>
    <xf numFmtId="0" fontId="8" fillId="0" borderId="4" xfId="53" applyFont="1" applyFill="1" applyBorder="1" applyAlignment="1">
      <alignment horizontal="center"/>
    </xf>
    <xf numFmtId="0" fontId="8" fillId="0" borderId="12" xfId="53" applyFont="1" applyFill="1" applyBorder="1" applyAlignment="1">
      <alignment horizontal="right"/>
    </xf>
    <xf numFmtId="0" fontId="8" fillId="0" borderId="3" xfId="53" applyFont="1" applyFill="1" applyBorder="1" applyAlignment="1">
      <alignment horizontal="right"/>
    </xf>
    <xf numFmtId="0" fontId="8" fillId="0" borderId="13" xfId="53" applyFont="1" applyFill="1" applyBorder="1" applyAlignment="1">
      <alignment horizontal="right"/>
    </xf>
    <xf numFmtId="0" fontId="6" fillId="0" borderId="3" xfId="53" applyFont="1" applyBorder="1" applyAlignment="1"/>
    <xf numFmtId="0" fontId="6" fillId="13" borderId="4" xfId="53" applyFont="1" applyFill="1" applyBorder="1" applyAlignment="1">
      <alignment horizontal="left"/>
    </xf>
    <xf numFmtId="0" fontId="8" fillId="0" borderId="0" xfId="53" applyFont="1" applyBorder="1"/>
    <xf numFmtId="0" fontId="8" fillId="0" borderId="53" xfId="53" applyFont="1" applyBorder="1"/>
    <xf numFmtId="0" fontId="8" fillId="0" borderId="3" xfId="53" applyFont="1" applyBorder="1"/>
    <xf numFmtId="0" fontId="8" fillId="0" borderId="13" xfId="53" applyFont="1" applyBorder="1"/>
    <xf numFmtId="0" fontId="8" fillId="13" borderId="3" xfId="53" applyNumberFormat="1" applyFont="1" applyFill="1" applyBorder="1" applyAlignment="1">
      <alignment horizontal="center"/>
    </xf>
    <xf numFmtId="0" fontId="8" fillId="0" borderId="4" xfId="53" applyNumberFormat="1" applyFont="1" applyFill="1" applyBorder="1" applyAlignment="1">
      <alignment horizontal="center"/>
    </xf>
    <xf numFmtId="0" fontId="8" fillId="0" borderId="12" xfId="53" applyNumberFormat="1" applyFont="1" applyFill="1" applyBorder="1" applyAlignment="1">
      <alignment horizontal="right"/>
    </xf>
    <xf numFmtId="0" fontId="8" fillId="0" borderId="3" xfId="53" applyNumberFormat="1" applyFont="1" applyFill="1" applyBorder="1" applyAlignment="1">
      <alignment horizontal="right"/>
    </xf>
    <xf numFmtId="0" fontId="8" fillId="0" borderId="13" xfId="53" applyNumberFormat="1" applyFont="1" applyFill="1" applyBorder="1" applyAlignment="1">
      <alignment horizontal="right"/>
    </xf>
    <xf numFmtId="0" fontId="12" fillId="0" borderId="3" xfId="53" applyNumberFormat="1" applyFont="1" applyFill="1" applyBorder="1" applyAlignment="1">
      <alignment horizontal="center"/>
    </xf>
    <xf numFmtId="3" fontId="8" fillId="0" borderId="3" xfId="53" applyNumberFormat="1" applyFont="1" applyFill="1" applyBorder="1" applyAlignment="1">
      <alignment horizontal="center"/>
    </xf>
    <xf numFmtId="3" fontId="8" fillId="13" borderId="3" xfId="53" applyNumberFormat="1" applyFont="1" applyFill="1" applyBorder="1" applyAlignment="1">
      <alignment horizontal="center"/>
    </xf>
    <xf numFmtId="3" fontId="8" fillId="0" borderId="4" xfId="53" applyNumberFormat="1" applyFont="1" applyFill="1" applyBorder="1" applyAlignment="1">
      <alignment horizontal="center"/>
    </xf>
    <xf numFmtId="3" fontId="8" fillId="0" borderId="12" xfId="53" applyNumberFormat="1" applyFont="1" applyFill="1" applyBorder="1" applyAlignment="1">
      <alignment horizontal="right"/>
    </xf>
    <xf numFmtId="3" fontId="8" fillId="0" borderId="3" xfId="53" applyNumberFormat="1" applyFont="1" applyFill="1" applyBorder="1" applyAlignment="1">
      <alignment horizontal="right"/>
    </xf>
    <xf numFmtId="3" fontId="8" fillId="0" borderId="13" xfId="53" applyNumberFormat="1" applyFont="1" applyFill="1" applyBorder="1" applyAlignment="1">
      <alignment horizontal="right"/>
    </xf>
    <xf numFmtId="14" fontId="6" fillId="0" borderId="0" xfId="53" applyNumberFormat="1" applyFont="1" applyBorder="1" applyAlignment="1">
      <alignment horizontal="center"/>
    </xf>
    <xf numFmtId="0" fontId="8" fillId="0" borderId="4" xfId="53" applyFont="1" applyFill="1" applyBorder="1" applyAlignment="1">
      <alignment horizontal="left" vertical="center"/>
    </xf>
    <xf numFmtId="0" fontId="13" fillId="0" borderId="3" xfId="53" applyFont="1" applyFill="1" applyBorder="1" applyAlignment="1">
      <alignment horizontal="center"/>
    </xf>
    <xf numFmtId="0" fontId="4" fillId="0" borderId="12" xfId="53" applyFont="1" applyFill="1" applyBorder="1"/>
    <xf numFmtId="0" fontId="4" fillId="0" borderId="13" xfId="53" applyFont="1" applyFill="1" applyBorder="1"/>
    <xf numFmtId="3" fontId="9" fillId="0" borderId="3" xfId="53" applyNumberFormat="1" applyFont="1" applyBorder="1" applyAlignment="1">
      <alignment horizontal="center"/>
    </xf>
    <xf numFmtId="9" fontId="44" fillId="0" borderId="34" xfId="54" applyFont="1" applyBorder="1" applyAlignment="1">
      <alignment horizontal="center" vertical="center"/>
    </xf>
    <xf numFmtId="9" fontId="9" fillId="0" borderId="34" xfId="54" applyFont="1" applyBorder="1" applyAlignment="1">
      <alignment horizontal="center" vertical="center"/>
    </xf>
    <xf numFmtId="9" fontId="9" fillId="0" borderId="0" xfId="54" applyFont="1" applyBorder="1" applyAlignment="1">
      <alignment horizontal="center" vertical="center"/>
    </xf>
    <xf numFmtId="9" fontId="44" fillId="0" borderId="0" xfId="54" applyFont="1" applyBorder="1" applyAlignment="1">
      <alignment horizontal="center" vertical="center"/>
    </xf>
    <xf numFmtId="3" fontId="8" fillId="0" borderId="0" xfId="53" applyNumberFormat="1" applyFont="1"/>
    <xf numFmtId="164" fontId="8" fillId="0" borderId="0" xfId="53" applyNumberFormat="1" applyFont="1" applyFill="1"/>
    <xf numFmtId="167" fontId="8" fillId="0" borderId="0" xfId="54" applyNumberFormat="1" applyFont="1"/>
    <xf numFmtId="0" fontId="8" fillId="0" borderId="0" xfId="53" applyFont="1" applyAlignment="1">
      <alignment horizontal="center"/>
    </xf>
    <xf numFmtId="0" fontId="3" fillId="0" borderId="0" xfId="53" applyFont="1"/>
    <xf numFmtId="0" fontId="3" fillId="0" borderId="0" xfId="53" applyFont="1" applyAlignment="1">
      <alignment horizontal="right"/>
    </xf>
    <xf numFmtId="0" fontId="3" fillId="0" borderId="0" xfId="53" applyFont="1" applyFill="1" applyAlignment="1">
      <alignment horizontal="right"/>
    </xf>
    <xf numFmtId="0" fontId="4" fillId="0" borderId="0" xfId="53" applyFont="1" applyFill="1" applyAlignment="1">
      <alignment horizontal="right"/>
    </xf>
    <xf numFmtId="0" fontId="3" fillId="0" borderId="0" xfId="53" quotePrefix="1" applyFont="1"/>
    <xf numFmtId="0" fontId="2" fillId="2" borderId="31" xfId="53" applyFont="1" applyFill="1" applyBorder="1" applyAlignment="1">
      <alignment horizontal="center" vertical="center" wrapText="1"/>
    </xf>
    <xf numFmtId="0" fontId="2" fillId="2" borderId="14" xfId="53" applyFont="1" applyFill="1" applyBorder="1" applyAlignment="1">
      <alignment horizontal="center" vertical="center" wrapText="1"/>
    </xf>
    <xf numFmtId="0" fontId="2" fillId="2" borderId="11" xfId="53" applyFont="1" applyFill="1" applyBorder="1" applyAlignment="1">
      <alignment horizontal="center" vertical="center" wrapText="1"/>
    </xf>
    <xf numFmtId="17" fontId="2" fillId="8" borderId="14" xfId="53" applyNumberFormat="1" applyFont="1" applyFill="1" applyBorder="1" applyAlignment="1">
      <alignment horizontal="center" vertical="center" wrapText="1"/>
    </xf>
    <xf numFmtId="17" fontId="2" fillId="8" borderId="32" xfId="53" applyNumberFormat="1" applyFont="1" applyFill="1" applyBorder="1" applyAlignment="1">
      <alignment horizontal="center" vertical="center" wrapText="1"/>
    </xf>
    <xf numFmtId="17" fontId="2" fillId="3" borderId="32" xfId="53" applyNumberFormat="1" applyFont="1" applyFill="1" applyBorder="1" applyAlignment="1">
      <alignment horizontal="center" vertical="center" wrapText="1"/>
    </xf>
    <xf numFmtId="17" fontId="2" fillId="2" borderId="6" xfId="53" applyNumberFormat="1" applyFont="1" applyFill="1" applyBorder="1" applyAlignment="1">
      <alignment horizontal="center" vertical="center" wrapText="1"/>
    </xf>
    <xf numFmtId="17" fontId="2" fillId="2" borderId="9" xfId="53" applyNumberFormat="1" applyFont="1" applyFill="1" applyBorder="1" applyAlignment="1">
      <alignment horizontal="center" vertical="center" wrapText="1"/>
    </xf>
    <xf numFmtId="0" fontId="2" fillId="16" borderId="3" xfId="53" applyFont="1" applyFill="1" applyBorder="1" applyAlignment="1">
      <alignment horizontal="center" vertical="center"/>
    </xf>
    <xf numFmtId="0" fontId="3" fillId="0" borderId="16" xfId="53" applyFont="1" applyBorder="1" applyAlignment="1">
      <alignment horizontal="center" vertical="center" wrapText="1"/>
    </xf>
    <xf numFmtId="0" fontId="3" fillId="0" borderId="33" xfId="53" applyFont="1" applyBorder="1" applyAlignment="1">
      <alignment horizontal="center" vertical="center" wrapText="1"/>
    </xf>
    <xf numFmtId="0" fontId="3" fillId="0" borderId="3" xfId="53" applyFont="1" applyBorder="1" applyAlignment="1">
      <alignment horizontal="center" vertical="center" wrapText="1"/>
    </xf>
    <xf numFmtId="0" fontId="3" fillId="0" borderId="3" xfId="53" applyFont="1" applyFill="1" applyBorder="1" applyAlignment="1">
      <alignment horizontal="center"/>
    </xf>
    <xf numFmtId="42" fontId="3" fillId="0" borderId="26" xfId="53" applyNumberFormat="1" applyFont="1" applyFill="1" applyBorder="1" applyAlignment="1">
      <alignment horizontal="right"/>
    </xf>
    <xf numFmtId="164" fontId="3" fillId="0" borderId="34" xfId="53" applyNumberFormat="1" applyFont="1" applyBorder="1" applyAlignment="1">
      <alignment horizontal="right"/>
    </xf>
    <xf numFmtId="164" fontId="3" fillId="0" borderId="34" xfId="53" applyNumberFormat="1" applyFont="1" applyFill="1" applyBorder="1" applyAlignment="1">
      <alignment horizontal="right"/>
    </xf>
    <xf numFmtId="42" fontId="3" fillId="0" borderId="15" xfId="53" applyNumberFormat="1" applyFont="1" applyBorder="1" applyAlignment="1">
      <alignment horizontal="right"/>
    </xf>
    <xf numFmtId="3" fontId="3" fillId="0" borderId="12" xfId="53" applyNumberFormat="1" applyFont="1" applyFill="1" applyBorder="1" applyAlignment="1">
      <alignment horizontal="right"/>
    </xf>
    <xf numFmtId="3" fontId="3" fillId="0" borderId="13" xfId="53" applyNumberFormat="1" applyFont="1" applyFill="1" applyBorder="1" applyAlignment="1">
      <alignment horizontal="right"/>
    </xf>
    <xf numFmtId="0" fontId="3" fillId="0" borderId="17" xfId="53" applyFont="1" applyBorder="1" applyAlignment="1">
      <alignment horizontal="center" vertical="center" wrapText="1"/>
    </xf>
    <xf numFmtId="0" fontId="3" fillId="0" borderId="35" xfId="53" applyFont="1" applyBorder="1" applyAlignment="1">
      <alignment horizontal="center" vertical="center" wrapText="1"/>
    </xf>
    <xf numFmtId="42" fontId="3" fillId="0" borderId="27" xfId="53" applyNumberFormat="1" applyFont="1" applyFill="1" applyBorder="1" applyAlignment="1">
      <alignment horizontal="right"/>
    </xf>
    <xf numFmtId="164" fontId="3" fillId="0" borderId="3" xfId="53" applyNumberFormat="1" applyFont="1" applyBorder="1" applyAlignment="1">
      <alignment horizontal="right"/>
    </xf>
    <xf numFmtId="0" fontId="3" fillId="0" borderId="17" xfId="53" applyFont="1" applyFill="1" applyBorder="1" applyAlignment="1">
      <alignment horizontal="center" vertical="center" wrapText="1"/>
    </xf>
    <xf numFmtId="0" fontId="3" fillId="0" borderId="35" xfId="53" applyFont="1" applyFill="1" applyBorder="1" applyAlignment="1">
      <alignment horizontal="center" vertical="center" wrapText="1"/>
    </xf>
    <xf numFmtId="164" fontId="3" fillId="52" borderId="34" xfId="53" applyNumberFormat="1" applyFont="1" applyFill="1" applyBorder="1" applyAlignment="1">
      <alignment horizontal="right"/>
    </xf>
    <xf numFmtId="164" fontId="45" fillId="0" borderId="34" xfId="53" applyNumberFormat="1" applyFont="1" applyFill="1" applyBorder="1" applyAlignment="1">
      <alignment horizontal="right"/>
    </xf>
    <xf numFmtId="0" fontId="3" fillId="7" borderId="3" xfId="53" applyFont="1" applyFill="1" applyBorder="1" applyAlignment="1">
      <alignment horizontal="center" vertical="center" wrapText="1"/>
    </xf>
    <xf numFmtId="0" fontId="3" fillId="7" borderId="3" xfId="53" applyFont="1" applyFill="1" applyBorder="1" applyAlignment="1">
      <alignment horizontal="center"/>
    </xf>
    <xf numFmtId="0" fontId="3" fillId="0" borderId="3" xfId="53" applyFont="1" applyFill="1" applyBorder="1" applyAlignment="1">
      <alignment horizontal="center" vertical="center" wrapText="1"/>
    </xf>
    <xf numFmtId="164" fontId="3" fillId="0" borderId="3" xfId="53" applyNumberFormat="1" applyFont="1" applyFill="1" applyBorder="1" applyAlignment="1">
      <alignment horizontal="right"/>
    </xf>
    <xf numFmtId="0" fontId="3" fillId="0" borderId="3" xfId="53" applyFont="1" applyFill="1" applyBorder="1" applyAlignment="1">
      <alignment horizontal="center" vertical="center"/>
    </xf>
    <xf numFmtId="0" fontId="2" fillId="17" borderId="3" xfId="53" applyFont="1" applyFill="1" applyBorder="1" applyAlignment="1">
      <alignment horizontal="center" vertical="center"/>
    </xf>
    <xf numFmtId="0" fontId="3" fillId="0" borderId="22" xfId="53" applyFont="1" applyBorder="1" applyAlignment="1">
      <alignment horizontal="center" vertical="center" wrapText="1"/>
    </xf>
    <xf numFmtId="0" fontId="3" fillId="0" borderId="36" xfId="53" applyFont="1" applyBorder="1" applyAlignment="1">
      <alignment horizontal="center" vertical="center" wrapText="1"/>
    </xf>
    <xf numFmtId="0" fontId="3" fillId="0" borderId="37" xfId="53" applyFont="1" applyBorder="1" applyAlignment="1">
      <alignment horizontal="center" vertical="center" wrapText="1"/>
    </xf>
    <xf numFmtId="0" fontId="3" fillId="0" borderId="37" xfId="53" applyFont="1" applyFill="1" applyBorder="1" applyAlignment="1">
      <alignment horizontal="center" vertical="center" wrapText="1"/>
    </xf>
    <xf numFmtId="0" fontId="43" fillId="0" borderId="0" xfId="53" applyFill="1"/>
    <xf numFmtId="0" fontId="3" fillId="0" borderId="19" xfId="53" applyFont="1" applyFill="1" applyBorder="1" applyAlignment="1">
      <alignment horizontal="center"/>
    </xf>
    <xf numFmtId="42" fontId="3" fillId="0" borderId="28" xfId="53" applyNumberFormat="1" applyFont="1" applyFill="1" applyBorder="1" applyAlignment="1">
      <alignment horizontal="right"/>
    </xf>
    <xf numFmtId="164" fontId="3" fillId="0" borderId="19" xfId="53" applyNumberFormat="1" applyFont="1" applyBorder="1" applyAlignment="1">
      <alignment horizontal="right"/>
    </xf>
    <xf numFmtId="164" fontId="3" fillId="0" borderId="50" xfId="53" applyNumberFormat="1" applyFont="1" applyFill="1" applyBorder="1" applyAlignment="1">
      <alignment horizontal="right"/>
    </xf>
    <xf numFmtId="3" fontId="3" fillId="0" borderId="18" xfId="53" applyNumberFormat="1" applyFont="1" applyFill="1" applyBorder="1" applyAlignment="1">
      <alignment horizontal="right"/>
    </xf>
    <xf numFmtId="3" fontId="3" fillId="0" borderId="21" xfId="53" applyNumberFormat="1" applyFont="1" applyFill="1" applyBorder="1" applyAlignment="1">
      <alignment horizontal="right"/>
    </xf>
    <xf numFmtId="0" fontId="2" fillId="0" borderId="0" xfId="53" applyFont="1" applyBorder="1"/>
    <xf numFmtId="0" fontId="2" fillId="13" borderId="23" xfId="53" applyFont="1" applyFill="1" applyBorder="1" applyAlignment="1">
      <alignment horizontal="center"/>
    </xf>
    <xf numFmtId="3" fontId="2" fillId="13" borderId="24" xfId="53" applyNumberFormat="1" applyFont="1" applyFill="1" applyBorder="1" applyAlignment="1">
      <alignment horizontal="right"/>
    </xf>
    <xf numFmtId="42" fontId="2" fillId="13" borderId="24" xfId="53" applyNumberFormat="1" applyFont="1" applyFill="1" applyBorder="1" applyAlignment="1">
      <alignment horizontal="right"/>
    </xf>
    <xf numFmtId="164" fontId="2" fillId="13" borderId="10" xfId="53" applyNumberFormat="1" applyFont="1" applyFill="1" applyBorder="1" applyAlignment="1">
      <alignment horizontal="right"/>
    </xf>
    <xf numFmtId="3" fontId="2" fillId="0" borderId="25" xfId="53" applyNumberFormat="1" applyFont="1" applyFill="1" applyBorder="1" applyAlignment="1">
      <alignment horizontal="right"/>
    </xf>
    <xf numFmtId="0" fontId="16" fillId="0" borderId="0" xfId="53" applyFont="1" applyFill="1"/>
    <xf numFmtId="9" fontId="3" fillId="0" borderId="0" xfId="54" applyFont="1" applyFill="1" applyBorder="1" applyAlignment="1">
      <alignment horizontal="right"/>
    </xf>
    <xf numFmtId="164" fontId="3" fillId="0" borderId="0" xfId="53" applyNumberFormat="1" applyFont="1" applyAlignment="1">
      <alignment horizontal="right"/>
    </xf>
    <xf numFmtId="0" fontId="4" fillId="0" borderId="0" xfId="53" applyFont="1" applyFill="1"/>
    <xf numFmtId="17" fontId="3" fillId="0" borderId="0" xfId="53" applyNumberFormat="1" applyFont="1" applyAlignment="1">
      <alignment horizontal="right"/>
    </xf>
    <xf numFmtId="44" fontId="3" fillId="0" borderId="0" xfId="53" applyNumberFormat="1" applyFont="1" applyAlignment="1">
      <alignment horizontal="right"/>
    </xf>
    <xf numFmtId="42" fontId="3" fillId="0" borderId="0" xfId="53" applyNumberFormat="1" applyFont="1" applyAlignment="1">
      <alignment horizontal="right"/>
    </xf>
    <xf numFmtId="164" fontId="2" fillId="0" borderId="0" xfId="53" applyNumberFormat="1" applyFont="1" applyAlignment="1">
      <alignment horizontal="right"/>
    </xf>
    <xf numFmtId="0" fontId="43" fillId="0" borderId="0" xfId="53"/>
    <xf numFmtId="0" fontId="3" fillId="0" borderId="0" xfId="53" applyFont="1" applyAlignment="1">
      <alignment horizontal="center"/>
    </xf>
    <xf numFmtId="0" fontId="3" fillId="0" borderId="0" xfId="53" applyFont="1" applyAlignment="1"/>
    <xf numFmtId="0" fontId="3" fillId="0" borderId="0" xfId="53" applyFont="1" applyFill="1" applyAlignment="1">
      <alignment horizontal="center"/>
    </xf>
    <xf numFmtId="0" fontId="4" fillId="0" borderId="0" xfId="53" applyFont="1"/>
    <xf numFmtId="0" fontId="3" fillId="0" borderId="0" xfId="53" quotePrefix="1" applyFont="1" applyAlignment="1">
      <alignment horizontal="center"/>
    </xf>
    <xf numFmtId="0" fontId="46" fillId="2" borderId="3" xfId="53" applyFont="1" applyFill="1" applyBorder="1" applyAlignment="1">
      <alignment horizontal="center" vertical="center" wrapText="1"/>
    </xf>
    <xf numFmtId="0" fontId="2" fillId="2" borderId="3" xfId="53" applyFont="1" applyFill="1" applyBorder="1" applyAlignment="1">
      <alignment horizontal="center" vertical="center" wrapText="1"/>
    </xf>
    <xf numFmtId="17" fontId="2" fillId="3" borderId="3" xfId="53" applyNumberFormat="1" applyFont="1" applyFill="1" applyBorder="1" applyAlignment="1">
      <alignment horizontal="center" vertical="center" wrapText="1"/>
    </xf>
    <xf numFmtId="17" fontId="2" fillId="5" borderId="3" xfId="53" applyNumberFormat="1" applyFont="1" applyFill="1" applyBorder="1" applyAlignment="1">
      <alignment horizontal="center" vertical="center" wrapText="1"/>
    </xf>
    <xf numFmtId="164" fontId="2" fillId="6" borderId="3" xfId="53" applyNumberFormat="1" applyFont="1" applyFill="1" applyBorder="1" applyAlignment="1">
      <alignment horizontal="center" vertical="center" wrapText="1"/>
    </xf>
    <xf numFmtId="0" fontId="3" fillId="0" borderId="3" xfId="53" applyFont="1" applyBorder="1"/>
    <xf numFmtId="0" fontId="2" fillId="0" borderId="3" xfId="53" applyFont="1" applyFill="1" applyBorder="1" applyAlignment="1">
      <alignment horizontal="center" vertical="center"/>
    </xf>
    <xf numFmtId="0" fontId="3" fillId="0" borderId="3" xfId="53" applyFont="1" applyBorder="1" applyAlignment="1">
      <alignment horizontal="center"/>
    </xf>
    <xf numFmtId="3" fontId="3" fillId="0" borderId="3" xfId="53" applyNumberFormat="1" applyFont="1" applyBorder="1" applyAlignment="1">
      <alignment horizontal="right"/>
    </xf>
    <xf numFmtId="42" fontId="3" fillId="0" borderId="3" xfId="53" applyNumberFormat="1" applyFont="1" applyFill="1" applyBorder="1" applyAlignment="1">
      <alignment horizontal="right"/>
    </xf>
    <xf numFmtId="164" fontId="3" fillId="0" borderId="3" xfId="53" applyNumberFormat="1" applyFont="1" applyBorder="1" applyAlignment="1">
      <alignment horizontal="center"/>
    </xf>
    <xf numFmtId="164" fontId="3" fillId="0" borderId="3" xfId="53" applyNumberFormat="1" applyFont="1" applyFill="1" applyBorder="1" applyAlignment="1">
      <alignment horizontal="center"/>
    </xf>
    <xf numFmtId="166" fontId="3" fillId="0" borderId="3" xfId="53" applyNumberFormat="1" applyFont="1" applyFill="1" applyBorder="1" applyAlignment="1">
      <alignment horizontal="center"/>
    </xf>
    <xf numFmtId="164" fontId="2" fillId="0" borderId="3" xfId="53" applyNumberFormat="1" applyFont="1" applyBorder="1" applyAlignment="1">
      <alignment horizontal="right"/>
    </xf>
    <xf numFmtId="164" fontId="3" fillId="12" borderId="3" xfId="53" applyNumberFormat="1" applyFont="1" applyFill="1" applyBorder="1" applyAlignment="1">
      <alignment horizontal="center"/>
    </xf>
    <xf numFmtId="164" fontId="45" fillId="0" borderId="3" xfId="53" applyNumberFormat="1" applyFont="1" applyFill="1" applyBorder="1" applyAlignment="1">
      <alignment horizontal="center"/>
    </xf>
    <xf numFmtId="0" fontId="3" fillId="0" borderId="3" xfId="53" applyFont="1" applyBorder="1" applyAlignment="1">
      <alignment horizontal="right"/>
    </xf>
    <xf numFmtId="168" fontId="3" fillId="0" borderId="3" xfId="53" applyNumberFormat="1" applyFont="1" applyFill="1" applyBorder="1" applyAlignment="1">
      <alignment horizontal="center"/>
    </xf>
    <xf numFmtId="0" fontId="3" fillId="0" borderId="54" xfId="53" applyFont="1" applyFill="1" applyBorder="1" applyAlignment="1">
      <alignment horizontal="center"/>
    </xf>
    <xf numFmtId="3" fontId="2" fillId="0" borderId="3" xfId="53" applyNumberFormat="1" applyFont="1" applyBorder="1" applyAlignment="1">
      <alignment horizontal="right"/>
    </xf>
    <xf numFmtId="164" fontId="2" fillId="0" borderId="3" xfId="53" applyNumberFormat="1" applyFont="1" applyBorder="1" applyAlignment="1">
      <alignment horizontal="center"/>
    </xf>
    <xf numFmtId="166" fontId="2" fillId="0" borderId="3" xfId="53" applyNumberFormat="1" applyFont="1" applyBorder="1" applyAlignment="1">
      <alignment horizontal="center"/>
    </xf>
    <xf numFmtId="3" fontId="2" fillId="0" borderId="3" xfId="53" applyNumberFormat="1" applyFont="1" applyBorder="1" applyAlignment="1">
      <alignment horizontal="center"/>
    </xf>
    <xf numFmtId="9" fontId="3" fillId="0" borderId="0" xfId="54" applyFont="1" applyFill="1" applyAlignment="1">
      <alignment horizontal="center"/>
    </xf>
    <xf numFmtId="17" fontId="3" fillId="0" borderId="0" xfId="53" applyNumberFormat="1" applyFont="1" applyAlignment="1"/>
    <xf numFmtId="44" fontId="3" fillId="0" borderId="0" xfId="57" applyFont="1" applyAlignment="1"/>
    <xf numFmtId="166" fontId="3" fillId="0" borderId="0" xfId="57" applyNumberFormat="1" applyFont="1" applyAlignment="1"/>
    <xf numFmtId="164" fontId="3" fillId="52" borderId="3" xfId="53" applyNumberFormat="1" applyFont="1" applyFill="1" applyBorder="1" applyAlignment="1">
      <alignment horizontal="right"/>
    </xf>
    <xf numFmtId="0" fontId="4" fillId="0" borderId="0" xfId="53" applyFont="1" applyAlignment="1">
      <alignment horizontal="center"/>
    </xf>
    <xf numFmtId="0" fontId="15" fillId="9" borderId="23" xfId="53" applyFont="1" applyFill="1" applyBorder="1" applyAlignment="1">
      <alignment horizontal="center" vertical="center" wrapText="1"/>
    </xf>
    <xf numFmtId="0" fontId="15" fillId="9" borderId="10" xfId="53" applyFont="1" applyFill="1" applyBorder="1" applyAlignment="1">
      <alignment horizontal="center" vertical="center" wrapText="1"/>
    </xf>
    <xf numFmtId="17" fontId="15" fillId="49" borderId="48" xfId="56" applyNumberFormat="1" applyFont="1" applyFill="1" applyBorder="1" applyAlignment="1">
      <alignment horizontal="center" vertical="center" wrapText="1"/>
    </xf>
    <xf numFmtId="17" fontId="15" fillId="5" borderId="48" xfId="56" applyNumberFormat="1" applyFont="1" applyFill="1" applyBorder="1" applyAlignment="1">
      <alignment horizontal="center" vertical="center" wrapText="1"/>
    </xf>
    <xf numFmtId="0" fontId="11" fillId="0" borderId="0" xfId="53" applyFont="1" applyAlignment="1">
      <alignment horizontal="center" vertical="center"/>
    </xf>
    <xf numFmtId="164" fontId="4" fillId="0" borderId="34" xfId="53" applyNumberFormat="1" applyFont="1" applyFill="1" applyBorder="1" applyAlignment="1">
      <alignment horizontal="center"/>
    </xf>
    <xf numFmtId="164" fontId="4" fillId="0" borderId="3" xfId="53" applyNumberFormat="1" applyFont="1" applyFill="1" applyBorder="1" applyAlignment="1">
      <alignment horizontal="center"/>
    </xf>
    <xf numFmtId="164" fontId="4" fillId="0" borderId="3" xfId="53" applyNumberFormat="1" applyFont="1" applyBorder="1"/>
    <xf numFmtId="0" fontId="4" fillId="0" borderId="3" xfId="53" applyFont="1" applyBorder="1" applyAlignment="1">
      <alignment horizontal="center"/>
    </xf>
    <xf numFmtId="0" fontId="4" fillId="0" borderId="4" xfId="53" applyFont="1" applyBorder="1" applyAlignment="1">
      <alignment horizontal="center"/>
    </xf>
    <xf numFmtId="0" fontId="4" fillId="0" borderId="3" xfId="53" applyFont="1" applyFill="1" applyBorder="1" applyAlignment="1">
      <alignment horizontal="center"/>
    </xf>
    <xf numFmtId="0" fontId="4" fillId="0" borderId="3" xfId="53" applyFont="1" applyBorder="1"/>
    <xf numFmtId="0" fontId="4" fillId="13" borderId="3" xfId="53" applyFont="1" applyFill="1" applyBorder="1" applyAlignment="1">
      <alignment horizontal="center"/>
    </xf>
    <xf numFmtId="0" fontId="43" fillId="0" borderId="3" xfId="53" applyBorder="1"/>
    <xf numFmtId="164" fontId="15" fillId="0" borderId="3" xfId="53" applyNumberFormat="1" applyFont="1" applyFill="1" applyBorder="1" applyAlignment="1">
      <alignment horizontal="center"/>
    </xf>
    <xf numFmtId="0" fontId="4" fillId="0" borderId="0" xfId="53" applyFont="1" applyBorder="1"/>
    <xf numFmtId="0" fontId="11" fillId="0" borderId="0" xfId="53" applyFont="1" applyBorder="1"/>
    <xf numFmtId="166" fontId="4" fillId="0" borderId="3" xfId="53" applyNumberFormat="1" applyFont="1" applyFill="1" applyBorder="1" applyAlignment="1">
      <alignment horizontal="center"/>
    </xf>
    <xf numFmtId="0" fontId="47" fillId="0" borderId="3" xfId="53" applyFont="1" applyFill="1" applyBorder="1" applyAlignment="1">
      <alignment horizontal="left" vertical="center"/>
    </xf>
    <xf numFmtId="0" fontId="47" fillId="0" borderId="3" xfId="53" applyFont="1" applyBorder="1" applyAlignment="1">
      <alignment horizontal="center"/>
    </xf>
    <xf numFmtId="3" fontId="4" fillId="0" borderId="3" xfId="53" applyNumberFormat="1" applyFont="1" applyBorder="1"/>
    <xf numFmtId="0" fontId="4" fillId="0" borderId="34" xfId="53" applyFont="1" applyBorder="1" applyAlignment="1">
      <alignment horizontal="left"/>
    </xf>
    <xf numFmtId="0" fontId="4" fillId="0" borderId="15" xfId="53" applyFont="1" applyBorder="1" applyAlignment="1">
      <alignment horizontal="left"/>
    </xf>
    <xf numFmtId="0" fontId="4" fillId="0" borderId="3" xfId="53" applyFont="1" applyBorder="1" applyAlignment="1">
      <alignment horizontal="left"/>
    </xf>
    <xf numFmtId="0" fontId="4" fillId="0" borderId="4" xfId="53" applyFont="1" applyBorder="1" applyAlignment="1">
      <alignment horizontal="left"/>
    </xf>
    <xf numFmtId="0" fontId="4" fillId="0" borderId="3" xfId="53" applyFont="1" applyFill="1" applyBorder="1" applyAlignment="1">
      <alignment horizontal="left"/>
    </xf>
    <xf numFmtId="0" fontId="4" fillId="0" borderId="4" xfId="53" applyFont="1" applyFill="1" applyBorder="1" applyAlignment="1">
      <alignment horizontal="left"/>
    </xf>
    <xf numFmtId="0" fontId="4" fillId="13" borderId="3" xfId="53" applyFont="1" applyFill="1" applyBorder="1" applyAlignment="1">
      <alignment horizontal="left"/>
    </xf>
    <xf numFmtId="165" fontId="15" fillId="49" borderId="3" xfId="56" applyNumberFormat="1" applyFont="1" applyFill="1" applyBorder="1" applyAlignment="1">
      <alignment horizontal="center" vertical="center" wrapText="1"/>
    </xf>
    <xf numFmtId="3" fontId="4" fillId="0" borderId="34" xfId="0" applyNumberFormat="1" applyFont="1" applyFill="1" applyBorder="1" applyAlignment="1">
      <alignment horizontal="center"/>
    </xf>
    <xf numFmtId="3" fontId="4" fillId="0" borderId="3" xfId="0" applyNumberFormat="1" applyFont="1" applyFill="1" applyBorder="1" applyAlignment="1">
      <alignment horizontal="center"/>
    </xf>
    <xf numFmtId="3" fontId="15" fillId="0" borderId="3" xfId="0" applyNumberFormat="1" applyFont="1" applyFill="1" applyBorder="1" applyAlignment="1">
      <alignment horizontal="center"/>
    </xf>
    <xf numFmtId="0" fontId="8" fillId="0" borderId="0" xfId="53" applyFont="1" applyAlignment="1">
      <alignment horizontal="center"/>
    </xf>
    <xf numFmtId="164" fontId="15" fillId="0" borderId="3" xfId="53" applyNumberFormat="1" applyFont="1" applyBorder="1" applyAlignment="1">
      <alignment horizontal="center"/>
    </xf>
    <xf numFmtId="3" fontId="15" fillId="0" borderId="3" xfId="53" applyNumberFormat="1" applyFont="1" applyBorder="1"/>
    <xf numFmtId="17" fontId="15" fillId="49" borderId="3" xfId="56" applyNumberFormat="1" applyFont="1" applyFill="1" applyBorder="1" applyAlignment="1">
      <alignment horizontal="center" vertical="center" wrapText="1"/>
    </xf>
    <xf numFmtId="0" fontId="15" fillId="5" borderId="3" xfId="53" applyFont="1" applyFill="1" applyBorder="1" applyAlignment="1">
      <alignment horizontal="center" vertical="center" wrapText="1"/>
    </xf>
    <xf numFmtId="169" fontId="8" fillId="0" borderId="3" xfId="58" applyNumberFormat="1" applyFont="1" applyBorder="1" applyAlignment="1">
      <alignment horizontal="right"/>
    </xf>
    <xf numFmtId="169" fontId="8" fillId="0" borderId="3" xfId="58" applyNumberFormat="1" applyFont="1" applyFill="1" applyBorder="1" applyAlignment="1">
      <alignment horizontal="right"/>
    </xf>
    <xf numFmtId="169" fontId="8" fillId="0" borderId="3" xfId="58" applyNumberFormat="1" applyFont="1" applyBorder="1"/>
    <xf numFmtId="169" fontId="9" fillId="0" borderId="3" xfId="58" applyNumberFormat="1" applyFont="1" applyBorder="1"/>
    <xf numFmtId="169" fontId="9" fillId="0" borderId="3" xfId="58" applyNumberFormat="1" applyFont="1" applyBorder="1" applyAlignment="1">
      <alignment horizontal="right"/>
    </xf>
    <xf numFmtId="169" fontId="9" fillId="0" borderId="3" xfId="58" applyNumberFormat="1" applyFont="1" applyFill="1" applyBorder="1" applyAlignment="1">
      <alignment horizontal="right"/>
    </xf>
    <xf numFmtId="17" fontId="9" fillId="9" borderId="3" xfId="0" applyNumberFormat="1" applyFont="1" applyFill="1" applyBorder="1" applyAlignment="1">
      <alignment horizontal="center" vertical="center" wrapText="1"/>
    </xf>
    <xf numFmtId="0" fontId="9" fillId="9" borderId="3" xfId="0" applyFont="1" applyFill="1" applyBorder="1" applyAlignment="1">
      <alignment horizontal="center" vertical="center" wrapText="1"/>
    </xf>
    <xf numFmtId="17" fontId="2" fillId="4" borderId="29" xfId="53" applyNumberFormat="1" applyFont="1" applyFill="1" applyBorder="1" applyAlignment="1">
      <alignment horizontal="center" vertical="center" wrapText="1"/>
    </xf>
    <xf numFmtId="17" fontId="2" fillId="4" borderId="30" xfId="53" applyNumberFormat="1" applyFont="1" applyFill="1" applyBorder="1" applyAlignment="1">
      <alignment horizontal="center" vertical="center" wrapText="1"/>
    </xf>
    <xf numFmtId="17" fontId="2" fillId="0" borderId="1" xfId="53" applyNumberFormat="1" applyFont="1" applyFill="1" applyBorder="1" applyAlignment="1">
      <alignment horizontal="center" vertical="center"/>
    </xf>
    <xf numFmtId="0" fontId="2" fillId="0" borderId="2" xfId="53" applyFont="1" applyFill="1" applyBorder="1" applyAlignment="1">
      <alignment horizontal="center" vertical="center"/>
    </xf>
    <xf numFmtId="0" fontId="2" fillId="8" borderId="6" xfId="53" applyFont="1" applyFill="1" applyBorder="1" applyAlignment="1">
      <alignment horizontal="center" vertical="center"/>
    </xf>
    <xf numFmtId="0" fontId="2" fillId="8" borderId="7" xfId="53" applyFont="1" applyFill="1" applyBorder="1" applyAlignment="1">
      <alignment horizontal="center" vertical="center"/>
    </xf>
    <xf numFmtId="0" fontId="2" fillId="8" borderId="9" xfId="53" applyFont="1" applyFill="1" applyBorder="1" applyAlignment="1">
      <alignment horizontal="center" vertical="center"/>
    </xf>
    <xf numFmtId="0" fontId="8" fillId="0" borderId="0" xfId="53" applyFont="1" applyAlignment="1">
      <alignment horizontal="center"/>
    </xf>
    <xf numFmtId="49" fontId="9" fillId="0" borderId="0" xfId="53" applyNumberFormat="1" applyFont="1" applyAlignment="1">
      <alignment horizontal="center"/>
    </xf>
    <xf numFmtId="0" fontId="2" fillId="8" borderId="1" xfId="53" applyFont="1" applyFill="1" applyBorder="1" applyAlignment="1">
      <alignment horizontal="center" vertical="center"/>
    </xf>
    <xf numFmtId="0" fontId="2" fillId="8" borderId="5" xfId="53" applyFont="1" applyFill="1" applyBorder="1" applyAlignment="1">
      <alignment horizontal="center" vertical="center"/>
    </xf>
    <xf numFmtId="0" fontId="2" fillId="8" borderId="8" xfId="53" applyFont="1" applyFill="1" applyBorder="1" applyAlignment="1">
      <alignment horizontal="center" vertical="center"/>
    </xf>
    <xf numFmtId="0" fontId="2" fillId="8" borderId="47" xfId="53" applyFont="1" applyFill="1" applyBorder="1" applyAlignment="1">
      <alignment horizontal="center" vertical="center"/>
    </xf>
    <xf numFmtId="0" fontId="2" fillId="8" borderId="48" xfId="53" applyFont="1" applyFill="1" applyBorder="1" applyAlignment="1">
      <alignment horizontal="center" vertical="center"/>
    </xf>
    <xf numFmtId="0" fontId="2" fillId="8" borderId="29" xfId="53" applyFont="1" applyFill="1" applyBorder="1" applyAlignment="1">
      <alignment horizontal="center" vertical="center"/>
    </xf>
    <xf numFmtId="0" fontId="9" fillId="4" borderId="47" xfId="1" applyFont="1" applyFill="1" applyBorder="1" applyAlignment="1">
      <alignment horizontal="center" vertical="center" wrapText="1"/>
    </xf>
    <xf numFmtId="0" fontId="9" fillId="4" borderId="48" xfId="1" applyFont="1" applyFill="1" applyBorder="1" applyAlignment="1">
      <alignment horizontal="center" vertical="center" wrapText="1"/>
    </xf>
    <xf numFmtId="0" fontId="9" fillId="4" borderId="49" xfId="1" applyFont="1" applyFill="1" applyBorder="1" applyAlignment="1">
      <alignment horizontal="center" vertical="center" wrapText="1"/>
    </xf>
    <xf numFmtId="49" fontId="9" fillId="0" borderId="0" xfId="1" applyNumberFormat="1" applyFont="1" applyAlignment="1">
      <alignment horizontal="center"/>
    </xf>
    <xf numFmtId="0" fontId="9" fillId="4" borderId="29" xfId="1" applyFont="1" applyFill="1" applyBorder="1" applyAlignment="1">
      <alignment horizontal="center" vertical="center" wrapText="1"/>
    </xf>
    <xf numFmtId="49" fontId="9" fillId="0" borderId="0" xfId="2" applyNumberFormat="1" applyFont="1" applyAlignment="1">
      <alignment horizontal="center"/>
    </xf>
    <xf numFmtId="0" fontId="9" fillId="4" borderId="47" xfId="2" applyFont="1" applyFill="1" applyBorder="1" applyAlignment="1">
      <alignment horizontal="center" vertical="center" wrapText="1"/>
    </xf>
    <xf numFmtId="0" fontId="9" fillId="4" borderId="48" xfId="2" applyFont="1" applyFill="1" applyBorder="1" applyAlignment="1">
      <alignment horizontal="center" vertical="center" wrapText="1"/>
    </xf>
    <xf numFmtId="0" fontId="9" fillId="4" borderId="49" xfId="2" applyFont="1" applyFill="1" applyBorder="1" applyAlignment="1">
      <alignment horizontal="center" vertical="center" wrapText="1"/>
    </xf>
    <xf numFmtId="49" fontId="10" fillId="0" borderId="0" xfId="1" applyNumberFormat="1" applyFont="1" applyAlignment="1">
      <alignment horizontal="center"/>
    </xf>
    <xf numFmtId="17" fontId="9" fillId="0" borderId="11" xfId="0" applyNumberFormat="1" applyFont="1" applyBorder="1" applyAlignment="1">
      <alignment horizontal="center" vertical="center"/>
    </xf>
    <xf numFmtId="17" fontId="9" fillId="0" borderId="32" xfId="0" applyNumberFormat="1" applyFont="1" applyBorder="1" applyAlignment="1">
      <alignment horizontal="center" vertical="center"/>
    </xf>
    <xf numFmtId="17" fontId="9" fillId="0" borderId="52" xfId="0" applyNumberFormat="1" applyFont="1" applyBorder="1" applyAlignment="1">
      <alignment horizontal="center" vertical="center"/>
    </xf>
    <xf numFmtId="0" fontId="9" fillId="49" borderId="1" xfId="0" applyFont="1" applyFill="1" applyBorder="1" applyAlignment="1">
      <alignment horizontal="center" vertical="center"/>
    </xf>
    <xf numFmtId="0" fontId="9" fillId="49" borderId="30" xfId="0" applyFont="1" applyFill="1" applyBorder="1" applyAlignment="1">
      <alignment horizontal="center" vertical="center"/>
    </xf>
    <xf numFmtId="0" fontId="9" fillId="49" borderId="2" xfId="0" applyFont="1" applyFill="1" applyBorder="1" applyAlignment="1">
      <alignment horizontal="center" vertical="center"/>
    </xf>
    <xf numFmtId="0" fontId="9" fillId="49" borderId="19" xfId="1" applyFont="1" applyFill="1" applyBorder="1" applyAlignment="1">
      <alignment horizontal="center" vertical="center"/>
    </xf>
    <xf numFmtId="17" fontId="9" fillId="0" borderId="3" xfId="1" applyNumberFormat="1" applyFont="1" applyBorder="1" applyAlignment="1">
      <alignment horizontal="center" vertical="center"/>
    </xf>
    <xf numFmtId="17" fontId="2" fillId="9" borderId="19" xfId="4" applyNumberFormat="1" applyFont="1" applyFill="1" applyBorder="1" applyAlignment="1">
      <alignment horizontal="center" vertical="center" wrapText="1"/>
    </xf>
    <xf numFmtId="17" fontId="2" fillId="9" borderId="34" xfId="4" applyNumberFormat="1" applyFont="1" applyFill="1" applyBorder="1" applyAlignment="1">
      <alignment horizontal="center" vertical="center" wrapText="1"/>
    </xf>
    <xf numFmtId="0" fontId="3" fillId="0" borderId="0" xfId="1" applyFont="1"/>
    <xf numFmtId="0" fontId="3" fillId="0" borderId="0" xfId="1" applyFont="1" applyAlignment="1">
      <alignment horizontal="right"/>
    </xf>
    <xf numFmtId="0" fontId="3" fillId="0" borderId="0" xfId="1" applyFont="1" applyFill="1" applyAlignment="1">
      <alignment horizontal="right"/>
    </xf>
    <xf numFmtId="0" fontId="48" fillId="0" borderId="54" xfId="0" applyFont="1" applyBorder="1" applyAlignment="1">
      <alignment horizontal="center" vertical="center"/>
    </xf>
    <xf numFmtId="0" fontId="48" fillId="0" borderId="35" xfId="0" applyFont="1" applyBorder="1" applyAlignment="1">
      <alignment horizontal="center" vertical="center"/>
    </xf>
    <xf numFmtId="0" fontId="48" fillId="0" borderId="37" xfId="0" applyFont="1" applyBorder="1" applyAlignment="1">
      <alignment horizontal="center" vertical="center"/>
    </xf>
    <xf numFmtId="0" fontId="49" fillId="0" borderId="54" xfId="1" applyFont="1" applyBorder="1" applyAlignment="1">
      <alignment horizontal="center"/>
    </xf>
    <xf numFmtId="0" fontId="49" fillId="0" borderId="35" xfId="1" applyFont="1" applyBorder="1" applyAlignment="1">
      <alignment horizontal="center"/>
    </xf>
    <xf numFmtId="0" fontId="49" fillId="0" borderId="37" xfId="1" applyFont="1" applyBorder="1" applyAlignment="1">
      <alignment horizontal="center"/>
    </xf>
    <xf numFmtId="0" fontId="8" fillId="0" borderId="0" xfId="1" applyFont="1" applyFill="1"/>
    <xf numFmtId="0" fontId="49" fillId="0" borderId="54" xfId="1" applyFont="1" applyBorder="1" applyAlignment="1">
      <alignment horizontal="center" vertical="center"/>
    </xf>
    <xf numFmtId="0" fontId="49" fillId="0" borderId="35" xfId="1" applyFont="1" applyBorder="1" applyAlignment="1">
      <alignment horizontal="center" vertical="center"/>
    </xf>
    <xf numFmtId="0" fontId="49" fillId="0" borderId="37" xfId="1" applyFont="1" applyBorder="1" applyAlignment="1">
      <alignment horizontal="center" vertical="center"/>
    </xf>
    <xf numFmtId="0" fontId="48" fillId="0" borderId="54" xfId="0" applyFont="1" applyBorder="1" applyAlignment="1">
      <alignment horizontal="center" vertical="center" wrapText="1"/>
    </xf>
    <xf numFmtId="0" fontId="48" fillId="0" borderId="35" xfId="0" applyFont="1" applyBorder="1" applyAlignment="1">
      <alignment horizontal="center" vertical="center" wrapText="1"/>
    </xf>
    <xf numFmtId="0" fontId="48" fillId="0" borderId="37" xfId="0" applyFont="1" applyBorder="1" applyAlignment="1">
      <alignment horizontal="center" vertical="center" wrapText="1"/>
    </xf>
    <xf numFmtId="0" fontId="8" fillId="0" borderId="0" xfId="52" applyFont="1" applyAlignment="1">
      <alignment horizontal="center"/>
    </xf>
    <xf numFmtId="0" fontId="8" fillId="0" borderId="0" xfId="52" applyFont="1"/>
    <xf numFmtId="0" fontId="4" fillId="53" borderId="0" xfId="53" applyFont="1" applyFill="1"/>
    <xf numFmtId="0" fontId="48" fillId="0" borderId="55" xfId="0" applyFont="1" applyBorder="1" applyAlignment="1">
      <alignment horizontal="center" vertical="center" wrapText="1"/>
    </xf>
    <xf numFmtId="0" fontId="48" fillId="0" borderId="56" xfId="0" applyFont="1" applyBorder="1" applyAlignment="1">
      <alignment horizontal="center" vertical="center" wrapText="1"/>
    </xf>
    <xf numFmtId="0" fontId="48" fillId="0" borderId="57" xfId="0" applyFont="1" applyBorder="1" applyAlignment="1">
      <alignment horizontal="center" vertical="center" wrapText="1"/>
    </xf>
    <xf numFmtId="0" fontId="49" fillId="0" borderId="55" xfId="1" applyFont="1" applyBorder="1" applyAlignment="1">
      <alignment horizontal="center" wrapText="1"/>
    </xf>
    <xf numFmtId="0" fontId="49" fillId="0" borderId="56" xfId="1" applyFont="1" applyBorder="1" applyAlignment="1">
      <alignment horizontal="center" wrapText="1"/>
    </xf>
    <xf numFmtId="0" fontId="49" fillId="0" borderId="57" xfId="1" applyFont="1" applyBorder="1" applyAlignment="1">
      <alignment horizontal="center" wrapText="1"/>
    </xf>
    <xf numFmtId="0" fontId="49" fillId="0" borderId="54" xfId="1" applyFont="1" applyBorder="1" applyAlignment="1">
      <alignment horizontal="center" vertical="center" wrapText="1"/>
    </xf>
    <xf numFmtId="0" fontId="49" fillId="0" borderId="35" xfId="1" applyFont="1" applyBorder="1" applyAlignment="1">
      <alignment horizontal="center" vertical="center" wrapText="1"/>
    </xf>
    <xf numFmtId="0" fontId="49" fillId="0" borderId="37" xfId="1" applyFont="1" applyBorder="1" applyAlignment="1">
      <alignment horizontal="center" vertical="center" wrapText="1"/>
    </xf>
    <xf numFmtId="0" fontId="50" fillId="0" borderId="0" xfId="0" applyFont="1" applyFill="1" applyBorder="1"/>
    <xf numFmtId="0" fontId="51" fillId="0" borderId="54" xfId="0" applyFont="1" applyFill="1" applyBorder="1" applyAlignment="1">
      <alignment horizontal="center" vertical="center" wrapText="1"/>
    </xf>
    <xf numFmtId="0" fontId="51" fillId="0" borderId="35" xfId="0" applyFont="1" applyFill="1" applyBorder="1" applyAlignment="1">
      <alignment horizontal="center" vertical="center" wrapText="1"/>
    </xf>
    <xf numFmtId="0" fontId="51" fillId="0" borderId="37" xfId="0" applyFont="1" applyFill="1" applyBorder="1" applyAlignment="1">
      <alignment horizontal="center" vertical="center" wrapText="1"/>
    </xf>
    <xf numFmtId="0" fontId="52" fillId="0" borderId="0" xfId="1" applyFont="1" applyFill="1" applyBorder="1"/>
    <xf numFmtId="0" fontId="52" fillId="0" borderId="0" xfId="1" applyFont="1" applyFill="1" applyBorder="1" applyAlignment="1">
      <alignment horizontal="right"/>
    </xf>
    <xf numFmtId="0" fontId="53" fillId="0" borderId="54" xfId="1" applyFont="1" applyFill="1" applyBorder="1" applyAlignment="1">
      <alignment horizontal="center" vertical="center" wrapText="1"/>
    </xf>
    <xf numFmtId="0" fontId="53" fillId="0" borderId="35" xfId="1" applyFont="1" applyFill="1" applyBorder="1" applyAlignment="1">
      <alignment horizontal="center" vertical="center" wrapText="1"/>
    </xf>
    <xf numFmtId="0" fontId="53" fillId="0" borderId="37" xfId="1" applyFont="1" applyFill="1" applyBorder="1" applyAlignment="1">
      <alignment horizontal="center" vertical="center" wrapText="1"/>
    </xf>
  </cellXfs>
  <cellStyles count="59">
    <cellStyle name="20% - Énfasis1 2" xfId="5"/>
    <cellStyle name="20% - Énfasis2 2" xfId="6"/>
    <cellStyle name="20% - Énfasis3 2" xfId="7"/>
    <cellStyle name="20% - Énfasis4 2" xfId="8"/>
    <cellStyle name="20% - Énfasis5 2" xfId="9"/>
    <cellStyle name="20% - Énfasis6 2" xfId="10"/>
    <cellStyle name="40% - Énfasis1 2" xfId="11"/>
    <cellStyle name="40% - Énfasis2 2" xfId="12"/>
    <cellStyle name="40% - Énfasis3 2" xfId="13"/>
    <cellStyle name="40% - Énfasis4 2" xfId="14"/>
    <cellStyle name="40% - Énfasis5 2" xfId="15"/>
    <cellStyle name="40% - Énfasis6 2" xfId="16"/>
    <cellStyle name="60% - Énfasis1 2" xfId="17"/>
    <cellStyle name="60% - Énfasis2 2" xfId="18"/>
    <cellStyle name="60% - Énfasis3 2" xfId="19"/>
    <cellStyle name="60% - Énfasis4 2" xfId="20"/>
    <cellStyle name="60% - Énfasis5 2" xfId="21"/>
    <cellStyle name="60% - Énfasis6 2" xfId="22"/>
    <cellStyle name="Buena 2" xfId="23"/>
    <cellStyle name="Cálculo 2" xfId="24"/>
    <cellStyle name="Celda de comprobación 2" xfId="25"/>
    <cellStyle name="Celda vinculada 2" xfId="26"/>
    <cellStyle name="Encabezado 4 2" xfId="27"/>
    <cellStyle name="Énfasis1 2" xfId="28"/>
    <cellStyle name="Énfasis2 2" xfId="29"/>
    <cellStyle name="Énfasis3 2" xfId="30"/>
    <cellStyle name="Énfasis4 2" xfId="31"/>
    <cellStyle name="Énfasis5 2" xfId="32"/>
    <cellStyle name="Énfasis6 2" xfId="33"/>
    <cellStyle name="Entrada 2" xfId="34"/>
    <cellStyle name="Incorrecto 2" xfId="35"/>
    <cellStyle name="Millares 2" xfId="4"/>
    <cellStyle name="Millares 2 2" xfId="56"/>
    <cellStyle name="Millares 3" xfId="50"/>
    <cellStyle name="Moneda" xfId="58" builtinId="4"/>
    <cellStyle name="Moneda 2" xfId="57"/>
    <cellStyle name="Neutral 2" xfId="36"/>
    <cellStyle name="Neutral 3" xfId="37"/>
    <cellStyle name="Normal" xfId="0" builtinId="0"/>
    <cellStyle name="Normal 2" xfId="1"/>
    <cellStyle name="Normal 3" xfId="2"/>
    <cellStyle name="Normal 3 2" xfId="52"/>
    <cellStyle name="Normal 3 3" xfId="55"/>
    <cellStyle name="Normal 4" xfId="3"/>
    <cellStyle name="Normal 5" xfId="38"/>
    <cellStyle name="Normal 6" xfId="39"/>
    <cellStyle name="Normal 7" xfId="51"/>
    <cellStyle name="Normal 8" xfId="53"/>
    <cellStyle name="Notas 2" xfId="40"/>
    <cellStyle name="Porcentaje 2" xfId="49"/>
    <cellStyle name="Porcentaje 3" xfId="54"/>
    <cellStyle name="Salida 2" xfId="41"/>
    <cellStyle name="Texto de advertencia 2" xfId="42"/>
    <cellStyle name="Texto explicativo 2" xfId="43"/>
    <cellStyle name="Título 1 2" xfId="44"/>
    <cellStyle name="Título 2 2" xfId="45"/>
    <cellStyle name="Título 3 2" xfId="46"/>
    <cellStyle name="Total 2" xfId="47"/>
    <cellStyle name="Total 3" xfId="48"/>
  </cellStyles>
  <dxfs count="1"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blipFill>
              <a:blip xmlns:r="http://schemas.openxmlformats.org/officeDocument/2006/relationships" r:embed="rId1"/>
              <a:tile tx="0" ty="0" sx="100000" sy="100000" flip="none" algn="tl"/>
            </a:blipFill>
          </c:spPr>
          <c:invertIfNegative val="0"/>
          <c:dLbls>
            <c:dLbl>
              <c:idx val="1"/>
              <c:layout>
                <c:manualLayout>
                  <c:x val="-7.2222222222222285E-2"/>
                  <c:y val="5.5734190782422303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-1.2861736334405151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#REF!</c:f>
              <c:strCache>
                <c:ptCount val="6"/>
                <c:pt idx="0">
                  <c:v>38687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A Julio 2010</c:v>
                </c:pt>
              </c:strCache>
            </c:strRef>
          </c:cat>
          <c:val>
            <c:numRef>
              <c:f>#REF!</c:f>
              <c:numCache>
                <c:formatCode>General</c:formatCode>
                <c:ptCount val="6"/>
                <c:pt idx="0">
                  <c:v>35.39790929017029</c:v>
                </c:pt>
                <c:pt idx="1">
                  <c:v>198.62614763128903</c:v>
                </c:pt>
                <c:pt idx="2">
                  <c:v>195.83042656020172</c:v>
                </c:pt>
                <c:pt idx="3">
                  <c:v>191.02185333053163</c:v>
                </c:pt>
                <c:pt idx="4">
                  <c:v>190.61655689331025</c:v>
                </c:pt>
                <c:pt idx="5">
                  <c:v>174.18634436911066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34842496"/>
        <c:axId val="34844032"/>
        <c:axId val="0"/>
      </c:bar3DChart>
      <c:catAx>
        <c:axId val="34842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34844032"/>
        <c:crosses val="autoZero"/>
        <c:auto val="1"/>
        <c:lblAlgn val="ctr"/>
        <c:lblOffset val="100"/>
        <c:noMultiLvlLbl val="0"/>
      </c:catAx>
      <c:valAx>
        <c:axId val="34844032"/>
        <c:scaling>
          <c:orientation val="minMax"/>
        </c:scaling>
        <c:delete val="0"/>
        <c:axPos val="l"/>
        <c:majorGridlines/>
        <c:numFmt formatCode="_-\$* #,##0_-;\-\$* #,##0_-;_-\$* &quot;-&quot;_-;_-@_-" sourceLinked="0"/>
        <c:majorTickMark val="out"/>
        <c:minorTickMark val="none"/>
        <c:tickLblPos val="nextTo"/>
        <c:crossAx val="348424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jpeg"/><Relationship Id="rId1" Type="http://schemas.openxmlformats.org/officeDocument/2006/relationships/image" Target="../media/image7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jpeg"/><Relationship Id="rId1" Type="http://schemas.openxmlformats.org/officeDocument/2006/relationships/image" Target="../media/image7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1.jpeg"/><Relationship Id="rId1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119</xdr:row>
      <xdr:rowOff>57150</xdr:rowOff>
    </xdr:from>
    <xdr:to>
      <xdr:col>8</xdr:col>
      <xdr:colOff>0</xdr:colOff>
      <xdr:row>137</xdr:row>
      <xdr:rowOff>104775</xdr:rowOff>
    </xdr:to>
    <xdr:graphicFrame macro="">
      <xdr:nvGraphicFramePr>
        <xdr:cNvPr id="2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47625</xdr:colOff>
      <xdr:row>0</xdr:row>
      <xdr:rowOff>133350</xdr:rowOff>
    </xdr:from>
    <xdr:to>
      <xdr:col>4</xdr:col>
      <xdr:colOff>819150</xdr:colOff>
      <xdr:row>6</xdr:row>
      <xdr:rowOff>142875</xdr:rowOff>
    </xdr:to>
    <xdr:pic>
      <xdr:nvPicPr>
        <xdr:cNvPr id="3" name="3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133350"/>
          <a:ext cx="165735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371475</xdr:colOff>
      <xdr:row>0</xdr:row>
      <xdr:rowOff>85725</xdr:rowOff>
    </xdr:from>
    <xdr:to>
      <xdr:col>16</xdr:col>
      <xdr:colOff>253365</xdr:colOff>
      <xdr:row>6</xdr:row>
      <xdr:rowOff>26670</xdr:rowOff>
    </xdr:to>
    <xdr:pic>
      <xdr:nvPicPr>
        <xdr:cNvPr id="4" name="0 Imagen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67275" y="85725"/>
          <a:ext cx="7520940" cy="91249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0</xdr:row>
      <xdr:rowOff>104775</xdr:rowOff>
    </xdr:from>
    <xdr:to>
      <xdr:col>5</xdr:col>
      <xdr:colOff>0</xdr:colOff>
      <xdr:row>5</xdr:row>
      <xdr:rowOff>133350</xdr:rowOff>
    </xdr:to>
    <xdr:pic>
      <xdr:nvPicPr>
        <xdr:cNvPr id="2" name="3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104775"/>
          <a:ext cx="1609725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152400</xdr:colOff>
      <xdr:row>0</xdr:row>
      <xdr:rowOff>104775</xdr:rowOff>
    </xdr:from>
    <xdr:to>
      <xdr:col>16</xdr:col>
      <xdr:colOff>624840</xdr:colOff>
      <xdr:row>5</xdr:row>
      <xdr:rowOff>64770</xdr:rowOff>
    </xdr:to>
    <xdr:pic>
      <xdr:nvPicPr>
        <xdr:cNvPr id="3" name="0 Imagen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76775" y="104775"/>
          <a:ext cx="7520940" cy="91249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19050</xdr:colOff>
      <xdr:row>0</xdr:row>
      <xdr:rowOff>152400</xdr:rowOff>
    </xdr:from>
    <xdr:to>
      <xdr:col>3</xdr:col>
      <xdr:colOff>523875</xdr:colOff>
      <xdr:row>5</xdr:row>
      <xdr:rowOff>0</xdr:rowOff>
    </xdr:to>
    <xdr:pic>
      <xdr:nvPicPr>
        <xdr:cNvPr id="2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0" y="152400"/>
          <a:ext cx="131445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18</xdr:col>
      <xdr:colOff>304800</xdr:colOff>
      <xdr:row>0</xdr:row>
      <xdr:rowOff>152400</xdr:rowOff>
    </xdr:from>
    <xdr:to>
      <xdr:col>39</xdr:col>
      <xdr:colOff>167640</xdr:colOff>
      <xdr:row>5</xdr:row>
      <xdr:rowOff>112395</xdr:rowOff>
    </xdr:to>
    <xdr:pic>
      <xdr:nvPicPr>
        <xdr:cNvPr id="3" name="0 Imagen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53425" y="152400"/>
          <a:ext cx="7492365" cy="91249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0</xdr:row>
      <xdr:rowOff>104775</xdr:rowOff>
    </xdr:from>
    <xdr:to>
      <xdr:col>2</xdr:col>
      <xdr:colOff>1276350</xdr:colOff>
      <xdr:row>4</xdr:row>
      <xdr:rowOff>133350</xdr:rowOff>
    </xdr:to>
    <xdr:pic>
      <xdr:nvPicPr>
        <xdr:cNvPr id="2" name="4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" y="104775"/>
          <a:ext cx="201930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45</xdr:col>
      <xdr:colOff>238125</xdr:colOff>
      <xdr:row>0</xdr:row>
      <xdr:rowOff>85725</xdr:rowOff>
    </xdr:from>
    <xdr:to>
      <xdr:col>58</xdr:col>
      <xdr:colOff>729615</xdr:colOff>
      <xdr:row>5</xdr:row>
      <xdr:rowOff>45720</xdr:rowOff>
    </xdr:to>
    <xdr:pic>
      <xdr:nvPicPr>
        <xdr:cNvPr id="3" name="0 Imagen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11775" y="85725"/>
          <a:ext cx="7520940" cy="91249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266701</xdr:colOff>
      <xdr:row>1</xdr:row>
      <xdr:rowOff>104776</xdr:rowOff>
    </xdr:from>
    <xdr:to>
      <xdr:col>2</xdr:col>
      <xdr:colOff>413464</xdr:colOff>
      <xdr:row>3</xdr:row>
      <xdr:rowOff>66676</xdr:rowOff>
    </xdr:to>
    <xdr:pic>
      <xdr:nvPicPr>
        <xdr:cNvPr id="2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6" y="295276"/>
          <a:ext cx="1070688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28574</xdr:colOff>
      <xdr:row>1</xdr:row>
      <xdr:rowOff>19050</xdr:rowOff>
    </xdr:from>
    <xdr:to>
      <xdr:col>16</xdr:col>
      <xdr:colOff>320039</xdr:colOff>
      <xdr:row>4</xdr:row>
      <xdr:rowOff>142875</xdr:rowOff>
    </xdr:to>
    <xdr:pic>
      <xdr:nvPicPr>
        <xdr:cNvPr id="3" name="0 Imagen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6924" y="209550"/>
          <a:ext cx="3910965" cy="69532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2</xdr:row>
      <xdr:rowOff>123825</xdr:rowOff>
    </xdr:from>
    <xdr:to>
      <xdr:col>2</xdr:col>
      <xdr:colOff>885825</xdr:colOff>
      <xdr:row>5</xdr:row>
      <xdr:rowOff>133350</xdr:rowOff>
    </xdr:to>
    <xdr:pic>
      <xdr:nvPicPr>
        <xdr:cNvPr id="2" name="6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466725"/>
          <a:ext cx="160020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0</xdr:row>
      <xdr:rowOff>161925</xdr:rowOff>
    </xdr:from>
    <xdr:to>
      <xdr:col>12</xdr:col>
      <xdr:colOff>653415</xdr:colOff>
      <xdr:row>4</xdr:row>
      <xdr:rowOff>152400</xdr:rowOff>
    </xdr:to>
    <xdr:pic>
      <xdr:nvPicPr>
        <xdr:cNvPr id="3" name="0 Imagen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14725" y="161925"/>
          <a:ext cx="3910965" cy="69532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1</xdr:row>
      <xdr:rowOff>58696</xdr:rowOff>
    </xdr:from>
    <xdr:to>
      <xdr:col>2</xdr:col>
      <xdr:colOff>209550</xdr:colOff>
      <xdr:row>4</xdr:row>
      <xdr:rowOff>19049</xdr:rowOff>
    </xdr:to>
    <xdr:pic>
      <xdr:nvPicPr>
        <xdr:cNvPr id="6" name="10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249196"/>
          <a:ext cx="1295400" cy="5318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695325</xdr:colOff>
      <xdr:row>1</xdr:row>
      <xdr:rowOff>0</xdr:rowOff>
    </xdr:from>
    <xdr:to>
      <xdr:col>11</xdr:col>
      <xdr:colOff>9525</xdr:colOff>
      <xdr:row>4</xdr:row>
      <xdr:rowOff>114300</xdr:rowOff>
    </xdr:to>
    <xdr:pic>
      <xdr:nvPicPr>
        <xdr:cNvPr id="7" name="0 Imagen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95525" y="190500"/>
          <a:ext cx="5543550" cy="6858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0</xdr:row>
      <xdr:rowOff>104775</xdr:rowOff>
    </xdr:from>
    <xdr:to>
      <xdr:col>2</xdr:col>
      <xdr:colOff>523875</xdr:colOff>
      <xdr:row>2</xdr:row>
      <xdr:rowOff>133350</xdr:rowOff>
    </xdr:to>
    <xdr:pic>
      <xdr:nvPicPr>
        <xdr:cNvPr id="10" name="10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104775"/>
          <a:ext cx="1381125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533400</xdr:colOff>
      <xdr:row>0</xdr:row>
      <xdr:rowOff>85725</xdr:rowOff>
    </xdr:from>
    <xdr:to>
      <xdr:col>35</xdr:col>
      <xdr:colOff>462915</xdr:colOff>
      <xdr:row>4</xdr:row>
      <xdr:rowOff>38100</xdr:rowOff>
    </xdr:to>
    <xdr:pic>
      <xdr:nvPicPr>
        <xdr:cNvPr id="11" name="0 Imagen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2250" y="85725"/>
          <a:ext cx="5987415" cy="71437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0</xdr:row>
      <xdr:rowOff>104775</xdr:rowOff>
    </xdr:from>
    <xdr:to>
      <xdr:col>2</xdr:col>
      <xdr:colOff>523875</xdr:colOff>
      <xdr:row>3</xdr:row>
      <xdr:rowOff>57150</xdr:rowOff>
    </xdr:to>
    <xdr:pic>
      <xdr:nvPicPr>
        <xdr:cNvPr id="4" name="4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104775"/>
          <a:ext cx="129540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76200</xdr:colOff>
      <xdr:row>0</xdr:row>
      <xdr:rowOff>152401</xdr:rowOff>
    </xdr:from>
    <xdr:to>
      <xdr:col>7</xdr:col>
      <xdr:colOff>758190</xdr:colOff>
      <xdr:row>4</xdr:row>
      <xdr:rowOff>57151</xdr:rowOff>
    </xdr:to>
    <xdr:pic>
      <xdr:nvPicPr>
        <xdr:cNvPr id="5" name="0 Imagen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62200" y="152401"/>
          <a:ext cx="3939540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U142"/>
  <sheetViews>
    <sheetView zoomScaleNormal="100" workbookViewId="0">
      <pane xSplit="7" ySplit="15" topLeftCell="H16" activePane="bottomRight" state="frozen"/>
      <selection pane="topRight" activeCell="H1" sqref="H1"/>
      <selection pane="bottomLeft" activeCell="A9" sqref="A9"/>
      <selection pane="bottomRight" activeCell="M18" sqref="M18"/>
    </sheetView>
  </sheetViews>
  <sheetFormatPr baseColWidth="10" defaultRowHeight="12.75" x14ac:dyDescent="0.2"/>
  <cols>
    <col min="1" max="1" width="4.42578125" style="221" customWidth="1"/>
    <col min="2" max="2" width="4" style="179" customWidth="1"/>
    <col min="3" max="3" width="4.140625" style="179" bestFit="1" customWidth="1"/>
    <col min="4" max="4" width="5.140625" style="179" customWidth="1"/>
    <col min="5" max="5" width="16" style="179" customWidth="1"/>
    <col min="6" max="6" width="25.140625" style="179" customWidth="1"/>
    <col min="7" max="7" width="8.5703125" style="180" customWidth="1"/>
    <col min="8" max="10" width="13" style="180" bestFit="1" customWidth="1"/>
    <col min="11" max="11" width="12.7109375" style="180" customWidth="1"/>
    <col min="12" max="12" width="12.140625" style="180" customWidth="1"/>
    <col min="13" max="13" width="11.5703125" style="180" bestFit="1" customWidth="1"/>
    <col min="14" max="14" width="13.140625" style="180" customWidth="1"/>
    <col min="15" max="16" width="11.5703125" style="181" customWidth="1"/>
    <col min="17" max="17" width="11.42578125" style="182" customWidth="1"/>
    <col min="18" max="18" width="11.42578125" style="221" customWidth="1"/>
    <col min="19" max="16384" width="11.42578125" style="221"/>
  </cols>
  <sheetData>
    <row r="1" spans="2:17" x14ac:dyDescent="0.2">
      <c r="B1" s="357"/>
      <c r="C1" s="357"/>
      <c r="D1" s="357"/>
      <c r="E1" s="357"/>
      <c r="F1" s="357"/>
      <c r="G1" s="358"/>
      <c r="H1" s="358"/>
      <c r="I1" s="358"/>
      <c r="J1" s="358"/>
      <c r="K1" s="358"/>
      <c r="L1" s="358"/>
      <c r="M1" s="358"/>
      <c r="N1" s="358"/>
      <c r="O1" s="358"/>
      <c r="P1" s="359"/>
      <c r="Q1" s="359"/>
    </row>
    <row r="2" spans="2:17" x14ac:dyDescent="0.2">
      <c r="B2" s="357"/>
      <c r="C2" s="357"/>
      <c r="D2" s="357"/>
      <c r="E2" s="357"/>
      <c r="F2" s="357"/>
      <c r="G2" s="358"/>
      <c r="H2" s="358"/>
      <c r="I2" s="358"/>
      <c r="J2" s="358"/>
      <c r="K2" s="358"/>
      <c r="L2" s="358"/>
      <c r="M2" s="358"/>
      <c r="N2" s="358"/>
      <c r="O2" s="358"/>
      <c r="P2" s="359"/>
      <c r="Q2" s="359"/>
    </row>
    <row r="3" spans="2:17" x14ac:dyDescent="0.2">
      <c r="B3" s="357"/>
      <c r="C3" s="357"/>
      <c r="D3" s="357"/>
      <c r="E3" s="357"/>
      <c r="F3" s="357"/>
      <c r="G3" s="358"/>
      <c r="H3" s="358"/>
      <c r="I3" s="358"/>
      <c r="J3" s="358"/>
      <c r="K3" s="358"/>
      <c r="L3" s="358"/>
      <c r="M3" s="358"/>
      <c r="N3" s="358"/>
      <c r="O3" s="358"/>
      <c r="P3" s="359"/>
      <c r="Q3" s="359"/>
    </row>
    <row r="4" spans="2:17" x14ac:dyDescent="0.2">
      <c r="B4" s="357"/>
      <c r="C4" s="357"/>
      <c r="D4" s="357"/>
      <c r="E4" s="357"/>
      <c r="F4" s="357"/>
      <c r="G4" s="358"/>
      <c r="H4" s="358"/>
      <c r="I4" s="358"/>
      <c r="J4" s="358"/>
      <c r="K4" s="358"/>
      <c r="L4" s="358"/>
      <c r="M4" s="358"/>
      <c r="N4" s="358"/>
      <c r="O4" s="358"/>
      <c r="P4" s="359"/>
      <c r="Q4" s="359"/>
    </row>
    <row r="5" spans="2:17" x14ac:dyDescent="0.2">
      <c r="B5" s="357"/>
      <c r="C5" s="357"/>
      <c r="D5" s="357"/>
      <c r="E5" s="357"/>
      <c r="F5" s="357"/>
      <c r="G5" s="358"/>
      <c r="H5" s="358"/>
      <c r="I5" s="358"/>
      <c r="J5" s="358"/>
      <c r="K5" s="358"/>
      <c r="L5" s="358"/>
      <c r="M5" s="358"/>
      <c r="N5" s="358"/>
      <c r="O5" s="358"/>
      <c r="P5" s="359"/>
      <c r="Q5" s="359"/>
    </row>
    <row r="6" spans="2:17" x14ac:dyDescent="0.2">
      <c r="B6" s="357"/>
      <c r="C6" s="357"/>
      <c r="D6" s="357"/>
      <c r="E6" s="357"/>
      <c r="F6" s="357"/>
      <c r="G6" s="358"/>
      <c r="H6" s="358"/>
      <c r="I6" s="358"/>
      <c r="J6" s="358"/>
      <c r="K6" s="358"/>
      <c r="L6" s="358"/>
      <c r="M6" s="358"/>
      <c r="N6" s="358"/>
      <c r="O6" s="358"/>
      <c r="P6" s="359"/>
      <c r="Q6" s="359"/>
    </row>
    <row r="7" spans="2:17" x14ac:dyDescent="0.2">
      <c r="B7" s="357"/>
      <c r="C7" s="357"/>
      <c r="D7" s="357"/>
      <c r="E7" s="357"/>
      <c r="F7" s="357"/>
      <c r="G7" s="358"/>
      <c r="H7" s="358"/>
      <c r="I7" s="358"/>
      <c r="J7" s="358"/>
      <c r="K7" s="358"/>
      <c r="L7" s="358"/>
      <c r="M7" s="358"/>
      <c r="N7" s="358"/>
      <c r="O7" s="358"/>
      <c r="P7" s="359"/>
      <c r="Q7" s="359"/>
    </row>
    <row r="8" spans="2:17" x14ac:dyDescent="0.2">
      <c r="B8" s="357"/>
      <c r="C8" s="357"/>
      <c r="D8" s="357"/>
      <c r="E8" s="357"/>
      <c r="F8" s="357"/>
      <c r="G8" s="358"/>
      <c r="H8" s="358"/>
      <c r="I8" s="358"/>
      <c r="J8" s="358"/>
      <c r="K8" s="358"/>
      <c r="L8" s="358"/>
      <c r="M8" s="358"/>
      <c r="N8" s="358"/>
      <c r="O8" s="358"/>
      <c r="P8" s="359"/>
      <c r="Q8" s="359"/>
    </row>
    <row r="9" spans="2:17" x14ac:dyDescent="0.2">
      <c r="B9" s="357"/>
      <c r="C9" s="357"/>
      <c r="D9" s="357"/>
      <c r="E9" s="357"/>
      <c r="F9" s="357"/>
      <c r="G9" s="358"/>
      <c r="H9" s="358"/>
      <c r="I9" s="358"/>
      <c r="J9" s="358"/>
      <c r="K9" s="358"/>
      <c r="L9" s="358"/>
      <c r="M9" s="358"/>
      <c r="N9" s="358"/>
      <c r="O9" s="358"/>
      <c r="P9" s="359"/>
      <c r="Q9" s="359"/>
    </row>
    <row r="10" spans="2:17" ht="21" x14ac:dyDescent="0.2">
      <c r="B10" s="360" t="s">
        <v>282</v>
      </c>
      <c r="C10" s="361"/>
      <c r="D10" s="361"/>
      <c r="E10" s="361"/>
      <c r="F10" s="361"/>
      <c r="G10" s="361"/>
      <c r="H10" s="361"/>
      <c r="I10" s="361"/>
      <c r="J10" s="361"/>
      <c r="K10" s="361"/>
      <c r="L10" s="361"/>
      <c r="M10" s="361"/>
      <c r="N10" s="361"/>
      <c r="O10" s="361"/>
      <c r="P10" s="361"/>
      <c r="Q10" s="362"/>
    </row>
    <row r="11" spans="2:17" x14ac:dyDescent="0.2">
      <c r="B11" s="357"/>
      <c r="C11" s="357"/>
      <c r="D11" s="357"/>
      <c r="E11" s="357"/>
      <c r="F11" s="357"/>
      <c r="G11" s="358"/>
      <c r="H11" s="358"/>
      <c r="I11" s="358"/>
      <c r="J11" s="358"/>
      <c r="K11" s="358"/>
      <c r="L11" s="358"/>
      <c r="M11" s="358"/>
      <c r="N11" s="358"/>
      <c r="O11" s="358"/>
      <c r="P11" s="359"/>
      <c r="Q11" s="359"/>
    </row>
    <row r="12" spans="2:17" ht="21" x14ac:dyDescent="0.35">
      <c r="B12" s="363" t="s">
        <v>281</v>
      </c>
      <c r="C12" s="364"/>
      <c r="D12" s="364"/>
      <c r="E12" s="364"/>
      <c r="F12" s="364"/>
      <c r="G12" s="364"/>
      <c r="H12" s="364"/>
      <c r="I12" s="364"/>
      <c r="J12" s="364"/>
      <c r="K12" s="364"/>
      <c r="L12" s="364"/>
      <c r="M12" s="364"/>
      <c r="N12" s="364"/>
      <c r="O12" s="364"/>
      <c r="P12" s="364"/>
      <c r="Q12" s="365"/>
    </row>
    <row r="13" spans="2:17" ht="13.5" thickBot="1" x14ac:dyDescent="0.25"/>
    <row r="14" spans="2:17" ht="13.5" thickBot="1" x14ac:dyDescent="0.25">
      <c r="C14" s="183"/>
      <c r="D14" s="183"/>
      <c r="E14" s="183"/>
      <c r="O14" s="322" t="s">
        <v>254</v>
      </c>
      <c r="P14" s="323"/>
    </row>
    <row r="15" spans="2:17" ht="54" customHeight="1" thickBot="1" x14ac:dyDescent="0.25">
      <c r="B15" s="184" t="s">
        <v>0</v>
      </c>
      <c r="C15" s="185" t="s">
        <v>1</v>
      </c>
      <c r="D15" s="186" t="s">
        <v>100</v>
      </c>
      <c r="E15" s="186" t="s">
        <v>3</v>
      </c>
      <c r="F15" s="186" t="s">
        <v>4</v>
      </c>
      <c r="G15" s="186" t="s">
        <v>101</v>
      </c>
      <c r="H15" s="187" t="s">
        <v>102</v>
      </c>
      <c r="I15" s="188" t="s">
        <v>7</v>
      </c>
      <c r="J15" s="187" t="s">
        <v>8</v>
      </c>
      <c r="K15" s="187" t="s">
        <v>103</v>
      </c>
      <c r="L15" s="187" t="s">
        <v>214</v>
      </c>
      <c r="M15" s="16" t="s">
        <v>255</v>
      </c>
      <c r="N15" s="189" t="s">
        <v>279</v>
      </c>
      <c r="O15" s="190" t="s">
        <v>58</v>
      </c>
      <c r="P15" s="191" t="s">
        <v>57</v>
      </c>
    </row>
    <row r="16" spans="2:17" ht="14.25" customHeight="1" x14ac:dyDescent="0.2">
      <c r="B16" s="192" t="s">
        <v>12</v>
      </c>
      <c r="C16" s="193">
        <v>1</v>
      </c>
      <c r="D16" s="194" t="s">
        <v>13</v>
      </c>
      <c r="E16" s="195" t="s">
        <v>14</v>
      </c>
      <c r="F16" s="196" t="s">
        <v>104</v>
      </c>
      <c r="G16" s="99">
        <v>316</v>
      </c>
      <c r="H16" s="197">
        <v>52290</v>
      </c>
      <c r="I16" s="198">
        <v>71055</v>
      </c>
      <c r="J16" s="199">
        <v>59850</v>
      </c>
      <c r="K16" s="199">
        <v>44865</v>
      </c>
      <c r="L16" s="199">
        <v>56110</v>
      </c>
      <c r="M16" s="98">
        <v>59750</v>
      </c>
      <c r="N16" s="200">
        <f>H16+I16+J16+K16+L16+M16</f>
        <v>343920</v>
      </c>
      <c r="O16" s="201">
        <v>312</v>
      </c>
      <c r="P16" s="202">
        <v>4</v>
      </c>
    </row>
    <row r="17" spans="2:16" x14ac:dyDescent="0.2">
      <c r="B17" s="192" t="s">
        <v>12</v>
      </c>
      <c r="C17" s="203">
        <v>2</v>
      </c>
      <c r="D17" s="204" t="s">
        <v>13</v>
      </c>
      <c r="E17" s="195" t="s">
        <v>15</v>
      </c>
      <c r="F17" s="196" t="s">
        <v>105</v>
      </c>
      <c r="G17" s="99">
        <v>561</v>
      </c>
      <c r="H17" s="205">
        <v>93065</v>
      </c>
      <c r="I17" s="206">
        <v>130625</v>
      </c>
      <c r="J17" s="199">
        <v>117320</v>
      </c>
      <c r="K17" s="199">
        <v>88535</v>
      </c>
      <c r="L17" s="199">
        <v>111645</v>
      </c>
      <c r="M17" s="98">
        <v>111670</v>
      </c>
      <c r="N17" s="200">
        <f t="shared" ref="N17:N80" si="0">H17+I17+J17+K17+L17+M17</f>
        <v>652860</v>
      </c>
      <c r="O17" s="201">
        <v>553</v>
      </c>
      <c r="P17" s="202">
        <v>8</v>
      </c>
    </row>
    <row r="18" spans="2:16" x14ac:dyDescent="0.2">
      <c r="B18" s="192" t="s">
        <v>12</v>
      </c>
      <c r="C18" s="207">
        <v>3</v>
      </c>
      <c r="D18" s="208" t="s">
        <v>13</v>
      </c>
      <c r="E18" s="195" t="s">
        <v>16</v>
      </c>
      <c r="F18" s="196" t="s">
        <v>106</v>
      </c>
      <c r="G18" s="99">
        <v>1272</v>
      </c>
      <c r="H18" s="205">
        <v>166485</v>
      </c>
      <c r="I18" s="206">
        <v>237045</v>
      </c>
      <c r="J18" s="199">
        <v>213970</v>
      </c>
      <c r="K18" s="199">
        <v>164130</v>
      </c>
      <c r="L18" s="199">
        <v>208860</v>
      </c>
      <c r="M18" s="98">
        <v>235995</v>
      </c>
      <c r="N18" s="200">
        <f t="shared" si="0"/>
        <v>1226485</v>
      </c>
      <c r="O18" s="201">
        <v>1264</v>
      </c>
      <c r="P18" s="202">
        <v>8</v>
      </c>
    </row>
    <row r="19" spans="2:16" x14ac:dyDescent="0.2">
      <c r="B19" s="192" t="s">
        <v>12</v>
      </c>
      <c r="C19" s="203">
        <v>4</v>
      </c>
      <c r="D19" s="204" t="s">
        <v>13</v>
      </c>
      <c r="E19" s="195" t="s">
        <v>14</v>
      </c>
      <c r="F19" s="196" t="s">
        <v>107</v>
      </c>
      <c r="G19" s="99">
        <v>1215</v>
      </c>
      <c r="H19" s="205">
        <v>161850</v>
      </c>
      <c r="I19" s="206">
        <v>227270</v>
      </c>
      <c r="J19" s="199">
        <v>197955</v>
      </c>
      <c r="K19" s="199">
        <v>150185</v>
      </c>
      <c r="L19" s="199">
        <v>194320</v>
      </c>
      <c r="M19" s="98">
        <v>240555</v>
      </c>
      <c r="N19" s="200">
        <f t="shared" si="0"/>
        <v>1172135</v>
      </c>
      <c r="O19" s="201">
        <v>1201</v>
      </c>
      <c r="P19" s="202">
        <v>14</v>
      </c>
    </row>
    <row r="20" spans="2:16" x14ac:dyDescent="0.2">
      <c r="B20" s="192" t="s">
        <v>12</v>
      </c>
      <c r="C20" s="203">
        <v>5</v>
      </c>
      <c r="D20" s="204" t="s">
        <v>13</v>
      </c>
      <c r="E20" s="195" t="s">
        <v>16</v>
      </c>
      <c r="F20" s="196" t="s">
        <v>108</v>
      </c>
      <c r="G20" s="99">
        <v>799</v>
      </c>
      <c r="H20" s="205">
        <v>126490</v>
      </c>
      <c r="I20" s="206">
        <v>176095</v>
      </c>
      <c r="J20" s="199">
        <v>161250</v>
      </c>
      <c r="K20" s="199">
        <v>119905</v>
      </c>
      <c r="L20" s="209">
        <v>155145</v>
      </c>
      <c r="M20" s="98">
        <v>164255</v>
      </c>
      <c r="N20" s="200">
        <f t="shared" si="0"/>
        <v>903140</v>
      </c>
      <c r="O20" s="201">
        <v>787</v>
      </c>
      <c r="P20" s="202">
        <v>12</v>
      </c>
    </row>
    <row r="21" spans="2:16" x14ac:dyDescent="0.2">
      <c r="B21" s="192" t="s">
        <v>12</v>
      </c>
      <c r="C21" s="203">
        <v>6</v>
      </c>
      <c r="D21" s="204" t="s">
        <v>13</v>
      </c>
      <c r="E21" s="195" t="s">
        <v>17</v>
      </c>
      <c r="F21" s="196" t="s">
        <v>109</v>
      </c>
      <c r="G21" s="99">
        <v>603</v>
      </c>
      <c r="H21" s="205">
        <v>100450</v>
      </c>
      <c r="I21" s="206">
        <v>140170</v>
      </c>
      <c r="J21" s="199">
        <v>127690</v>
      </c>
      <c r="K21" s="199">
        <v>116540</v>
      </c>
      <c r="L21" s="199">
        <v>103080</v>
      </c>
      <c r="M21" s="98">
        <v>122055</v>
      </c>
      <c r="N21" s="200">
        <f t="shared" si="0"/>
        <v>709985</v>
      </c>
      <c r="O21" s="201">
        <v>595</v>
      </c>
      <c r="P21" s="202">
        <v>8</v>
      </c>
    </row>
    <row r="22" spans="2:16" x14ac:dyDescent="0.2">
      <c r="B22" s="192" t="s">
        <v>12</v>
      </c>
      <c r="C22" s="207">
        <v>7</v>
      </c>
      <c r="D22" s="208" t="s">
        <v>13</v>
      </c>
      <c r="E22" s="195" t="s">
        <v>18</v>
      </c>
      <c r="F22" s="196" t="s">
        <v>256</v>
      </c>
      <c r="G22" s="99">
        <v>142</v>
      </c>
      <c r="H22" s="205">
        <v>30010</v>
      </c>
      <c r="I22" s="206">
        <v>43235</v>
      </c>
      <c r="J22" s="199">
        <v>37470</v>
      </c>
      <c r="K22" s="199">
        <v>28235</v>
      </c>
      <c r="L22" s="210">
        <v>35675</v>
      </c>
      <c r="M22" s="98">
        <v>30815</v>
      </c>
      <c r="N22" s="200">
        <f t="shared" si="0"/>
        <v>205440</v>
      </c>
      <c r="O22" s="201">
        <v>140</v>
      </c>
      <c r="P22" s="202">
        <v>2</v>
      </c>
    </row>
    <row r="23" spans="2:16" x14ac:dyDescent="0.2">
      <c r="B23" s="192" t="s">
        <v>12</v>
      </c>
      <c r="C23" s="207">
        <v>8</v>
      </c>
      <c r="D23" s="208" t="s">
        <v>13</v>
      </c>
      <c r="E23" s="211" t="s">
        <v>19</v>
      </c>
      <c r="F23" s="212" t="s">
        <v>110</v>
      </c>
      <c r="G23" s="99">
        <v>534</v>
      </c>
      <c r="H23" s="205">
        <v>110525</v>
      </c>
      <c r="I23" s="206">
        <v>151060</v>
      </c>
      <c r="J23" s="199">
        <v>133555</v>
      </c>
      <c r="K23" s="199">
        <v>100510</v>
      </c>
      <c r="L23" s="199">
        <v>125510</v>
      </c>
      <c r="M23" s="98">
        <v>113060</v>
      </c>
      <c r="N23" s="200">
        <f t="shared" si="0"/>
        <v>734220</v>
      </c>
      <c r="O23" s="201">
        <v>527</v>
      </c>
      <c r="P23" s="202">
        <v>7</v>
      </c>
    </row>
    <row r="24" spans="2:16" x14ac:dyDescent="0.2">
      <c r="B24" s="192" t="s">
        <v>12</v>
      </c>
      <c r="C24" s="207">
        <v>9</v>
      </c>
      <c r="D24" s="208" t="s">
        <v>13</v>
      </c>
      <c r="E24" s="213" t="s">
        <v>14</v>
      </c>
      <c r="F24" s="196" t="s">
        <v>111</v>
      </c>
      <c r="G24" s="99">
        <v>438</v>
      </c>
      <c r="H24" s="205">
        <v>59105</v>
      </c>
      <c r="I24" s="214">
        <v>81880</v>
      </c>
      <c r="J24" s="199">
        <v>74445</v>
      </c>
      <c r="K24" s="199">
        <v>57050</v>
      </c>
      <c r="L24" s="199">
        <v>72670</v>
      </c>
      <c r="M24" s="98">
        <v>82200</v>
      </c>
      <c r="N24" s="200">
        <f t="shared" si="0"/>
        <v>427350</v>
      </c>
      <c r="O24" s="201">
        <v>434</v>
      </c>
      <c r="P24" s="202">
        <v>4</v>
      </c>
    </row>
    <row r="25" spans="2:16" x14ac:dyDescent="0.2">
      <c r="B25" s="192" t="s">
        <v>12</v>
      </c>
      <c r="C25" s="203">
        <v>10</v>
      </c>
      <c r="D25" s="204" t="s">
        <v>13</v>
      </c>
      <c r="E25" s="195" t="s">
        <v>15</v>
      </c>
      <c r="F25" s="196" t="s">
        <v>112</v>
      </c>
      <c r="G25" s="99">
        <v>630</v>
      </c>
      <c r="H25" s="205">
        <v>114120</v>
      </c>
      <c r="I25" s="206">
        <v>158805</v>
      </c>
      <c r="J25" s="199">
        <v>142815</v>
      </c>
      <c r="K25" s="199">
        <v>104565</v>
      </c>
      <c r="L25" s="199">
        <v>128965</v>
      </c>
      <c r="M25" s="98">
        <v>129280</v>
      </c>
      <c r="N25" s="200">
        <f t="shared" si="0"/>
        <v>778550</v>
      </c>
      <c r="O25" s="201">
        <v>623</v>
      </c>
      <c r="P25" s="202">
        <v>7</v>
      </c>
    </row>
    <row r="26" spans="2:16" x14ac:dyDescent="0.2">
      <c r="B26" s="192" t="s">
        <v>12</v>
      </c>
      <c r="C26" s="203">
        <v>11</v>
      </c>
      <c r="D26" s="204" t="s">
        <v>13</v>
      </c>
      <c r="E26" s="195" t="s">
        <v>14</v>
      </c>
      <c r="F26" s="196" t="s">
        <v>257</v>
      </c>
      <c r="G26" s="99">
        <v>235</v>
      </c>
      <c r="H26" s="205">
        <v>44060</v>
      </c>
      <c r="I26" s="206">
        <v>62190</v>
      </c>
      <c r="J26" s="199">
        <v>55160</v>
      </c>
      <c r="K26" s="199">
        <v>48925</v>
      </c>
      <c r="L26" s="199">
        <v>45135</v>
      </c>
      <c r="M26" s="98">
        <v>46770</v>
      </c>
      <c r="N26" s="200">
        <f t="shared" si="0"/>
        <v>302240</v>
      </c>
      <c r="O26" s="201">
        <v>231</v>
      </c>
      <c r="P26" s="202">
        <v>4</v>
      </c>
    </row>
    <row r="27" spans="2:16" x14ac:dyDescent="0.2">
      <c r="B27" s="192" t="s">
        <v>12</v>
      </c>
      <c r="C27" s="203">
        <v>12</v>
      </c>
      <c r="D27" s="204" t="s">
        <v>13</v>
      </c>
      <c r="E27" s="195" t="s">
        <v>19</v>
      </c>
      <c r="F27" s="196" t="s">
        <v>113</v>
      </c>
      <c r="G27" s="99">
        <v>128</v>
      </c>
      <c r="H27" s="205">
        <v>21755</v>
      </c>
      <c r="I27" s="206">
        <v>31265</v>
      </c>
      <c r="J27" s="199">
        <v>29660</v>
      </c>
      <c r="K27" s="199">
        <v>22215</v>
      </c>
      <c r="L27" s="199">
        <v>26540</v>
      </c>
      <c r="M27" s="98">
        <v>26220</v>
      </c>
      <c r="N27" s="200">
        <f t="shared" si="0"/>
        <v>157655</v>
      </c>
      <c r="O27" s="201">
        <v>127</v>
      </c>
      <c r="P27" s="202">
        <v>1</v>
      </c>
    </row>
    <row r="28" spans="2:16" ht="14.25" customHeight="1" x14ac:dyDescent="0.2">
      <c r="B28" s="192" t="s">
        <v>12</v>
      </c>
      <c r="C28" s="203">
        <v>13</v>
      </c>
      <c r="D28" s="204" t="s">
        <v>13</v>
      </c>
      <c r="E28" s="195" t="s">
        <v>18</v>
      </c>
      <c r="F28" s="215" t="s">
        <v>258</v>
      </c>
      <c r="G28" s="99">
        <v>135</v>
      </c>
      <c r="H28" s="205">
        <v>22730</v>
      </c>
      <c r="I28" s="206">
        <v>32455</v>
      </c>
      <c r="J28" s="199">
        <v>30730</v>
      </c>
      <c r="K28" s="199">
        <v>22920</v>
      </c>
      <c r="L28" s="199">
        <v>28770</v>
      </c>
      <c r="M28" s="98">
        <v>25275</v>
      </c>
      <c r="N28" s="200">
        <f t="shared" si="0"/>
        <v>162880</v>
      </c>
      <c r="O28" s="201">
        <v>134</v>
      </c>
      <c r="P28" s="202">
        <v>1</v>
      </c>
    </row>
    <row r="29" spans="2:16" x14ac:dyDescent="0.2">
      <c r="B29" s="192" t="s">
        <v>12</v>
      </c>
      <c r="C29" s="203">
        <v>14</v>
      </c>
      <c r="D29" s="204" t="s">
        <v>13</v>
      </c>
      <c r="E29" s="195" t="s">
        <v>14</v>
      </c>
      <c r="F29" s="196" t="s">
        <v>114</v>
      </c>
      <c r="G29" s="99">
        <v>308</v>
      </c>
      <c r="H29" s="205">
        <v>56895</v>
      </c>
      <c r="I29" s="206">
        <v>79395</v>
      </c>
      <c r="J29" s="199">
        <v>70350</v>
      </c>
      <c r="K29" s="199">
        <v>64500</v>
      </c>
      <c r="L29" s="199">
        <v>57775</v>
      </c>
      <c r="M29" s="98">
        <v>61535</v>
      </c>
      <c r="N29" s="200">
        <f t="shared" si="0"/>
        <v>390450</v>
      </c>
      <c r="O29" s="201">
        <v>304</v>
      </c>
      <c r="P29" s="202">
        <v>4</v>
      </c>
    </row>
    <row r="30" spans="2:16" x14ac:dyDescent="0.2">
      <c r="B30" s="192" t="s">
        <v>12</v>
      </c>
      <c r="C30" s="207">
        <v>15</v>
      </c>
      <c r="D30" s="208" t="s">
        <v>13</v>
      </c>
      <c r="E30" s="213" t="s">
        <v>20</v>
      </c>
      <c r="F30" s="196" t="s">
        <v>115</v>
      </c>
      <c r="G30" s="99">
        <v>2252</v>
      </c>
      <c r="H30" s="205">
        <v>289015</v>
      </c>
      <c r="I30" s="214">
        <v>408175</v>
      </c>
      <c r="J30" s="199">
        <v>369460</v>
      </c>
      <c r="K30" s="199">
        <v>280320</v>
      </c>
      <c r="L30" s="199">
        <v>365130</v>
      </c>
      <c r="M30" s="98">
        <v>430440</v>
      </c>
      <c r="N30" s="200">
        <f t="shared" si="0"/>
        <v>2142540</v>
      </c>
      <c r="O30" s="201">
        <v>2232</v>
      </c>
      <c r="P30" s="202">
        <v>20</v>
      </c>
    </row>
    <row r="31" spans="2:16" x14ac:dyDescent="0.2">
      <c r="B31" s="192" t="s">
        <v>12</v>
      </c>
      <c r="C31" s="203">
        <v>16</v>
      </c>
      <c r="D31" s="204" t="s">
        <v>21</v>
      </c>
      <c r="E31" s="195" t="s">
        <v>18</v>
      </c>
      <c r="F31" s="196" t="s">
        <v>116</v>
      </c>
      <c r="G31" s="99">
        <v>40</v>
      </c>
      <c r="H31" s="205">
        <v>6115</v>
      </c>
      <c r="I31" s="206">
        <v>11815</v>
      </c>
      <c r="J31" s="199">
        <v>10675</v>
      </c>
      <c r="K31" s="199">
        <v>9660</v>
      </c>
      <c r="L31" s="199">
        <v>8535</v>
      </c>
      <c r="M31" s="98">
        <v>7200</v>
      </c>
      <c r="N31" s="200">
        <f t="shared" si="0"/>
        <v>54000</v>
      </c>
      <c r="O31" s="201">
        <v>40</v>
      </c>
      <c r="P31" s="202">
        <v>0</v>
      </c>
    </row>
    <row r="32" spans="2:16" x14ac:dyDescent="0.2">
      <c r="B32" s="192" t="s">
        <v>12</v>
      </c>
      <c r="C32" s="203">
        <v>17</v>
      </c>
      <c r="D32" s="204" t="s">
        <v>21</v>
      </c>
      <c r="E32" s="195" t="s">
        <v>18</v>
      </c>
      <c r="F32" s="196" t="s">
        <v>117</v>
      </c>
      <c r="G32" s="99">
        <v>262</v>
      </c>
      <c r="H32" s="205">
        <v>40725</v>
      </c>
      <c r="I32" s="206">
        <v>75750</v>
      </c>
      <c r="J32" s="199">
        <v>68490</v>
      </c>
      <c r="K32" s="199">
        <v>61855</v>
      </c>
      <c r="L32" s="199">
        <v>56385</v>
      </c>
      <c r="M32" s="98">
        <v>51235</v>
      </c>
      <c r="N32" s="200">
        <f t="shared" si="0"/>
        <v>354440</v>
      </c>
      <c r="O32" s="201">
        <v>259</v>
      </c>
      <c r="P32" s="202">
        <v>3</v>
      </c>
    </row>
    <row r="33" spans="2:16" x14ac:dyDescent="0.2">
      <c r="B33" s="192" t="s">
        <v>12</v>
      </c>
      <c r="C33" s="203">
        <v>18</v>
      </c>
      <c r="D33" s="204" t="s">
        <v>21</v>
      </c>
      <c r="E33" s="195" t="s">
        <v>14</v>
      </c>
      <c r="F33" s="196" t="s">
        <v>118</v>
      </c>
      <c r="G33" s="99">
        <v>1224</v>
      </c>
      <c r="H33" s="205">
        <v>149445</v>
      </c>
      <c r="I33" s="206">
        <v>279940</v>
      </c>
      <c r="J33" s="199">
        <v>251580</v>
      </c>
      <c r="K33" s="199">
        <v>224835</v>
      </c>
      <c r="L33" s="199">
        <v>205875</v>
      </c>
      <c r="M33" s="98">
        <v>203895</v>
      </c>
      <c r="N33" s="200">
        <f t="shared" si="0"/>
        <v>1315570</v>
      </c>
      <c r="O33" s="201">
        <v>1207</v>
      </c>
      <c r="P33" s="202">
        <v>17</v>
      </c>
    </row>
    <row r="34" spans="2:16" x14ac:dyDescent="0.2">
      <c r="B34" s="192" t="s">
        <v>12</v>
      </c>
      <c r="C34" s="203">
        <v>19</v>
      </c>
      <c r="D34" s="204" t="s">
        <v>21</v>
      </c>
      <c r="E34" s="195" t="s">
        <v>22</v>
      </c>
      <c r="F34" s="196" t="s">
        <v>119</v>
      </c>
      <c r="G34" s="99">
        <v>307</v>
      </c>
      <c r="H34" s="205">
        <v>37905</v>
      </c>
      <c r="I34" s="206">
        <v>72590</v>
      </c>
      <c r="J34" s="199">
        <v>64970</v>
      </c>
      <c r="K34" s="199">
        <v>56915</v>
      </c>
      <c r="L34" s="199">
        <v>50055</v>
      </c>
      <c r="M34" s="98">
        <v>49820</v>
      </c>
      <c r="N34" s="200">
        <f t="shared" si="0"/>
        <v>332255</v>
      </c>
      <c r="O34" s="201">
        <v>303</v>
      </c>
      <c r="P34" s="202">
        <v>4</v>
      </c>
    </row>
    <row r="35" spans="2:16" x14ac:dyDescent="0.2">
      <c r="B35" s="192" t="s">
        <v>12</v>
      </c>
      <c r="C35" s="203">
        <v>20</v>
      </c>
      <c r="D35" s="204" t="s">
        <v>13</v>
      </c>
      <c r="E35" s="195" t="s">
        <v>18</v>
      </c>
      <c r="F35" s="196" t="s">
        <v>120</v>
      </c>
      <c r="G35" s="99">
        <v>181</v>
      </c>
      <c r="H35" s="205">
        <v>43255</v>
      </c>
      <c r="I35" s="206">
        <v>59180</v>
      </c>
      <c r="J35" s="199">
        <v>51500</v>
      </c>
      <c r="K35" s="199">
        <v>38550</v>
      </c>
      <c r="L35" s="199">
        <v>46265</v>
      </c>
      <c r="M35" s="98">
        <v>33710</v>
      </c>
      <c r="N35" s="200">
        <f t="shared" si="0"/>
        <v>272460</v>
      </c>
      <c r="O35" s="201">
        <v>179</v>
      </c>
      <c r="P35" s="202">
        <v>2</v>
      </c>
    </row>
    <row r="36" spans="2:16" x14ac:dyDescent="0.2">
      <c r="B36" s="192" t="s">
        <v>12</v>
      </c>
      <c r="C36" s="203">
        <v>21</v>
      </c>
      <c r="D36" s="204" t="s">
        <v>21</v>
      </c>
      <c r="E36" s="195" t="s">
        <v>23</v>
      </c>
      <c r="F36" s="196" t="s">
        <v>121</v>
      </c>
      <c r="G36" s="99">
        <v>510</v>
      </c>
      <c r="H36" s="205">
        <v>64565</v>
      </c>
      <c r="I36" s="206">
        <v>120760</v>
      </c>
      <c r="J36" s="199">
        <v>105195</v>
      </c>
      <c r="K36" s="199">
        <v>89410</v>
      </c>
      <c r="L36" s="199">
        <v>79740</v>
      </c>
      <c r="M36" s="98">
        <v>78325</v>
      </c>
      <c r="N36" s="200">
        <f t="shared" si="0"/>
        <v>537995</v>
      </c>
      <c r="O36" s="201">
        <v>506</v>
      </c>
      <c r="P36" s="202">
        <v>4</v>
      </c>
    </row>
    <row r="37" spans="2:16" x14ac:dyDescent="0.2">
      <c r="B37" s="192" t="s">
        <v>12</v>
      </c>
      <c r="C37" s="203">
        <v>22</v>
      </c>
      <c r="D37" s="204" t="s">
        <v>21</v>
      </c>
      <c r="E37" s="195" t="s">
        <v>18</v>
      </c>
      <c r="F37" s="196" t="s">
        <v>122</v>
      </c>
      <c r="G37" s="99">
        <v>32</v>
      </c>
      <c r="H37" s="205">
        <v>10445</v>
      </c>
      <c r="I37" s="206">
        <v>19055</v>
      </c>
      <c r="J37" s="199">
        <v>17470</v>
      </c>
      <c r="K37" s="199">
        <v>17010</v>
      </c>
      <c r="L37" s="199">
        <v>14670</v>
      </c>
      <c r="M37" s="98">
        <v>10620</v>
      </c>
      <c r="N37" s="200">
        <f t="shared" si="0"/>
        <v>89270</v>
      </c>
      <c r="O37" s="201">
        <v>31</v>
      </c>
      <c r="P37" s="202">
        <v>1</v>
      </c>
    </row>
    <row r="38" spans="2:16" x14ac:dyDescent="0.2">
      <c r="B38" s="192" t="s">
        <v>12</v>
      </c>
      <c r="C38" s="203">
        <v>23</v>
      </c>
      <c r="D38" s="204" t="s">
        <v>21</v>
      </c>
      <c r="E38" s="195" t="s">
        <v>23</v>
      </c>
      <c r="F38" s="196" t="s">
        <v>123</v>
      </c>
      <c r="G38" s="99">
        <v>438</v>
      </c>
      <c r="H38" s="205">
        <v>61745</v>
      </c>
      <c r="I38" s="206">
        <v>119965</v>
      </c>
      <c r="J38" s="199">
        <v>106630</v>
      </c>
      <c r="K38" s="199">
        <v>95745</v>
      </c>
      <c r="L38" s="199">
        <v>85500</v>
      </c>
      <c r="M38" s="98">
        <v>77880</v>
      </c>
      <c r="N38" s="200">
        <f t="shared" si="0"/>
        <v>547465</v>
      </c>
      <c r="O38" s="201">
        <v>435</v>
      </c>
      <c r="P38" s="202">
        <v>3</v>
      </c>
    </row>
    <row r="39" spans="2:16" x14ac:dyDescent="0.2">
      <c r="B39" s="192" t="s">
        <v>12</v>
      </c>
      <c r="C39" s="203">
        <v>24</v>
      </c>
      <c r="D39" s="204" t="s">
        <v>21</v>
      </c>
      <c r="E39" s="195" t="s">
        <v>17</v>
      </c>
      <c r="F39" s="196" t="s">
        <v>124</v>
      </c>
      <c r="G39" s="99">
        <v>441</v>
      </c>
      <c r="H39" s="205">
        <v>74410</v>
      </c>
      <c r="I39" s="206">
        <v>139760</v>
      </c>
      <c r="J39" s="199">
        <v>127795</v>
      </c>
      <c r="K39" s="199">
        <v>111495</v>
      </c>
      <c r="L39" s="199">
        <v>98730</v>
      </c>
      <c r="M39" s="98">
        <v>88460</v>
      </c>
      <c r="N39" s="200">
        <f t="shared" si="0"/>
        <v>640650</v>
      </c>
      <c r="O39" s="201">
        <v>439</v>
      </c>
      <c r="P39" s="202">
        <v>2</v>
      </c>
    </row>
    <row r="40" spans="2:16" x14ac:dyDescent="0.2">
      <c r="B40" s="192" t="s">
        <v>12</v>
      </c>
      <c r="C40" s="203">
        <v>25</v>
      </c>
      <c r="D40" s="204" t="s">
        <v>21</v>
      </c>
      <c r="E40" s="195" t="s">
        <v>22</v>
      </c>
      <c r="F40" s="196" t="s">
        <v>125</v>
      </c>
      <c r="G40" s="99">
        <v>353</v>
      </c>
      <c r="H40" s="205">
        <v>58610</v>
      </c>
      <c r="I40" s="206">
        <v>111175</v>
      </c>
      <c r="J40" s="199">
        <v>101110</v>
      </c>
      <c r="K40" s="199">
        <v>86340</v>
      </c>
      <c r="L40" s="199">
        <v>75685</v>
      </c>
      <c r="M40" s="98">
        <v>66510</v>
      </c>
      <c r="N40" s="200">
        <f t="shared" si="0"/>
        <v>499430</v>
      </c>
      <c r="O40" s="201">
        <v>351</v>
      </c>
      <c r="P40" s="202">
        <v>2</v>
      </c>
    </row>
    <row r="41" spans="2:16" x14ac:dyDescent="0.2">
      <c r="B41" s="192" t="s">
        <v>12</v>
      </c>
      <c r="C41" s="203">
        <v>26</v>
      </c>
      <c r="D41" s="204" t="s">
        <v>21</v>
      </c>
      <c r="E41" s="213" t="s">
        <v>16</v>
      </c>
      <c r="F41" s="196" t="s">
        <v>262</v>
      </c>
      <c r="G41" s="99">
        <v>601</v>
      </c>
      <c r="H41" s="205">
        <v>83550</v>
      </c>
      <c r="I41" s="206">
        <v>161295</v>
      </c>
      <c r="J41" s="199">
        <v>141835</v>
      </c>
      <c r="K41" s="199">
        <v>129060</v>
      </c>
      <c r="L41" s="199">
        <v>119280</v>
      </c>
      <c r="M41" s="98">
        <v>111140</v>
      </c>
      <c r="N41" s="200">
        <f t="shared" si="0"/>
        <v>746160</v>
      </c>
      <c r="O41" s="201">
        <v>594</v>
      </c>
      <c r="P41" s="202">
        <v>7</v>
      </c>
    </row>
    <row r="42" spans="2:16" x14ac:dyDescent="0.2">
      <c r="B42" s="192" t="s">
        <v>12</v>
      </c>
      <c r="C42" s="203">
        <v>27</v>
      </c>
      <c r="D42" s="204" t="s">
        <v>21</v>
      </c>
      <c r="E42" s="195" t="s">
        <v>18</v>
      </c>
      <c r="F42" s="196" t="s">
        <v>126</v>
      </c>
      <c r="G42" s="99">
        <v>185</v>
      </c>
      <c r="H42" s="205">
        <v>43055</v>
      </c>
      <c r="I42" s="206">
        <v>81835</v>
      </c>
      <c r="J42" s="199">
        <v>68290</v>
      </c>
      <c r="K42" s="199">
        <v>48785</v>
      </c>
      <c r="L42" s="199">
        <v>42360</v>
      </c>
      <c r="M42" s="98">
        <v>36715</v>
      </c>
      <c r="N42" s="200">
        <f t="shared" si="0"/>
        <v>321040</v>
      </c>
      <c r="O42" s="201">
        <v>183</v>
      </c>
      <c r="P42" s="202">
        <v>2</v>
      </c>
    </row>
    <row r="43" spans="2:16" x14ac:dyDescent="0.2">
      <c r="B43" s="192" t="s">
        <v>12</v>
      </c>
      <c r="C43" s="203">
        <v>28</v>
      </c>
      <c r="D43" s="204" t="s">
        <v>21</v>
      </c>
      <c r="E43" s="195" t="s">
        <v>24</v>
      </c>
      <c r="F43" s="196" t="s">
        <v>127</v>
      </c>
      <c r="G43" s="99">
        <v>163</v>
      </c>
      <c r="H43" s="205">
        <v>32355</v>
      </c>
      <c r="I43" s="206">
        <v>61040</v>
      </c>
      <c r="J43" s="199">
        <v>53475</v>
      </c>
      <c r="K43" s="199">
        <v>48090</v>
      </c>
      <c r="L43" s="199">
        <v>42450</v>
      </c>
      <c r="M43" s="98">
        <v>36035</v>
      </c>
      <c r="N43" s="200">
        <f t="shared" si="0"/>
        <v>273445</v>
      </c>
      <c r="O43" s="201">
        <v>163</v>
      </c>
      <c r="P43" s="202">
        <v>0</v>
      </c>
    </row>
    <row r="44" spans="2:16" x14ac:dyDescent="0.2">
      <c r="B44" s="192" t="s">
        <v>12</v>
      </c>
      <c r="C44" s="203">
        <v>29</v>
      </c>
      <c r="D44" s="204" t="s">
        <v>21</v>
      </c>
      <c r="E44" s="195" t="s">
        <v>18</v>
      </c>
      <c r="F44" s="196" t="s">
        <v>128</v>
      </c>
      <c r="G44" s="99">
        <v>183</v>
      </c>
      <c r="H44" s="205">
        <v>33690</v>
      </c>
      <c r="I44" s="206">
        <v>63415</v>
      </c>
      <c r="J44" s="199">
        <v>51440</v>
      </c>
      <c r="K44" s="199">
        <v>43340</v>
      </c>
      <c r="L44" s="199">
        <v>36855</v>
      </c>
      <c r="M44" s="98">
        <v>32715</v>
      </c>
      <c r="N44" s="200">
        <f t="shared" si="0"/>
        <v>261455</v>
      </c>
      <c r="O44" s="201">
        <v>181</v>
      </c>
      <c r="P44" s="202">
        <v>2</v>
      </c>
    </row>
    <row r="45" spans="2:16" x14ac:dyDescent="0.2">
      <c r="B45" s="192" t="s">
        <v>12</v>
      </c>
      <c r="C45" s="203">
        <v>30</v>
      </c>
      <c r="D45" s="204" t="s">
        <v>21</v>
      </c>
      <c r="E45" s="195" t="s">
        <v>18</v>
      </c>
      <c r="F45" s="196" t="s">
        <v>129</v>
      </c>
      <c r="G45" s="99">
        <v>40</v>
      </c>
      <c r="H45" s="205">
        <v>18940</v>
      </c>
      <c r="I45" s="206">
        <v>36065</v>
      </c>
      <c r="J45" s="199">
        <v>29935</v>
      </c>
      <c r="K45" s="199">
        <v>26060</v>
      </c>
      <c r="L45" s="199">
        <v>23610</v>
      </c>
      <c r="M45" s="98">
        <v>16960</v>
      </c>
      <c r="N45" s="200">
        <f t="shared" si="0"/>
        <v>151570</v>
      </c>
      <c r="O45" s="201">
        <v>40</v>
      </c>
      <c r="P45" s="202">
        <v>0</v>
      </c>
    </row>
    <row r="46" spans="2:16" x14ac:dyDescent="0.2">
      <c r="B46" s="192" t="s">
        <v>12</v>
      </c>
      <c r="C46" s="203">
        <v>31</v>
      </c>
      <c r="D46" s="204" t="s">
        <v>21</v>
      </c>
      <c r="E46" s="195" t="s">
        <v>17</v>
      </c>
      <c r="F46" s="196" t="s">
        <v>130</v>
      </c>
      <c r="G46" s="99">
        <v>738</v>
      </c>
      <c r="H46" s="205">
        <v>97215</v>
      </c>
      <c r="I46" s="206">
        <v>182910</v>
      </c>
      <c r="J46" s="199">
        <v>161755</v>
      </c>
      <c r="K46" s="199">
        <v>139555</v>
      </c>
      <c r="L46" s="199">
        <v>118875</v>
      </c>
      <c r="M46" s="98">
        <v>118070</v>
      </c>
      <c r="N46" s="200">
        <f t="shared" si="0"/>
        <v>818380</v>
      </c>
      <c r="O46" s="201">
        <v>729</v>
      </c>
      <c r="P46" s="202">
        <v>9</v>
      </c>
    </row>
    <row r="47" spans="2:16" ht="14.25" customHeight="1" x14ac:dyDescent="0.2">
      <c r="B47" s="192" t="s">
        <v>12</v>
      </c>
      <c r="C47" s="203">
        <v>32</v>
      </c>
      <c r="D47" s="204" t="s">
        <v>21</v>
      </c>
      <c r="E47" s="195" t="s">
        <v>18</v>
      </c>
      <c r="F47" s="196" t="s">
        <v>131</v>
      </c>
      <c r="G47" s="99">
        <v>78</v>
      </c>
      <c r="H47" s="205">
        <v>13805</v>
      </c>
      <c r="I47" s="206">
        <v>24665</v>
      </c>
      <c r="J47" s="199">
        <v>22400</v>
      </c>
      <c r="K47" s="199">
        <v>18960</v>
      </c>
      <c r="L47" s="199">
        <v>16170</v>
      </c>
      <c r="M47" s="98">
        <v>14005</v>
      </c>
      <c r="N47" s="200">
        <f t="shared" si="0"/>
        <v>110005</v>
      </c>
      <c r="O47" s="201">
        <v>77</v>
      </c>
      <c r="P47" s="202">
        <v>1</v>
      </c>
    </row>
    <row r="48" spans="2:16" ht="14.25" customHeight="1" x14ac:dyDescent="0.2">
      <c r="B48" s="216" t="s">
        <v>25</v>
      </c>
      <c r="C48" s="203">
        <v>1</v>
      </c>
      <c r="D48" s="204" t="s">
        <v>13</v>
      </c>
      <c r="E48" s="195" t="s">
        <v>15</v>
      </c>
      <c r="F48" s="196" t="s">
        <v>259</v>
      </c>
      <c r="G48" s="99">
        <v>374</v>
      </c>
      <c r="H48" s="205">
        <v>57330</v>
      </c>
      <c r="I48" s="206">
        <v>82460</v>
      </c>
      <c r="J48" s="199">
        <v>74150</v>
      </c>
      <c r="K48" s="199">
        <v>66495</v>
      </c>
      <c r="L48" s="199">
        <v>58770</v>
      </c>
      <c r="M48" s="98">
        <v>58275</v>
      </c>
      <c r="N48" s="200">
        <f t="shared" si="0"/>
        <v>397480</v>
      </c>
      <c r="O48" s="201">
        <v>371</v>
      </c>
      <c r="P48" s="202">
        <v>3</v>
      </c>
    </row>
    <row r="49" spans="2:16" x14ac:dyDescent="0.2">
      <c r="B49" s="216" t="s">
        <v>25</v>
      </c>
      <c r="C49" s="203">
        <v>2</v>
      </c>
      <c r="D49" s="204" t="s">
        <v>13</v>
      </c>
      <c r="E49" s="195" t="s">
        <v>26</v>
      </c>
      <c r="F49" s="196" t="s">
        <v>132</v>
      </c>
      <c r="G49" s="99">
        <v>581</v>
      </c>
      <c r="H49" s="205">
        <v>115480</v>
      </c>
      <c r="I49" s="206">
        <v>162665</v>
      </c>
      <c r="J49" s="199">
        <v>149595</v>
      </c>
      <c r="K49" s="199">
        <v>134180</v>
      </c>
      <c r="L49" s="199">
        <v>118955</v>
      </c>
      <c r="M49" s="98">
        <v>109850</v>
      </c>
      <c r="N49" s="200">
        <f t="shared" si="0"/>
        <v>790725</v>
      </c>
      <c r="O49" s="201">
        <v>571</v>
      </c>
      <c r="P49" s="202">
        <v>10</v>
      </c>
    </row>
    <row r="50" spans="2:16" x14ac:dyDescent="0.2">
      <c r="B50" s="216" t="s">
        <v>25</v>
      </c>
      <c r="C50" s="203">
        <v>3</v>
      </c>
      <c r="D50" s="204" t="s">
        <v>13</v>
      </c>
      <c r="E50" s="195" t="s">
        <v>27</v>
      </c>
      <c r="F50" s="196" t="s">
        <v>133</v>
      </c>
      <c r="G50" s="99">
        <v>1602</v>
      </c>
      <c r="H50" s="205">
        <v>245530</v>
      </c>
      <c r="I50" s="206">
        <v>348335</v>
      </c>
      <c r="J50" s="199">
        <v>314230</v>
      </c>
      <c r="K50" s="199">
        <v>228175</v>
      </c>
      <c r="L50" s="209">
        <v>286705</v>
      </c>
      <c r="M50" s="98">
        <v>247275</v>
      </c>
      <c r="N50" s="200">
        <f t="shared" si="0"/>
        <v>1670250</v>
      </c>
      <c r="O50" s="201">
        <v>1569</v>
      </c>
      <c r="P50" s="202">
        <v>33</v>
      </c>
    </row>
    <row r="51" spans="2:16" x14ac:dyDescent="0.2">
      <c r="B51" s="216" t="s">
        <v>25</v>
      </c>
      <c r="C51" s="203">
        <v>4</v>
      </c>
      <c r="D51" s="204" t="s">
        <v>13</v>
      </c>
      <c r="E51" s="195" t="s">
        <v>19</v>
      </c>
      <c r="F51" s="196" t="s">
        <v>260</v>
      </c>
      <c r="G51" s="99">
        <v>599</v>
      </c>
      <c r="H51" s="205">
        <v>76185</v>
      </c>
      <c r="I51" s="206">
        <v>117470</v>
      </c>
      <c r="J51" s="199">
        <v>107095</v>
      </c>
      <c r="K51" s="199">
        <v>92915</v>
      </c>
      <c r="L51" s="199">
        <v>83615</v>
      </c>
      <c r="M51" s="98">
        <v>86380</v>
      </c>
      <c r="N51" s="200">
        <f t="shared" si="0"/>
        <v>563660</v>
      </c>
      <c r="O51" s="201">
        <v>588</v>
      </c>
      <c r="P51" s="202">
        <v>11</v>
      </c>
    </row>
    <row r="52" spans="2:16" x14ac:dyDescent="0.2">
      <c r="B52" s="216" t="s">
        <v>25</v>
      </c>
      <c r="C52" s="203">
        <v>5</v>
      </c>
      <c r="D52" s="204" t="s">
        <v>21</v>
      </c>
      <c r="E52" s="211" t="s">
        <v>16</v>
      </c>
      <c r="F52" s="212" t="s">
        <v>263</v>
      </c>
      <c r="G52" s="99">
        <v>1059</v>
      </c>
      <c r="H52" s="205">
        <v>147205</v>
      </c>
      <c r="I52" s="206">
        <v>275560</v>
      </c>
      <c r="J52" s="199">
        <v>250780</v>
      </c>
      <c r="K52" s="199">
        <v>228210</v>
      </c>
      <c r="L52" s="199">
        <v>200160</v>
      </c>
      <c r="M52" s="98">
        <v>187485</v>
      </c>
      <c r="N52" s="200">
        <f t="shared" si="0"/>
        <v>1289400</v>
      </c>
      <c r="O52" s="201">
        <v>1044</v>
      </c>
      <c r="P52" s="202">
        <v>15</v>
      </c>
    </row>
    <row r="53" spans="2:16" x14ac:dyDescent="0.2">
      <c r="B53" s="216" t="s">
        <v>25</v>
      </c>
      <c r="C53" s="203">
        <v>6</v>
      </c>
      <c r="D53" s="204" t="s">
        <v>21</v>
      </c>
      <c r="E53" s="211" t="s">
        <v>14</v>
      </c>
      <c r="F53" s="212" t="s">
        <v>134</v>
      </c>
      <c r="G53" s="99">
        <v>1181</v>
      </c>
      <c r="H53" s="205">
        <v>154745</v>
      </c>
      <c r="I53" s="206">
        <v>291750</v>
      </c>
      <c r="J53" s="199">
        <v>267805</v>
      </c>
      <c r="K53" s="199">
        <v>242160</v>
      </c>
      <c r="L53" s="199">
        <v>217705</v>
      </c>
      <c r="M53" s="98">
        <v>204745</v>
      </c>
      <c r="N53" s="200">
        <f t="shared" si="0"/>
        <v>1378910</v>
      </c>
      <c r="O53" s="201">
        <v>1157</v>
      </c>
      <c r="P53" s="202">
        <v>24</v>
      </c>
    </row>
    <row r="54" spans="2:16" x14ac:dyDescent="0.2">
      <c r="B54" s="216" t="s">
        <v>25</v>
      </c>
      <c r="C54" s="203">
        <v>7</v>
      </c>
      <c r="D54" s="204" t="s">
        <v>13</v>
      </c>
      <c r="E54" s="211" t="s">
        <v>17</v>
      </c>
      <c r="F54" s="212" t="s">
        <v>135</v>
      </c>
      <c r="G54" s="99">
        <v>542</v>
      </c>
      <c r="H54" s="205">
        <v>93230</v>
      </c>
      <c r="I54" s="206">
        <v>132065</v>
      </c>
      <c r="J54" s="199">
        <v>122445</v>
      </c>
      <c r="K54" s="199">
        <v>92010</v>
      </c>
      <c r="L54" s="209">
        <v>115170</v>
      </c>
      <c r="M54" s="98">
        <v>93560</v>
      </c>
      <c r="N54" s="200">
        <f t="shared" si="0"/>
        <v>648480</v>
      </c>
      <c r="O54" s="201">
        <v>533</v>
      </c>
      <c r="P54" s="202">
        <v>9</v>
      </c>
    </row>
    <row r="55" spans="2:16" x14ac:dyDescent="0.2">
      <c r="B55" s="216" t="s">
        <v>25</v>
      </c>
      <c r="C55" s="207">
        <v>8</v>
      </c>
      <c r="D55" s="208" t="s">
        <v>13</v>
      </c>
      <c r="E55" s="213" t="s">
        <v>14</v>
      </c>
      <c r="F55" s="196" t="s">
        <v>136</v>
      </c>
      <c r="G55" s="99">
        <v>1128</v>
      </c>
      <c r="H55" s="205">
        <v>280825</v>
      </c>
      <c r="I55" s="214">
        <v>396345</v>
      </c>
      <c r="J55" s="199">
        <v>366205</v>
      </c>
      <c r="K55" s="199">
        <v>312380</v>
      </c>
      <c r="L55" s="199">
        <v>279450</v>
      </c>
      <c r="M55" s="98">
        <v>239730</v>
      </c>
      <c r="N55" s="200">
        <f t="shared" si="0"/>
        <v>1874935</v>
      </c>
      <c r="O55" s="201">
        <v>1105</v>
      </c>
      <c r="P55" s="202">
        <v>23</v>
      </c>
    </row>
    <row r="56" spans="2:16" x14ac:dyDescent="0.2">
      <c r="B56" s="216" t="s">
        <v>25</v>
      </c>
      <c r="C56" s="203">
        <v>9</v>
      </c>
      <c r="D56" s="204" t="s">
        <v>21</v>
      </c>
      <c r="E56" s="211" t="s">
        <v>14</v>
      </c>
      <c r="F56" s="212" t="s">
        <v>137</v>
      </c>
      <c r="G56" s="99">
        <v>457</v>
      </c>
      <c r="H56" s="205">
        <v>60095</v>
      </c>
      <c r="I56" s="206">
        <v>115550</v>
      </c>
      <c r="J56" s="199">
        <v>105590</v>
      </c>
      <c r="K56" s="199">
        <v>91320</v>
      </c>
      <c r="L56" s="199">
        <v>79590</v>
      </c>
      <c r="M56" s="98">
        <v>76295</v>
      </c>
      <c r="N56" s="200">
        <f t="shared" si="0"/>
        <v>528440</v>
      </c>
      <c r="O56" s="201">
        <v>447</v>
      </c>
      <c r="P56" s="202">
        <v>10</v>
      </c>
    </row>
    <row r="57" spans="2:16" x14ac:dyDescent="0.2">
      <c r="B57" s="216" t="s">
        <v>25</v>
      </c>
      <c r="C57" s="203">
        <v>10</v>
      </c>
      <c r="D57" s="204" t="s">
        <v>21</v>
      </c>
      <c r="E57" s="211" t="s">
        <v>20</v>
      </c>
      <c r="F57" s="212" t="s">
        <v>138</v>
      </c>
      <c r="G57" s="99">
        <v>2991</v>
      </c>
      <c r="H57" s="205">
        <v>358085</v>
      </c>
      <c r="I57" s="206">
        <v>697280</v>
      </c>
      <c r="J57" s="199">
        <v>635780</v>
      </c>
      <c r="K57" s="199">
        <v>565470</v>
      </c>
      <c r="L57" s="199">
        <v>499855</v>
      </c>
      <c r="M57" s="98">
        <v>495325</v>
      </c>
      <c r="N57" s="200">
        <f t="shared" si="0"/>
        <v>3251795</v>
      </c>
      <c r="O57" s="201">
        <v>2949</v>
      </c>
      <c r="P57" s="202">
        <v>42</v>
      </c>
    </row>
    <row r="58" spans="2:16" x14ac:dyDescent="0.2">
      <c r="B58" s="216" t="s">
        <v>25</v>
      </c>
      <c r="C58" s="203">
        <v>11</v>
      </c>
      <c r="D58" s="204" t="s">
        <v>21</v>
      </c>
      <c r="E58" s="211" t="s">
        <v>15</v>
      </c>
      <c r="F58" s="212" t="s">
        <v>139</v>
      </c>
      <c r="G58" s="99">
        <v>858</v>
      </c>
      <c r="H58" s="205">
        <v>116325</v>
      </c>
      <c r="I58" s="206">
        <v>229060</v>
      </c>
      <c r="J58" s="199">
        <v>208930</v>
      </c>
      <c r="K58" s="199">
        <v>184985</v>
      </c>
      <c r="L58" s="199">
        <v>164980</v>
      </c>
      <c r="M58" s="98">
        <v>154905</v>
      </c>
      <c r="N58" s="200">
        <f t="shared" si="0"/>
        <v>1059185</v>
      </c>
      <c r="O58" s="201">
        <v>841</v>
      </c>
      <c r="P58" s="202">
        <v>17</v>
      </c>
    </row>
    <row r="59" spans="2:16" x14ac:dyDescent="0.2">
      <c r="B59" s="216" t="s">
        <v>25</v>
      </c>
      <c r="C59" s="203">
        <v>12</v>
      </c>
      <c r="D59" s="204" t="s">
        <v>13</v>
      </c>
      <c r="E59" s="211" t="s">
        <v>20</v>
      </c>
      <c r="F59" s="212" t="s">
        <v>140</v>
      </c>
      <c r="G59" s="99">
        <v>3661</v>
      </c>
      <c r="H59" s="205">
        <v>543890</v>
      </c>
      <c r="I59" s="206">
        <v>785630</v>
      </c>
      <c r="J59" s="199">
        <v>732230</v>
      </c>
      <c r="K59" s="199">
        <v>661850</v>
      </c>
      <c r="L59" s="199">
        <v>593425</v>
      </c>
      <c r="M59" s="98">
        <v>601810</v>
      </c>
      <c r="N59" s="200">
        <f t="shared" si="0"/>
        <v>3918835</v>
      </c>
      <c r="O59" s="201">
        <v>3622</v>
      </c>
      <c r="P59" s="202">
        <v>39</v>
      </c>
    </row>
    <row r="60" spans="2:16" x14ac:dyDescent="0.2">
      <c r="B60" s="216" t="s">
        <v>25</v>
      </c>
      <c r="C60" s="203">
        <v>13</v>
      </c>
      <c r="D60" s="204" t="s">
        <v>21</v>
      </c>
      <c r="E60" s="211" t="s">
        <v>28</v>
      </c>
      <c r="F60" s="212" t="s">
        <v>141</v>
      </c>
      <c r="G60" s="99">
        <v>1105</v>
      </c>
      <c r="H60" s="205">
        <v>153125</v>
      </c>
      <c r="I60" s="206">
        <v>291350</v>
      </c>
      <c r="J60" s="199">
        <v>271450</v>
      </c>
      <c r="K60" s="199">
        <v>245495</v>
      </c>
      <c r="L60" s="199">
        <v>218750</v>
      </c>
      <c r="M60" s="98">
        <v>201665</v>
      </c>
      <c r="N60" s="200">
        <f t="shared" si="0"/>
        <v>1381835</v>
      </c>
      <c r="O60" s="201">
        <v>1093</v>
      </c>
      <c r="P60" s="202">
        <v>12</v>
      </c>
    </row>
    <row r="61" spans="2:16" x14ac:dyDescent="0.2">
      <c r="B61" s="216" t="s">
        <v>25</v>
      </c>
      <c r="C61" s="203">
        <v>14</v>
      </c>
      <c r="D61" s="204" t="s">
        <v>21</v>
      </c>
      <c r="E61" s="211" t="s">
        <v>14</v>
      </c>
      <c r="F61" s="212" t="s">
        <v>142</v>
      </c>
      <c r="G61" s="99">
        <v>156</v>
      </c>
      <c r="H61" s="205">
        <v>49385</v>
      </c>
      <c r="I61" s="206">
        <v>94385</v>
      </c>
      <c r="J61" s="199">
        <v>89045</v>
      </c>
      <c r="K61" s="199">
        <v>81045</v>
      </c>
      <c r="L61" s="199">
        <v>72645</v>
      </c>
      <c r="M61" s="98">
        <v>54345</v>
      </c>
      <c r="N61" s="200">
        <f t="shared" si="0"/>
        <v>440850</v>
      </c>
      <c r="O61" s="201">
        <v>152</v>
      </c>
      <c r="P61" s="202">
        <v>4</v>
      </c>
    </row>
    <row r="62" spans="2:16" x14ac:dyDescent="0.2">
      <c r="B62" s="216" t="s">
        <v>25</v>
      </c>
      <c r="C62" s="203">
        <v>15</v>
      </c>
      <c r="D62" s="204" t="s">
        <v>21</v>
      </c>
      <c r="E62" s="211" t="s">
        <v>14</v>
      </c>
      <c r="F62" s="212" t="s">
        <v>143</v>
      </c>
      <c r="G62" s="99">
        <v>879</v>
      </c>
      <c r="H62" s="205">
        <v>116450</v>
      </c>
      <c r="I62" s="206">
        <v>229390</v>
      </c>
      <c r="J62" s="199">
        <v>207240</v>
      </c>
      <c r="K62" s="199">
        <v>182160</v>
      </c>
      <c r="L62" s="199">
        <v>161100</v>
      </c>
      <c r="M62" s="98">
        <v>151795</v>
      </c>
      <c r="N62" s="200">
        <f t="shared" si="0"/>
        <v>1048135</v>
      </c>
      <c r="O62" s="201">
        <v>870</v>
      </c>
      <c r="P62" s="202">
        <v>9</v>
      </c>
    </row>
    <row r="63" spans="2:16" x14ac:dyDescent="0.2">
      <c r="B63" s="216" t="s">
        <v>25</v>
      </c>
      <c r="C63" s="203">
        <v>16</v>
      </c>
      <c r="D63" s="204" t="s">
        <v>13</v>
      </c>
      <c r="E63" s="211" t="s">
        <v>14</v>
      </c>
      <c r="F63" s="212" t="s">
        <v>261</v>
      </c>
      <c r="G63" s="99">
        <v>128</v>
      </c>
      <c r="H63" s="205">
        <v>36710</v>
      </c>
      <c r="I63" s="206">
        <v>52085</v>
      </c>
      <c r="J63" s="199">
        <v>46480</v>
      </c>
      <c r="K63" s="199">
        <v>35120</v>
      </c>
      <c r="L63" s="199">
        <v>43940</v>
      </c>
      <c r="M63" s="98">
        <v>29445</v>
      </c>
      <c r="N63" s="200">
        <f t="shared" si="0"/>
        <v>243780</v>
      </c>
      <c r="O63" s="201">
        <v>127</v>
      </c>
      <c r="P63" s="202">
        <v>1</v>
      </c>
    </row>
    <row r="64" spans="2:16" x14ac:dyDescent="0.2">
      <c r="B64" s="216" t="s">
        <v>25</v>
      </c>
      <c r="C64" s="203">
        <v>17</v>
      </c>
      <c r="D64" s="204" t="s">
        <v>13</v>
      </c>
      <c r="E64" s="211" t="s">
        <v>14</v>
      </c>
      <c r="F64" s="212" t="s">
        <v>144</v>
      </c>
      <c r="G64" s="99">
        <v>229</v>
      </c>
      <c r="H64" s="205">
        <v>54125</v>
      </c>
      <c r="I64" s="206">
        <v>79565</v>
      </c>
      <c r="J64" s="199">
        <v>72220</v>
      </c>
      <c r="K64" s="199">
        <v>52875</v>
      </c>
      <c r="L64" s="199">
        <v>66225</v>
      </c>
      <c r="M64" s="98">
        <v>43250</v>
      </c>
      <c r="N64" s="200">
        <f t="shared" si="0"/>
        <v>368260</v>
      </c>
      <c r="O64" s="201">
        <v>226</v>
      </c>
      <c r="P64" s="202">
        <v>3</v>
      </c>
    </row>
    <row r="65" spans="2:16" x14ac:dyDescent="0.2">
      <c r="B65" s="216" t="s">
        <v>25</v>
      </c>
      <c r="C65" s="203">
        <v>18</v>
      </c>
      <c r="D65" s="204" t="s">
        <v>21</v>
      </c>
      <c r="E65" s="211" t="s">
        <v>16</v>
      </c>
      <c r="F65" s="212" t="s">
        <v>145</v>
      </c>
      <c r="G65" s="99">
        <v>1144</v>
      </c>
      <c r="H65" s="205">
        <v>128060</v>
      </c>
      <c r="I65" s="206">
        <v>250240</v>
      </c>
      <c r="J65" s="199">
        <v>234865</v>
      </c>
      <c r="K65" s="199">
        <v>214025</v>
      </c>
      <c r="L65" s="214">
        <v>191420</v>
      </c>
      <c r="M65" s="98">
        <v>188090</v>
      </c>
      <c r="N65" s="200">
        <f t="shared" si="0"/>
        <v>1206700</v>
      </c>
      <c r="O65" s="201">
        <v>1137</v>
      </c>
      <c r="P65" s="202">
        <v>7</v>
      </c>
    </row>
    <row r="66" spans="2:16" x14ac:dyDescent="0.2">
      <c r="B66" s="216" t="s">
        <v>25</v>
      </c>
      <c r="C66" s="203">
        <v>19</v>
      </c>
      <c r="D66" s="204" t="s">
        <v>13</v>
      </c>
      <c r="E66" s="213" t="s">
        <v>26</v>
      </c>
      <c r="F66" s="196" t="s">
        <v>146</v>
      </c>
      <c r="G66" s="99">
        <v>1339</v>
      </c>
      <c r="H66" s="205">
        <v>177135</v>
      </c>
      <c r="I66" s="206">
        <v>258605</v>
      </c>
      <c r="J66" s="199">
        <v>230700</v>
      </c>
      <c r="K66" s="199">
        <v>171210</v>
      </c>
      <c r="L66" s="275">
        <v>215805</v>
      </c>
      <c r="M66" s="98">
        <v>193220</v>
      </c>
      <c r="N66" s="200">
        <f t="shared" si="0"/>
        <v>1246675</v>
      </c>
      <c r="O66" s="201">
        <v>1326</v>
      </c>
      <c r="P66" s="202">
        <v>13</v>
      </c>
    </row>
    <row r="67" spans="2:16" x14ac:dyDescent="0.2">
      <c r="B67" s="216" t="s">
        <v>25</v>
      </c>
      <c r="C67" s="203">
        <v>20</v>
      </c>
      <c r="D67" s="204" t="s">
        <v>21</v>
      </c>
      <c r="E67" s="195" t="s">
        <v>15</v>
      </c>
      <c r="F67" s="196" t="s">
        <v>147</v>
      </c>
      <c r="G67" s="99">
        <v>565</v>
      </c>
      <c r="H67" s="205">
        <v>86165</v>
      </c>
      <c r="I67" s="206">
        <v>167185</v>
      </c>
      <c r="J67" s="199">
        <v>152390</v>
      </c>
      <c r="K67" s="199">
        <v>137875</v>
      </c>
      <c r="L67" s="214">
        <v>122030</v>
      </c>
      <c r="M67" s="98">
        <v>108525</v>
      </c>
      <c r="N67" s="200">
        <f t="shared" si="0"/>
        <v>774170</v>
      </c>
      <c r="O67" s="201">
        <v>556</v>
      </c>
      <c r="P67" s="202">
        <v>9</v>
      </c>
    </row>
    <row r="68" spans="2:16" x14ac:dyDescent="0.2">
      <c r="B68" s="216" t="s">
        <v>25</v>
      </c>
      <c r="C68" s="203">
        <v>21</v>
      </c>
      <c r="D68" s="204" t="s">
        <v>21</v>
      </c>
      <c r="E68" s="195" t="s">
        <v>18</v>
      </c>
      <c r="F68" s="196" t="s">
        <v>148</v>
      </c>
      <c r="G68" s="99">
        <v>109</v>
      </c>
      <c r="H68" s="205">
        <v>26330</v>
      </c>
      <c r="I68" s="206">
        <v>48720</v>
      </c>
      <c r="J68" s="199">
        <v>43935</v>
      </c>
      <c r="K68" s="199">
        <v>38630</v>
      </c>
      <c r="L68" s="214">
        <v>33450</v>
      </c>
      <c r="M68" s="98">
        <v>26635</v>
      </c>
      <c r="N68" s="200">
        <f t="shared" si="0"/>
        <v>217700</v>
      </c>
      <c r="O68" s="201">
        <v>107</v>
      </c>
      <c r="P68" s="202">
        <v>2</v>
      </c>
    </row>
    <row r="69" spans="2:16" x14ac:dyDescent="0.2">
      <c r="B69" s="216" t="s">
        <v>25</v>
      </c>
      <c r="C69" s="203">
        <v>22</v>
      </c>
      <c r="D69" s="204" t="s">
        <v>13</v>
      </c>
      <c r="E69" s="195" t="s">
        <v>14</v>
      </c>
      <c r="F69" s="196" t="s">
        <v>29</v>
      </c>
      <c r="G69" s="99">
        <v>390</v>
      </c>
      <c r="H69" s="205">
        <v>76750</v>
      </c>
      <c r="I69" s="206">
        <v>107190</v>
      </c>
      <c r="J69" s="199">
        <v>100005</v>
      </c>
      <c r="K69" s="199">
        <v>72725</v>
      </c>
      <c r="L69" s="275">
        <v>88610</v>
      </c>
      <c r="M69" s="98">
        <v>68825</v>
      </c>
      <c r="N69" s="200">
        <f t="shared" si="0"/>
        <v>514105</v>
      </c>
      <c r="O69" s="201">
        <v>384</v>
      </c>
      <c r="P69" s="202">
        <v>6</v>
      </c>
    </row>
    <row r="70" spans="2:16" x14ac:dyDescent="0.2">
      <c r="B70" s="216" t="s">
        <v>25</v>
      </c>
      <c r="C70" s="203">
        <v>23</v>
      </c>
      <c r="D70" s="204" t="s">
        <v>13</v>
      </c>
      <c r="E70" s="195" t="s">
        <v>28</v>
      </c>
      <c r="F70" s="196" t="s">
        <v>30</v>
      </c>
      <c r="G70" s="99">
        <v>919</v>
      </c>
      <c r="H70" s="205">
        <v>178935</v>
      </c>
      <c r="I70" s="206">
        <v>252690</v>
      </c>
      <c r="J70" s="199">
        <v>233965</v>
      </c>
      <c r="K70" s="199">
        <v>177800</v>
      </c>
      <c r="L70" s="275">
        <v>227840</v>
      </c>
      <c r="M70" s="98">
        <v>174355</v>
      </c>
      <c r="N70" s="200">
        <f t="shared" si="0"/>
        <v>1245585</v>
      </c>
      <c r="O70" s="201">
        <v>910</v>
      </c>
      <c r="P70" s="202">
        <v>9</v>
      </c>
    </row>
    <row r="71" spans="2:16" x14ac:dyDescent="0.2">
      <c r="B71" s="216" t="s">
        <v>25</v>
      </c>
      <c r="C71" s="203">
        <v>24</v>
      </c>
      <c r="D71" s="204" t="s">
        <v>13</v>
      </c>
      <c r="E71" s="195" t="s">
        <v>23</v>
      </c>
      <c r="F71" s="196" t="s">
        <v>31</v>
      </c>
      <c r="G71" s="99">
        <v>966</v>
      </c>
      <c r="H71" s="205">
        <v>174030</v>
      </c>
      <c r="I71" s="206">
        <v>258040</v>
      </c>
      <c r="J71" s="199">
        <v>232855</v>
      </c>
      <c r="K71" s="199">
        <v>175760</v>
      </c>
      <c r="L71" s="214">
        <v>224925</v>
      </c>
      <c r="M71" s="98">
        <v>174155</v>
      </c>
      <c r="N71" s="200">
        <f t="shared" si="0"/>
        <v>1239765</v>
      </c>
      <c r="O71" s="201">
        <v>952</v>
      </c>
      <c r="P71" s="202">
        <v>14</v>
      </c>
    </row>
    <row r="72" spans="2:16" x14ac:dyDescent="0.2">
      <c r="B72" s="216" t="s">
        <v>25</v>
      </c>
      <c r="C72" s="203">
        <v>25</v>
      </c>
      <c r="D72" s="204" t="s">
        <v>21</v>
      </c>
      <c r="E72" s="195" t="s">
        <v>20</v>
      </c>
      <c r="F72" s="196" t="s">
        <v>32</v>
      </c>
      <c r="G72" s="99">
        <v>783</v>
      </c>
      <c r="H72" s="205">
        <v>102735</v>
      </c>
      <c r="I72" s="206">
        <v>199530</v>
      </c>
      <c r="J72" s="199">
        <v>187815</v>
      </c>
      <c r="K72" s="199">
        <v>174015</v>
      </c>
      <c r="L72" s="214">
        <v>159510</v>
      </c>
      <c r="M72" s="98">
        <v>140740</v>
      </c>
      <c r="N72" s="200">
        <f t="shared" si="0"/>
        <v>964345</v>
      </c>
      <c r="O72" s="201">
        <v>752</v>
      </c>
      <c r="P72" s="202">
        <v>31</v>
      </c>
    </row>
    <row r="73" spans="2:16" x14ac:dyDescent="0.2">
      <c r="B73" s="216" t="s">
        <v>25</v>
      </c>
      <c r="C73" s="203">
        <v>26</v>
      </c>
      <c r="D73" s="204" t="s">
        <v>21</v>
      </c>
      <c r="E73" s="195" t="s">
        <v>26</v>
      </c>
      <c r="F73" s="196" t="s">
        <v>33</v>
      </c>
      <c r="G73" s="99">
        <v>1242</v>
      </c>
      <c r="H73" s="205">
        <v>165860</v>
      </c>
      <c r="I73" s="206">
        <v>317430</v>
      </c>
      <c r="J73" s="199">
        <v>293650</v>
      </c>
      <c r="K73" s="199">
        <v>266645</v>
      </c>
      <c r="L73" s="214">
        <v>244030</v>
      </c>
      <c r="M73" s="98">
        <v>219365</v>
      </c>
      <c r="N73" s="200">
        <f t="shared" si="0"/>
        <v>1506980</v>
      </c>
      <c r="O73" s="201">
        <v>1216</v>
      </c>
      <c r="P73" s="202">
        <v>26</v>
      </c>
    </row>
    <row r="74" spans="2:16" x14ac:dyDescent="0.2">
      <c r="B74" s="216" t="s">
        <v>25</v>
      </c>
      <c r="C74" s="203">
        <v>27</v>
      </c>
      <c r="D74" s="204" t="s">
        <v>21</v>
      </c>
      <c r="E74" s="195" t="s">
        <v>18</v>
      </c>
      <c r="F74" s="196" t="s">
        <v>34</v>
      </c>
      <c r="G74" s="99">
        <v>497</v>
      </c>
      <c r="H74" s="205">
        <v>85915</v>
      </c>
      <c r="I74" s="206">
        <v>168715</v>
      </c>
      <c r="J74" s="199">
        <v>145205</v>
      </c>
      <c r="K74" s="199">
        <v>120000</v>
      </c>
      <c r="L74" s="214">
        <v>104915</v>
      </c>
      <c r="M74" s="98">
        <v>84765</v>
      </c>
      <c r="N74" s="200">
        <f t="shared" si="0"/>
        <v>709515</v>
      </c>
      <c r="O74" s="201">
        <v>485</v>
      </c>
      <c r="P74" s="202">
        <v>12</v>
      </c>
    </row>
    <row r="75" spans="2:16" x14ac:dyDescent="0.2">
      <c r="B75" s="216" t="s">
        <v>25</v>
      </c>
      <c r="C75" s="203">
        <v>28</v>
      </c>
      <c r="D75" s="204" t="s">
        <v>21</v>
      </c>
      <c r="E75" s="195" t="s">
        <v>26</v>
      </c>
      <c r="F75" s="196" t="s">
        <v>35</v>
      </c>
      <c r="G75" s="99">
        <v>999</v>
      </c>
      <c r="H75" s="205">
        <v>140155</v>
      </c>
      <c r="I75" s="206">
        <v>270150</v>
      </c>
      <c r="J75" s="199">
        <v>249890</v>
      </c>
      <c r="K75" s="199">
        <v>223005</v>
      </c>
      <c r="L75" s="214">
        <v>200125</v>
      </c>
      <c r="M75" s="98">
        <v>179405</v>
      </c>
      <c r="N75" s="200">
        <f t="shared" si="0"/>
        <v>1262730</v>
      </c>
      <c r="O75" s="201">
        <v>978</v>
      </c>
      <c r="P75" s="202">
        <v>21</v>
      </c>
    </row>
    <row r="76" spans="2:16" x14ac:dyDescent="0.2">
      <c r="B76" s="216" t="s">
        <v>25</v>
      </c>
      <c r="C76" s="207">
        <v>29</v>
      </c>
      <c r="D76" s="208" t="s">
        <v>13</v>
      </c>
      <c r="E76" s="213" t="s">
        <v>19</v>
      </c>
      <c r="F76" s="196" t="s">
        <v>36</v>
      </c>
      <c r="G76" s="101">
        <v>1242</v>
      </c>
      <c r="H76" s="205">
        <v>224945</v>
      </c>
      <c r="I76" s="214">
        <v>340325</v>
      </c>
      <c r="J76" s="199">
        <v>312840</v>
      </c>
      <c r="K76" s="199">
        <v>231495</v>
      </c>
      <c r="L76" s="214">
        <v>288920</v>
      </c>
      <c r="M76" s="98">
        <v>215310</v>
      </c>
      <c r="N76" s="200">
        <f t="shared" si="0"/>
        <v>1613835</v>
      </c>
      <c r="O76" s="201">
        <v>1211</v>
      </c>
      <c r="P76" s="202">
        <v>31</v>
      </c>
    </row>
    <row r="77" spans="2:16" ht="14.25" customHeight="1" x14ac:dyDescent="0.2">
      <c r="B77" s="216" t="s">
        <v>25</v>
      </c>
      <c r="C77" s="207">
        <v>30</v>
      </c>
      <c r="D77" s="208" t="s">
        <v>13</v>
      </c>
      <c r="E77" s="213" t="s">
        <v>17</v>
      </c>
      <c r="F77" s="196" t="s">
        <v>37</v>
      </c>
      <c r="G77" s="99">
        <v>1063</v>
      </c>
      <c r="H77" s="205">
        <v>212080</v>
      </c>
      <c r="I77" s="214">
        <v>303900</v>
      </c>
      <c r="J77" s="199">
        <v>275895</v>
      </c>
      <c r="K77" s="199">
        <v>245635</v>
      </c>
      <c r="L77" s="214">
        <v>217205</v>
      </c>
      <c r="M77" s="98">
        <v>185445</v>
      </c>
      <c r="N77" s="200">
        <f t="shared" si="0"/>
        <v>1440160</v>
      </c>
      <c r="O77" s="201">
        <v>1038</v>
      </c>
      <c r="P77" s="202">
        <v>25</v>
      </c>
    </row>
    <row r="78" spans="2:16" x14ac:dyDescent="0.2">
      <c r="B78" s="216" t="s">
        <v>25</v>
      </c>
      <c r="C78" s="203">
        <v>31</v>
      </c>
      <c r="D78" s="204" t="s">
        <v>13</v>
      </c>
      <c r="E78" s="195" t="s">
        <v>17</v>
      </c>
      <c r="F78" s="196" t="s">
        <v>38</v>
      </c>
      <c r="G78" s="99">
        <v>829</v>
      </c>
      <c r="H78" s="205">
        <v>156065</v>
      </c>
      <c r="I78" s="206">
        <v>224440</v>
      </c>
      <c r="J78" s="199">
        <v>205830</v>
      </c>
      <c r="K78" s="199">
        <v>185985</v>
      </c>
      <c r="L78" s="214">
        <v>167840</v>
      </c>
      <c r="M78" s="98">
        <v>148860</v>
      </c>
      <c r="N78" s="200">
        <f t="shared" si="0"/>
        <v>1089020</v>
      </c>
      <c r="O78" s="201">
        <v>792</v>
      </c>
      <c r="P78" s="202">
        <v>37</v>
      </c>
    </row>
    <row r="79" spans="2:16" x14ac:dyDescent="0.2">
      <c r="B79" s="216" t="s">
        <v>25</v>
      </c>
      <c r="C79" s="203">
        <v>32</v>
      </c>
      <c r="D79" s="204" t="s">
        <v>13</v>
      </c>
      <c r="E79" s="195" t="s">
        <v>18</v>
      </c>
      <c r="F79" s="196" t="s">
        <v>39</v>
      </c>
      <c r="G79" s="99">
        <v>194</v>
      </c>
      <c r="H79" s="205">
        <v>34165</v>
      </c>
      <c r="I79" s="206">
        <v>51325</v>
      </c>
      <c r="J79" s="199">
        <v>47910</v>
      </c>
      <c r="K79" s="199">
        <v>42740</v>
      </c>
      <c r="L79" s="214">
        <v>39240</v>
      </c>
      <c r="M79" s="98">
        <v>34600</v>
      </c>
      <c r="N79" s="200">
        <f t="shared" si="0"/>
        <v>249980</v>
      </c>
      <c r="O79" s="201">
        <v>185</v>
      </c>
      <c r="P79" s="202">
        <v>9</v>
      </c>
    </row>
    <row r="80" spans="2:16" x14ac:dyDescent="0.2">
      <c r="B80" s="216" t="s">
        <v>25</v>
      </c>
      <c r="C80" s="207">
        <v>33</v>
      </c>
      <c r="D80" s="208" t="s">
        <v>21</v>
      </c>
      <c r="E80" s="213" t="s">
        <v>15</v>
      </c>
      <c r="F80" s="196" t="s">
        <v>40</v>
      </c>
      <c r="G80" s="99">
        <v>2448</v>
      </c>
      <c r="H80" s="205">
        <v>323925</v>
      </c>
      <c r="I80" s="214">
        <v>644310</v>
      </c>
      <c r="J80" s="199">
        <v>588690</v>
      </c>
      <c r="K80" s="199">
        <v>537645</v>
      </c>
      <c r="L80" s="214">
        <v>481475</v>
      </c>
      <c r="M80" s="98">
        <v>424970</v>
      </c>
      <c r="N80" s="200">
        <f t="shared" si="0"/>
        <v>3001015</v>
      </c>
      <c r="O80" s="201">
        <v>2387</v>
      </c>
      <c r="P80" s="202">
        <v>61</v>
      </c>
    </row>
    <row r="81" spans="2:16" x14ac:dyDescent="0.2">
      <c r="B81" s="216" t="s">
        <v>25</v>
      </c>
      <c r="C81" s="203">
        <v>34</v>
      </c>
      <c r="D81" s="204" t="s">
        <v>21</v>
      </c>
      <c r="E81" s="195" t="s">
        <v>17</v>
      </c>
      <c r="F81" s="196" t="s">
        <v>41</v>
      </c>
      <c r="G81" s="99">
        <v>1170</v>
      </c>
      <c r="H81" s="205">
        <v>177770</v>
      </c>
      <c r="I81" s="206">
        <v>337150</v>
      </c>
      <c r="J81" s="199">
        <v>307325</v>
      </c>
      <c r="K81" s="199">
        <v>273045</v>
      </c>
      <c r="L81" s="214">
        <v>241025</v>
      </c>
      <c r="M81" s="98">
        <v>211050</v>
      </c>
      <c r="N81" s="200">
        <f t="shared" ref="N81:N115" si="1">H81+I81+J81+K81+L81+M81</f>
        <v>1547365</v>
      </c>
      <c r="O81" s="201">
        <v>1130</v>
      </c>
      <c r="P81" s="202">
        <v>40</v>
      </c>
    </row>
    <row r="82" spans="2:16" x14ac:dyDescent="0.2">
      <c r="B82" s="216" t="s">
        <v>25</v>
      </c>
      <c r="C82" s="203">
        <v>35</v>
      </c>
      <c r="D82" s="204" t="s">
        <v>21</v>
      </c>
      <c r="E82" s="195" t="s">
        <v>17</v>
      </c>
      <c r="F82" s="196" t="s">
        <v>42</v>
      </c>
      <c r="G82" s="99">
        <v>1610</v>
      </c>
      <c r="H82" s="205">
        <v>217970</v>
      </c>
      <c r="I82" s="206">
        <v>429745</v>
      </c>
      <c r="J82" s="199">
        <v>401765</v>
      </c>
      <c r="K82" s="199">
        <v>369625</v>
      </c>
      <c r="L82" s="214">
        <v>330930</v>
      </c>
      <c r="M82" s="98">
        <v>289350</v>
      </c>
      <c r="N82" s="200">
        <f t="shared" si="1"/>
        <v>2039385</v>
      </c>
      <c r="O82" s="201">
        <v>1566</v>
      </c>
      <c r="P82" s="202">
        <v>44</v>
      </c>
    </row>
    <row r="83" spans="2:16" x14ac:dyDescent="0.2">
      <c r="B83" s="216" t="s">
        <v>25</v>
      </c>
      <c r="C83" s="207">
        <v>36</v>
      </c>
      <c r="D83" s="208" t="s">
        <v>13</v>
      </c>
      <c r="E83" s="213" t="s">
        <v>17</v>
      </c>
      <c r="F83" s="196" t="s">
        <v>43</v>
      </c>
      <c r="G83" s="99">
        <v>1110</v>
      </c>
      <c r="H83" s="205">
        <v>214880</v>
      </c>
      <c r="I83" s="214">
        <v>311590</v>
      </c>
      <c r="J83" s="199">
        <v>283105</v>
      </c>
      <c r="K83" s="199">
        <v>253125</v>
      </c>
      <c r="L83" s="214">
        <v>229830</v>
      </c>
      <c r="M83" s="98">
        <v>198435</v>
      </c>
      <c r="N83" s="200">
        <f t="shared" si="1"/>
        <v>1490965</v>
      </c>
      <c r="O83" s="201">
        <v>1062</v>
      </c>
      <c r="P83" s="202">
        <v>48</v>
      </c>
    </row>
    <row r="84" spans="2:16" x14ac:dyDescent="0.2">
      <c r="B84" s="216" t="s">
        <v>25</v>
      </c>
      <c r="C84" s="203">
        <v>37</v>
      </c>
      <c r="D84" s="204" t="s">
        <v>13</v>
      </c>
      <c r="E84" s="195" t="s">
        <v>18</v>
      </c>
      <c r="F84" s="196" t="s">
        <v>44</v>
      </c>
      <c r="G84" s="99">
        <v>104</v>
      </c>
      <c r="H84" s="205">
        <v>21750</v>
      </c>
      <c r="I84" s="206">
        <v>30330</v>
      </c>
      <c r="J84" s="199">
        <v>27690</v>
      </c>
      <c r="K84" s="199">
        <v>20365</v>
      </c>
      <c r="L84" s="214">
        <v>24865</v>
      </c>
      <c r="M84" s="98">
        <v>18655</v>
      </c>
      <c r="N84" s="200">
        <f t="shared" si="1"/>
        <v>143655</v>
      </c>
      <c r="O84" s="201">
        <v>102</v>
      </c>
      <c r="P84" s="202">
        <v>2</v>
      </c>
    </row>
    <row r="85" spans="2:16" x14ac:dyDescent="0.2">
      <c r="B85" s="216" t="s">
        <v>25</v>
      </c>
      <c r="C85" s="203">
        <v>38</v>
      </c>
      <c r="D85" s="204" t="s">
        <v>13</v>
      </c>
      <c r="E85" s="195" t="s">
        <v>24</v>
      </c>
      <c r="F85" s="196" t="s">
        <v>45</v>
      </c>
      <c r="G85" s="99">
        <v>248</v>
      </c>
      <c r="H85" s="205">
        <v>47365</v>
      </c>
      <c r="I85" s="206">
        <v>67055</v>
      </c>
      <c r="J85" s="199">
        <v>60940</v>
      </c>
      <c r="K85" s="199">
        <v>46370</v>
      </c>
      <c r="L85" s="275">
        <v>58730</v>
      </c>
      <c r="M85" s="98">
        <v>43880</v>
      </c>
      <c r="N85" s="200">
        <f t="shared" si="1"/>
        <v>324340</v>
      </c>
      <c r="O85" s="201">
        <v>240</v>
      </c>
      <c r="P85" s="202">
        <v>8</v>
      </c>
    </row>
    <row r="86" spans="2:16" x14ac:dyDescent="0.2">
      <c r="B86" s="216" t="s">
        <v>25</v>
      </c>
      <c r="C86" s="203">
        <v>39</v>
      </c>
      <c r="D86" s="204" t="s">
        <v>21</v>
      </c>
      <c r="E86" s="195" t="s">
        <v>24</v>
      </c>
      <c r="F86" s="196" t="s">
        <v>46</v>
      </c>
      <c r="G86" s="99">
        <v>443</v>
      </c>
      <c r="H86" s="205">
        <v>65865</v>
      </c>
      <c r="I86" s="206">
        <v>120715</v>
      </c>
      <c r="J86" s="199">
        <v>111775</v>
      </c>
      <c r="K86" s="199">
        <v>102095</v>
      </c>
      <c r="L86" s="214">
        <v>92385</v>
      </c>
      <c r="M86" s="98">
        <v>79265</v>
      </c>
      <c r="N86" s="200">
        <f t="shared" si="1"/>
        <v>572100</v>
      </c>
      <c r="O86" s="201">
        <v>424</v>
      </c>
      <c r="P86" s="202">
        <v>19</v>
      </c>
    </row>
    <row r="87" spans="2:16" x14ac:dyDescent="0.2">
      <c r="B87" s="216" t="s">
        <v>25</v>
      </c>
      <c r="C87" s="203">
        <v>40</v>
      </c>
      <c r="D87" s="204" t="s">
        <v>21</v>
      </c>
      <c r="E87" s="195" t="s">
        <v>24</v>
      </c>
      <c r="F87" s="196" t="s">
        <v>47</v>
      </c>
      <c r="G87" s="99">
        <v>482</v>
      </c>
      <c r="H87" s="205">
        <v>74830</v>
      </c>
      <c r="I87" s="206">
        <v>140670</v>
      </c>
      <c r="J87" s="199">
        <v>128575</v>
      </c>
      <c r="K87" s="199">
        <v>117410</v>
      </c>
      <c r="L87" s="214">
        <v>103715</v>
      </c>
      <c r="M87" s="98">
        <v>87740</v>
      </c>
      <c r="N87" s="200">
        <f t="shared" si="1"/>
        <v>652940</v>
      </c>
      <c r="O87" s="201">
        <v>469</v>
      </c>
      <c r="P87" s="202">
        <v>13</v>
      </c>
    </row>
    <row r="88" spans="2:16" x14ac:dyDescent="0.2">
      <c r="B88" s="216" t="s">
        <v>25</v>
      </c>
      <c r="C88" s="203">
        <v>41</v>
      </c>
      <c r="D88" s="204" t="s">
        <v>21</v>
      </c>
      <c r="E88" s="195" t="s">
        <v>27</v>
      </c>
      <c r="F88" s="196" t="s">
        <v>48</v>
      </c>
      <c r="G88" s="99">
        <v>672</v>
      </c>
      <c r="H88" s="205">
        <v>108075</v>
      </c>
      <c r="I88" s="206">
        <v>196545</v>
      </c>
      <c r="J88" s="199">
        <v>168660</v>
      </c>
      <c r="K88" s="199">
        <v>153145</v>
      </c>
      <c r="L88" s="214">
        <v>139560</v>
      </c>
      <c r="M88" s="98">
        <v>119515</v>
      </c>
      <c r="N88" s="200">
        <f t="shared" si="1"/>
        <v>885500</v>
      </c>
      <c r="O88" s="201">
        <v>651</v>
      </c>
      <c r="P88" s="202">
        <v>21</v>
      </c>
    </row>
    <row r="89" spans="2:16" x14ac:dyDescent="0.2">
      <c r="B89" s="216" t="s">
        <v>25</v>
      </c>
      <c r="C89" s="207">
        <v>42</v>
      </c>
      <c r="D89" s="208" t="s">
        <v>13</v>
      </c>
      <c r="E89" s="213" t="s">
        <v>15</v>
      </c>
      <c r="F89" s="196" t="s">
        <v>49</v>
      </c>
      <c r="G89" s="99">
        <v>730</v>
      </c>
      <c r="H89" s="205">
        <v>132380</v>
      </c>
      <c r="I89" s="214">
        <v>193165</v>
      </c>
      <c r="J89" s="199">
        <v>177565</v>
      </c>
      <c r="K89" s="199">
        <v>134175</v>
      </c>
      <c r="L89" s="275">
        <v>173100</v>
      </c>
      <c r="M89" s="98">
        <v>127475</v>
      </c>
      <c r="N89" s="200">
        <f t="shared" si="1"/>
        <v>937860</v>
      </c>
      <c r="O89" s="201">
        <v>715</v>
      </c>
      <c r="P89" s="202">
        <v>15</v>
      </c>
    </row>
    <row r="90" spans="2:16" x14ac:dyDescent="0.2">
      <c r="B90" s="216" t="s">
        <v>25</v>
      </c>
      <c r="C90" s="207">
        <v>43</v>
      </c>
      <c r="D90" s="208" t="s">
        <v>13</v>
      </c>
      <c r="E90" s="213" t="s">
        <v>17</v>
      </c>
      <c r="F90" s="196" t="s">
        <v>50</v>
      </c>
      <c r="G90" s="99">
        <v>1046</v>
      </c>
      <c r="H90" s="205">
        <v>202880</v>
      </c>
      <c r="I90" s="214">
        <v>287205</v>
      </c>
      <c r="J90" s="199">
        <v>263120</v>
      </c>
      <c r="K90" s="199">
        <v>197850</v>
      </c>
      <c r="L90" s="214">
        <v>250980</v>
      </c>
      <c r="M90" s="98">
        <v>184860</v>
      </c>
      <c r="N90" s="200">
        <f t="shared" si="1"/>
        <v>1386895</v>
      </c>
      <c r="O90" s="201">
        <v>1017</v>
      </c>
      <c r="P90" s="202">
        <v>29</v>
      </c>
    </row>
    <row r="91" spans="2:16" x14ac:dyDescent="0.2">
      <c r="B91" s="216" t="s">
        <v>25</v>
      </c>
      <c r="C91" s="203">
        <v>44</v>
      </c>
      <c r="D91" s="204" t="s">
        <v>21</v>
      </c>
      <c r="E91" s="195" t="s">
        <v>18</v>
      </c>
      <c r="F91" s="196" t="s">
        <v>149</v>
      </c>
      <c r="G91" s="99">
        <v>196</v>
      </c>
      <c r="H91" s="205">
        <v>31675</v>
      </c>
      <c r="I91" s="206">
        <v>61320</v>
      </c>
      <c r="J91" s="199">
        <v>51985</v>
      </c>
      <c r="K91" s="199">
        <v>43205</v>
      </c>
      <c r="L91" s="214">
        <v>39215</v>
      </c>
      <c r="M91" s="98">
        <v>34905</v>
      </c>
      <c r="N91" s="200">
        <f t="shared" si="1"/>
        <v>262305</v>
      </c>
      <c r="O91" s="201">
        <v>187</v>
      </c>
      <c r="P91" s="202">
        <v>9</v>
      </c>
    </row>
    <row r="92" spans="2:16" x14ac:dyDescent="0.2">
      <c r="B92" s="216" t="s">
        <v>25</v>
      </c>
      <c r="C92" s="217">
        <v>45</v>
      </c>
      <c r="D92" s="218" t="s">
        <v>13</v>
      </c>
      <c r="E92" s="195" t="s">
        <v>23</v>
      </c>
      <c r="F92" s="196" t="s">
        <v>150</v>
      </c>
      <c r="G92" s="99">
        <v>503</v>
      </c>
      <c r="H92" s="205">
        <v>102435</v>
      </c>
      <c r="I92" s="206">
        <v>151935</v>
      </c>
      <c r="J92" s="199">
        <v>136755</v>
      </c>
      <c r="K92" s="199">
        <v>100665</v>
      </c>
      <c r="L92" s="214">
        <v>125220</v>
      </c>
      <c r="M92" s="98">
        <v>90415</v>
      </c>
      <c r="N92" s="200">
        <f t="shared" si="1"/>
        <v>707425</v>
      </c>
      <c r="O92" s="201">
        <v>494</v>
      </c>
      <c r="P92" s="202">
        <v>9</v>
      </c>
    </row>
    <row r="93" spans="2:16" x14ac:dyDescent="0.2">
      <c r="B93" s="216" t="s">
        <v>25</v>
      </c>
      <c r="C93" s="219">
        <v>46</v>
      </c>
      <c r="D93" s="219" t="s">
        <v>21</v>
      </c>
      <c r="E93" s="195" t="s">
        <v>24</v>
      </c>
      <c r="F93" s="196" t="s">
        <v>151</v>
      </c>
      <c r="G93" s="99">
        <v>258</v>
      </c>
      <c r="H93" s="205">
        <v>40020</v>
      </c>
      <c r="I93" s="206">
        <v>73955</v>
      </c>
      <c r="J93" s="199">
        <v>67875</v>
      </c>
      <c r="K93" s="199">
        <v>61140</v>
      </c>
      <c r="L93" s="214">
        <v>54635</v>
      </c>
      <c r="M93" s="98">
        <v>47100</v>
      </c>
      <c r="N93" s="200">
        <f t="shared" si="1"/>
        <v>344725</v>
      </c>
      <c r="O93" s="201">
        <v>253</v>
      </c>
      <c r="P93" s="202">
        <v>5</v>
      </c>
    </row>
    <row r="94" spans="2:16" x14ac:dyDescent="0.2">
      <c r="B94" s="216" t="s">
        <v>25</v>
      </c>
      <c r="C94" s="219">
        <v>47</v>
      </c>
      <c r="D94" s="219" t="s">
        <v>21</v>
      </c>
      <c r="E94" s="195" t="s">
        <v>23</v>
      </c>
      <c r="F94" s="196" t="s">
        <v>152</v>
      </c>
      <c r="G94" s="99">
        <v>1604</v>
      </c>
      <c r="H94" s="205">
        <v>261445</v>
      </c>
      <c r="I94" s="206">
        <v>468000</v>
      </c>
      <c r="J94" s="199">
        <v>416410</v>
      </c>
      <c r="K94" s="199">
        <v>377240</v>
      </c>
      <c r="L94" s="214">
        <v>338980</v>
      </c>
      <c r="M94" s="98">
        <v>290150</v>
      </c>
      <c r="N94" s="200">
        <f t="shared" si="1"/>
        <v>2152225</v>
      </c>
      <c r="O94" s="201">
        <v>1563</v>
      </c>
      <c r="P94" s="202">
        <v>41</v>
      </c>
    </row>
    <row r="95" spans="2:16" x14ac:dyDescent="0.2">
      <c r="B95" s="216" t="s">
        <v>25</v>
      </c>
      <c r="C95" s="219">
        <v>48</v>
      </c>
      <c r="D95" s="219" t="s">
        <v>21</v>
      </c>
      <c r="E95" s="195" t="s">
        <v>18</v>
      </c>
      <c r="F95" s="196" t="s">
        <v>153</v>
      </c>
      <c r="G95" s="99">
        <v>422</v>
      </c>
      <c r="H95" s="205">
        <v>65440</v>
      </c>
      <c r="I95" s="206">
        <v>120415</v>
      </c>
      <c r="J95" s="199">
        <v>112650</v>
      </c>
      <c r="K95" s="199">
        <v>100130</v>
      </c>
      <c r="L95" s="214">
        <v>87220</v>
      </c>
      <c r="M95" s="98">
        <v>75930</v>
      </c>
      <c r="N95" s="200">
        <f t="shared" si="1"/>
        <v>561785</v>
      </c>
      <c r="O95" s="201">
        <v>412</v>
      </c>
      <c r="P95" s="202">
        <v>10</v>
      </c>
    </row>
    <row r="96" spans="2:16" x14ac:dyDescent="0.2">
      <c r="B96" s="216" t="s">
        <v>25</v>
      </c>
      <c r="C96" s="220">
        <v>49</v>
      </c>
      <c r="D96" s="220" t="s">
        <v>21</v>
      </c>
      <c r="E96" s="213" t="s">
        <v>17</v>
      </c>
      <c r="F96" s="196" t="s">
        <v>154</v>
      </c>
      <c r="G96" s="99">
        <v>1345</v>
      </c>
      <c r="H96" s="205">
        <v>215150</v>
      </c>
      <c r="I96" s="214">
        <v>380390</v>
      </c>
      <c r="J96" s="199">
        <v>347065</v>
      </c>
      <c r="K96" s="199">
        <v>316365</v>
      </c>
      <c r="L96" s="214">
        <v>284705</v>
      </c>
      <c r="M96" s="98">
        <v>248820</v>
      </c>
      <c r="N96" s="200">
        <f t="shared" si="1"/>
        <v>1792495</v>
      </c>
      <c r="O96" s="201">
        <v>1306</v>
      </c>
      <c r="P96" s="202">
        <v>39</v>
      </c>
    </row>
    <row r="97" spans="2:16" x14ac:dyDescent="0.2">
      <c r="B97" s="216" t="s">
        <v>25</v>
      </c>
      <c r="C97" s="219">
        <v>50</v>
      </c>
      <c r="D97" s="219" t="s">
        <v>13</v>
      </c>
      <c r="E97" s="195" t="s">
        <v>19</v>
      </c>
      <c r="F97" s="196" t="s">
        <v>155</v>
      </c>
      <c r="G97" s="99">
        <v>4926</v>
      </c>
      <c r="H97" s="205">
        <v>994845</v>
      </c>
      <c r="I97" s="206">
        <v>1327550</v>
      </c>
      <c r="J97" s="199">
        <v>1244500</v>
      </c>
      <c r="K97" s="199">
        <v>944165</v>
      </c>
      <c r="L97" s="275">
        <v>1202610</v>
      </c>
      <c r="M97" s="98">
        <v>877360</v>
      </c>
      <c r="N97" s="200">
        <f t="shared" si="1"/>
        <v>6591030</v>
      </c>
      <c r="O97" s="201">
        <v>4813</v>
      </c>
      <c r="P97" s="202">
        <v>113</v>
      </c>
    </row>
    <row r="98" spans="2:16" x14ac:dyDescent="0.2">
      <c r="B98" s="216" t="s">
        <v>25</v>
      </c>
      <c r="C98" s="219">
        <v>51</v>
      </c>
      <c r="D98" s="219" t="s">
        <v>21</v>
      </c>
      <c r="E98" s="195" t="s">
        <v>14</v>
      </c>
      <c r="F98" s="196" t="s">
        <v>156</v>
      </c>
      <c r="G98" s="99">
        <v>127</v>
      </c>
      <c r="H98" s="205">
        <v>21140</v>
      </c>
      <c r="I98" s="206">
        <v>38470</v>
      </c>
      <c r="J98" s="199">
        <v>33055</v>
      </c>
      <c r="K98" s="199">
        <v>28980</v>
      </c>
      <c r="L98" s="214">
        <v>26255</v>
      </c>
      <c r="M98" s="98">
        <v>23535</v>
      </c>
      <c r="N98" s="200">
        <f t="shared" si="1"/>
        <v>171435</v>
      </c>
      <c r="O98" s="201">
        <v>121</v>
      </c>
      <c r="P98" s="202">
        <v>6</v>
      </c>
    </row>
    <row r="99" spans="2:16" x14ac:dyDescent="0.2">
      <c r="B99" s="216" t="s">
        <v>25</v>
      </c>
      <c r="C99" s="219">
        <v>52</v>
      </c>
      <c r="D99" s="219" t="s">
        <v>21</v>
      </c>
      <c r="E99" s="195" t="s">
        <v>18</v>
      </c>
      <c r="F99" s="196" t="s">
        <v>157</v>
      </c>
      <c r="G99" s="99">
        <v>366</v>
      </c>
      <c r="H99" s="205">
        <v>57895</v>
      </c>
      <c r="I99" s="206">
        <v>108990</v>
      </c>
      <c r="J99" s="199">
        <v>101350</v>
      </c>
      <c r="K99" s="199">
        <v>88555</v>
      </c>
      <c r="L99" s="214">
        <v>77780</v>
      </c>
      <c r="M99" s="98">
        <v>66115</v>
      </c>
      <c r="N99" s="200">
        <f t="shared" si="1"/>
        <v>500685</v>
      </c>
      <c r="O99" s="201">
        <v>355</v>
      </c>
      <c r="P99" s="202">
        <v>11</v>
      </c>
    </row>
    <row r="100" spans="2:16" x14ac:dyDescent="0.2">
      <c r="B100" s="216" t="s">
        <v>25</v>
      </c>
      <c r="C100" s="219">
        <v>53</v>
      </c>
      <c r="D100" s="219" t="s">
        <v>21</v>
      </c>
      <c r="E100" s="195" t="s">
        <v>28</v>
      </c>
      <c r="F100" s="196" t="s">
        <v>158</v>
      </c>
      <c r="G100" s="99">
        <v>261</v>
      </c>
      <c r="H100" s="205">
        <v>37885</v>
      </c>
      <c r="I100" s="206">
        <v>70675</v>
      </c>
      <c r="J100" s="199">
        <v>67675</v>
      </c>
      <c r="K100" s="199">
        <v>61360</v>
      </c>
      <c r="L100" s="214">
        <v>54805</v>
      </c>
      <c r="M100" s="98">
        <v>48095</v>
      </c>
      <c r="N100" s="200">
        <f t="shared" si="1"/>
        <v>340495</v>
      </c>
      <c r="O100" s="201">
        <v>259</v>
      </c>
      <c r="P100" s="202">
        <v>2</v>
      </c>
    </row>
    <row r="101" spans="2:16" x14ac:dyDescent="0.2">
      <c r="B101" s="216" t="s">
        <v>25</v>
      </c>
      <c r="C101" s="219">
        <v>54</v>
      </c>
      <c r="D101" s="219" t="s">
        <v>21</v>
      </c>
      <c r="E101" s="195" t="s">
        <v>24</v>
      </c>
      <c r="F101" s="196" t="s">
        <v>159</v>
      </c>
      <c r="G101" s="99">
        <v>783</v>
      </c>
      <c r="H101" s="205">
        <v>122995</v>
      </c>
      <c r="I101" s="206">
        <v>226835</v>
      </c>
      <c r="J101" s="199">
        <v>203915</v>
      </c>
      <c r="K101" s="199">
        <v>180120</v>
      </c>
      <c r="L101" s="214">
        <v>163885</v>
      </c>
      <c r="M101" s="98">
        <v>143655</v>
      </c>
      <c r="N101" s="200">
        <f t="shared" si="1"/>
        <v>1041405</v>
      </c>
      <c r="O101" s="201">
        <v>767</v>
      </c>
      <c r="P101" s="202">
        <v>16</v>
      </c>
    </row>
    <row r="102" spans="2:16" x14ac:dyDescent="0.2">
      <c r="B102" s="216" t="s">
        <v>25</v>
      </c>
      <c r="C102" s="219">
        <v>55</v>
      </c>
      <c r="D102" s="219" t="s">
        <v>21</v>
      </c>
      <c r="E102" s="195" t="s">
        <v>28</v>
      </c>
      <c r="F102" s="196" t="s">
        <v>160</v>
      </c>
      <c r="G102" s="99">
        <v>469</v>
      </c>
      <c r="H102" s="205">
        <v>68330</v>
      </c>
      <c r="I102" s="206">
        <v>130075</v>
      </c>
      <c r="J102" s="199">
        <v>121340</v>
      </c>
      <c r="K102" s="199">
        <v>111070</v>
      </c>
      <c r="L102" s="214">
        <v>98265</v>
      </c>
      <c r="M102" s="98">
        <v>86840</v>
      </c>
      <c r="N102" s="200">
        <f t="shared" si="1"/>
        <v>615920</v>
      </c>
      <c r="O102" s="201">
        <v>461</v>
      </c>
      <c r="P102" s="202">
        <v>8</v>
      </c>
    </row>
    <row r="103" spans="2:16" x14ac:dyDescent="0.2">
      <c r="B103" s="216" t="s">
        <v>25</v>
      </c>
      <c r="C103" s="219">
        <v>56</v>
      </c>
      <c r="D103" s="219" t="s">
        <v>13</v>
      </c>
      <c r="E103" s="195" t="s">
        <v>19</v>
      </c>
      <c r="F103" s="196" t="s">
        <v>161</v>
      </c>
      <c r="G103" s="99">
        <v>658</v>
      </c>
      <c r="H103" s="205">
        <v>123020</v>
      </c>
      <c r="I103" s="206">
        <v>170110</v>
      </c>
      <c r="J103" s="199">
        <v>157965</v>
      </c>
      <c r="K103" s="199">
        <v>144520</v>
      </c>
      <c r="L103" s="214">
        <v>131790</v>
      </c>
      <c r="M103" s="98">
        <v>118685</v>
      </c>
      <c r="N103" s="200">
        <f t="shared" si="1"/>
        <v>846090</v>
      </c>
      <c r="O103" s="201">
        <v>647</v>
      </c>
      <c r="P103" s="202">
        <v>11</v>
      </c>
    </row>
    <row r="104" spans="2:16" x14ac:dyDescent="0.2">
      <c r="B104" s="216" t="s">
        <v>25</v>
      </c>
      <c r="C104" s="219">
        <v>57</v>
      </c>
      <c r="D104" s="219" t="s">
        <v>13</v>
      </c>
      <c r="E104" s="195" t="s">
        <v>27</v>
      </c>
      <c r="F104" s="196" t="s">
        <v>162</v>
      </c>
      <c r="G104" s="99">
        <v>278</v>
      </c>
      <c r="H104" s="205">
        <v>60695</v>
      </c>
      <c r="I104" s="206">
        <v>77700</v>
      </c>
      <c r="J104" s="199">
        <v>69505</v>
      </c>
      <c r="K104" s="199">
        <v>61845</v>
      </c>
      <c r="L104" s="214">
        <v>58190</v>
      </c>
      <c r="M104" s="98">
        <v>50475</v>
      </c>
      <c r="N104" s="200">
        <f t="shared" si="1"/>
        <v>378410</v>
      </c>
      <c r="O104" s="201">
        <v>270</v>
      </c>
      <c r="P104" s="202">
        <v>8</v>
      </c>
    </row>
    <row r="105" spans="2:16" x14ac:dyDescent="0.2">
      <c r="B105" s="216" t="s">
        <v>25</v>
      </c>
      <c r="C105" s="219">
        <v>58</v>
      </c>
      <c r="D105" s="219" t="s">
        <v>13</v>
      </c>
      <c r="E105" s="195" t="s">
        <v>14</v>
      </c>
      <c r="F105" s="196" t="s">
        <v>163</v>
      </c>
      <c r="G105" s="99">
        <v>421</v>
      </c>
      <c r="H105" s="205">
        <v>87145</v>
      </c>
      <c r="I105" s="206">
        <v>117425</v>
      </c>
      <c r="J105" s="199">
        <v>108100</v>
      </c>
      <c r="K105" s="199">
        <v>81045</v>
      </c>
      <c r="L105" s="214">
        <v>102100</v>
      </c>
      <c r="M105" s="98">
        <v>75905</v>
      </c>
      <c r="N105" s="200">
        <f t="shared" si="1"/>
        <v>571720</v>
      </c>
      <c r="O105" s="201">
        <v>408</v>
      </c>
      <c r="P105" s="202">
        <v>13</v>
      </c>
    </row>
    <row r="106" spans="2:16" x14ac:dyDescent="0.2">
      <c r="B106" s="216" t="s">
        <v>25</v>
      </c>
      <c r="C106" s="219">
        <v>59</v>
      </c>
      <c r="D106" s="219" t="s">
        <v>13</v>
      </c>
      <c r="E106" s="195" t="s">
        <v>24</v>
      </c>
      <c r="F106" s="196" t="s">
        <v>164</v>
      </c>
      <c r="G106" s="99">
        <v>340</v>
      </c>
      <c r="H106" s="205">
        <v>66480</v>
      </c>
      <c r="I106" s="206">
        <v>94300</v>
      </c>
      <c r="J106" s="199">
        <v>88595</v>
      </c>
      <c r="K106" s="199">
        <v>67700</v>
      </c>
      <c r="L106" s="214">
        <v>86315</v>
      </c>
      <c r="M106" s="98">
        <v>62160</v>
      </c>
      <c r="N106" s="200">
        <f t="shared" si="1"/>
        <v>465550</v>
      </c>
      <c r="O106" s="201">
        <v>326</v>
      </c>
      <c r="P106" s="202">
        <v>14</v>
      </c>
    </row>
    <row r="107" spans="2:16" x14ac:dyDescent="0.2">
      <c r="B107" s="216" t="s">
        <v>25</v>
      </c>
      <c r="C107" s="219">
        <v>60</v>
      </c>
      <c r="D107" s="219" t="s">
        <v>21</v>
      </c>
      <c r="E107" s="195" t="s">
        <v>18</v>
      </c>
      <c r="F107" s="196" t="s">
        <v>165</v>
      </c>
      <c r="G107" s="99">
        <v>79</v>
      </c>
      <c r="H107" s="205">
        <v>13035</v>
      </c>
      <c r="I107" s="206">
        <v>23085</v>
      </c>
      <c r="J107" s="199">
        <v>20660</v>
      </c>
      <c r="K107" s="199">
        <v>18750</v>
      </c>
      <c r="L107" s="214">
        <v>16445</v>
      </c>
      <c r="M107" s="98">
        <v>14580</v>
      </c>
      <c r="N107" s="200">
        <f t="shared" si="1"/>
        <v>106555</v>
      </c>
      <c r="O107" s="201">
        <v>77</v>
      </c>
      <c r="P107" s="202">
        <v>2</v>
      </c>
    </row>
    <row r="108" spans="2:16" x14ac:dyDescent="0.2">
      <c r="B108" s="216" t="s">
        <v>25</v>
      </c>
      <c r="C108" s="219">
        <v>61</v>
      </c>
      <c r="D108" s="219" t="s">
        <v>21</v>
      </c>
      <c r="E108" s="195" t="s">
        <v>24</v>
      </c>
      <c r="F108" s="196" t="s">
        <v>166</v>
      </c>
      <c r="G108" s="99">
        <v>318</v>
      </c>
      <c r="H108" s="205">
        <v>52120</v>
      </c>
      <c r="I108" s="206">
        <v>94320</v>
      </c>
      <c r="J108" s="199">
        <v>85415</v>
      </c>
      <c r="K108" s="199">
        <v>76040</v>
      </c>
      <c r="L108" s="214">
        <v>67415</v>
      </c>
      <c r="M108" s="98">
        <v>57450</v>
      </c>
      <c r="N108" s="200">
        <f t="shared" si="1"/>
        <v>432760</v>
      </c>
      <c r="O108" s="201">
        <v>305</v>
      </c>
      <c r="P108" s="202">
        <v>13</v>
      </c>
    </row>
    <row r="109" spans="2:16" x14ac:dyDescent="0.2">
      <c r="B109" s="216" t="s">
        <v>25</v>
      </c>
      <c r="C109" s="219">
        <v>62</v>
      </c>
      <c r="D109" s="219" t="s">
        <v>13</v>
      </c>
      <c r="E109" s="195" t="s">
        <v>23</v>
      </c>
      <c r="F109" s="196" t="s">
        <v>99</v>
      </c>
      <c r="G109" s="99">
        <v>554</v>
      </c>
      <c r="H109" s="205">
        <v>106530</v>
      </c>
      <c r="I109" s="206">
        <v>152375</v>
      </c>
      <c r="J109" s="199">
        <v>139575</v>
      </c>
      <c r="K109" s="199">
        <v>127315</v>
      </c>
      <c r="L109" s="214">
        <v>114115</v>
      </c>
      <c r="M109" s="98">
        <v>98320</v>
      </c>
      <c r="N109" s="200">
        <f t="shared" si="1"/>
        <v>738230</v>
      </c>
      <c r="O109" s="201">
        <v>548</v>
      </c>
      <c r="P109" s="202">
        <v>6</v>
      </c>
    </row>
    <row r="110" spans="2:16" x14ac:dyDescent="0.2">
      <c r="B110" s="216" t="s">
        <v>25</v>
      </c>
      <c r="C110" s="219">
        <v>63</v>
      </c>
      <c r="D110" s="219" t="s">
        <v>13</v>
      </c>
      <c r="E110" s="195" t="s">
        <v>22</v>
      </c>
      <c r="F110" s="196" t="s">
        <v>167</v>
      </c>
      <c r="G110" s="99">
        <v>400</v>
      </c>
      <c r="H110" s="205">
        <v>92750</v>
      </c>
      <c r="I110" s="206">
        <v>121965</v>
      </c>
      <c r="J110" s="199">
        <v>110175</v>
      </c>
      <c r="K110" s="199">
        <v>81970</v>
      </c>
      <c r="L110" s="214">
        <v>98820</v>
      </c>
      <c r="M110" s="98">
        <v>71535</v>
      </c>
      <c r="N110" s="200">
        <f t="shared" si="1"/>
        <v>577215</v>
      </c>
      <c r="O110" s="201">
        <v>387</v>
      </c>
      <c r="P110" s="202">
        <v>13</v>
      </c>
    </row>
    <row r="111" spans="2:16" x14ac:dyDescent="0.2">
      <c r="B111" s="216" t="s">
        <v>25</v>
      </c>
      <c r="C111" s="219">
        <v>64</v>
      </c>
      <c r="D111" s="219" t="s">
        <v>13</v>
      </c>
      <c r="E111" s="195" t="s">
        <v>17</v>
      </c>
      <c r="F111" s="196" t="s">
        <v>168</v>
      </c>
      <c r="G111" s="99">
        <v>1319</v>
      </c>
      <c r="H111" s="205">
        <v>282890</v>
      </c>
      <c r="I111" s="206">
        <v>378435</v>
      </c>
      <c r="J111" s="199">
        <v>349410</v>
      </c>
      <c r="K111" s="199">
        <v>262130</v>
      </c>
      <c r="L111" s="214">
        <v>328595</v>
      </c>
      <c r="M111" s="98">
        <v>237130</v>
      </c>
      <c r="N111" s="200">
        <f t="shared" si="1"/>
        <v>1838590</v>
      </c>
      <c r="O111" s="201">
        <v>1282</v>
      </c>
      <c r="P111" s="202">
        <v>37</v>
      </c>
    </row>
    <row r="112" spans="2:16" x14ac:dyDescent="0.2">
      <c r="B112" s="216" t="s">
        <v>25</v>
      </c>
      <c r="C112" s="219">
        <v>65</v>
      </c>
      <c r="D112" s="219" t="s">
        <v>13</v>
      </c>
      <c r="E112" s="195" t="s">
        <v>28</v>
      </c>
      <c r="F112" s="196" t="s">
        <v>169</v>
      </c>
      <c r="G112" s="99">
        <v>711</v>
      </c>
      <c r="H112" s="205">
        <v>134120</v>
      </c>
      <c r="I112" s="206">
        <v>194320</v>
      </c>
      <c r="J112" s="199">
        <v>183130</v>
      </c>
      <c r="K112" s="199">
        <v>137960</v>
      </c>
      <c r="L112" s="214">
        <v>175560</v>
      </c>
      <c r="M112" s="98">
        <v>127400</v>
      </c>
      <c r="N112" s="200">
        <f t="shared" si="1"/>
        <v>952490</v>
      </c>
      <c r="O112" s="201">
        <v>692</v>
      </c>
      <c r="P112" s="202">
        <v>19</v>
      </c>
    </row>
    <row r="113" spans="1:21" x14ac:dyDescent="0.2">
      <c r="B113" s="216" t="s">
        <v>25</v>
      </c>
      <c r="C113" s="219">
        <v>66</v>
      </c>
      <c r="D113" s="219" t="s">
        <v>13</v>
      </c>
      <c r="E113" s="195" t="s">
        <v>18</v>
      </c>
      <c r="F113" s="196" t="s">
        <v>170</v>
      </c>
      <c r="G113" s="99">
        <v>460</v>
      </c>
      <c r="H113" s="205">
        <v>60815</v>
      </c>
      <c r="I113" s="206">
        <v>114380</v>
      </c>
      <c r="J113" s="199">
        <v>110620</v>
      </c>
      <c r="K113" s="199">
        <v>86725</v>
      </c>
      <c r="L113" s="214">
        <v>110585</v>
      </c>
      <c r="M113" s="98">
        <v>83415</v>
      </c>
      <c r="N113" s="200">
        <f t="shared" si="1"/>
        <v>566540</v>
      </c>
      <c r="O113" s="201">
        <v>446</v>
      </c>
      <c r="P113" s="202">
        <v>14</v>
      </c>
    </row>
    <row r="114" spans="1:21" x14ac:dyDescent="0.2">
      <c r="B114" s="216" t="s">
        <v>25</v>
      </c>
      <c r="C114" s="219">
        <v>67</v>
      </c>
      <c r="D114" s="219" t="s">
        <v>13</v>
      </c>
      <c r="E114" s="195" t="s">
        <v>18</v>
      </c>
      <c r="F114" s="196" t="s">
        <v>171</v>
      </c>
      <c r="G114" s="99">
        <v>172</v>
      </c>
      <c r="H114" s="205">
        <v>26620</v>
      </c>
      <c r="I114" s="206">
        <v>48770</v>
      </c>
      <c r="J114" s="199">
        <v>43950</v>
      </c>
      <c r="K114" s="199">
        <v>34190</v>
      </c>
      <c r="L114" s="214">
        <v>43935</v>
      </c>
      <c r="M114" s="98">
        <v>31700</v>
      </c>
      <c r="N114" s="200">
        <f t="shared" si="1"/>
        <v>229165</v>
      </c>
      <c r="O114" s="201">
        <v>161</v>
      </c>
      <c r="P114" s="202">
        <v>11</v>
      </c>
    </row>
    <row r="115" spans="1:21" ht="13.5" thickBot="1" x14ac:dyDescent="0.25">
      <c r="B115" s="216" t="s">
        <v>25</v>
      </c>
      <c r="C115" s="219">
        <v>68</v>
      </c>
      <c r="D115" s="219" t="s">
        <v>13</v>
      </c>
      <c r="E115" s="195" t="s">
        <v>18</v>
      </c>
      <c r="F115" s="222" t="s">
        <v>172</v>
      </c>
      <c r="G115" s="100">
        <v>25</v>
      </c>
      <c r="H115" s="223">
        <v>5100</v>
      </c>
      <c r="I115" s="224">
        <v>9360</v>
      </c>
      <c r="J115" s="225">
        <v>8480</v>
      </c>
      <c r="K115" s="225">
        <v>6755</v>
      </c>
      <c r="L115" s="214">
        <v>5660</v>
      </c>
      <c r="M115" s="98">
        <v>4665</v>
      </c>
      <c r="N115" s="200">
        <f t="shared" si="1"/>
        <v>40020</v>
      </c>
      <c r="O115" s="226">
        <v>24</v>
      </c>
      <c r="P115" s="227">
        <v>1</v>
      </c>
    </row>
    <row r="116" spans="1:21" s="234" customFormat="1" ht="15" thickBot="1" x14ac:dyDescent="0.25">
      <c r="B116" s="179"/>
      <c r="C116" s="228"/>
      <c r="D116" s="228"/>
      <c r="E116" s="228"/>
      <c r="F116" s="229" t="s">
        <v>173</v>
      </c>
      <c r="G116" s="230">
        <f t="shared" ref="G116:P116" si="2">SUM(G16:G115)</f>
        <v>72213</v>
      </c>
      <c r="H116" s="231">
        <f t="shared" si="2"/>
        <v>11664985</v>
      </c>
      <c r="I116" s="231">
        <f t="shared" si="2"/>
        <v>18765000</v>
      </c>
      <c r="J116" s="231">
        <f t="shared" si="2"/>
        <v>17124610</v>
      </c>
      <c r="K116" s="231">
        <f t="shared" si="2"/>
        <v>14438245</v>
      </c>
      <c r="L116" s="232">
        <f t="shared" si="2"/>
        <v>14642970</v>
      </c>
      <c r="M116" s="232">
        <f>SUM(M16:M115)</f>
        <v>12943135</v>
      </c>
      <c r="N116" s="232">
        <f>SUM(N16:N115)</f>
        <v>89578945</v>
      </c>
      <c r="O116" s="233">
        <f t="shared" si="2"/>
        <v>70802</v>
      </c>
      <c r="P116" s="233">
        <f t="shared" si="2"/>
        <v>1411</v>
      </c>
      <c r="Q116" s="182"/>
      <c r="R116" s="221"/>
    </row>
    <row r="117" spans="1:21" x14ac:dyDescent="0.2">
      <c r="O117" s="235"/>
      <c r="P117" s="235"/>
    </row>
    <row r="118" spans="1:21" x14ac:dyDescent="0.2">
      <c r="L118" s="236"/>
      <c r="M118" s="236"/>
    </row>
    <row r="119" spans="1:21" hidden="1" x14ac:dyDescent="0.2"/>
    <row r="120" spans="1:21" s="237" customFormat="1" hidden="1" x14ac:dyDescent="0.2">
      <c r="A120" s="221"/>
      <c r="B120" s="179"/>
      <c r="C120" s="179"/>
      <c r="D120" s="179"/>
      <c r="E120" s="179"/>
      <c r="F120" s="179"/>
      <c r="G120" s="180"/>
      <c r="H120" s="180"/>
      <c r="I120" s="180"/>
      <c r="J120" s="180"/>
      <c r="K120" s="180"/>
      <c r="L120" s="180"/>
      <c r="M120" s="180"/>
      <c r="N120" s="180"/>
      <c r="O120" s="181"/>
      <c r="P120" s="181"/>
      <c r="Q120" s="182"/>
      <c r="R120" s="221"/>
      <c r="S120" s="221"/>
      <c r="T120" s="221"/>
      <c r="U120" s="221"/>
    </row>
    <row r="121" spans="1:21" s="237" customFormat="1" hidden="1" x14ac:dyDescent="0.2">
      <c r="A121" s="221"/>
      <c r="B121" s="179"/>
      <c r="C121" s="179"/>
      <c r="D121" s="179"/>
      <c r="E121" s="179"/>
      <c r="F121" s="238"/>
      <c r="G121" s="238"/>
      <c r="H121" s="180"/>
      <c r="I121" s="180"/>
      <c r="J121" s="180"/>
      <c r="K121" s="180"/>
      <c r="L121" s="180"/>
      <c r="M121" s="180"/>
      <c r="N121" s="180"/>
      <c r="O121" s="181"/>
      <c r="P121" s="181"/>
      <c r="Q121" s="182"/>
      <c r="R121" s="221"/>
      <c r="S121" s="221"/>
      <c r="T121" s="221"/>
      <c r="U121" s="221"/>
    </row>
    <row r="122" spans="1:21" s="237" customFormat="1" hidden="1" x14ac:dyDescent="0.2">
      <c r="A122" s="221"/>
      <c r="B122" s="179"/>
      <c r="C122" s="179"/>
      <c r="D122" s="179"/>
      <c r="E122" s="179"/>
      <c r="F122" s="180"/>
      <c r="G122" s="180"/>
      <c r="H122" s="180"/>
      <c r="I122" s="180"/>
      <c r="J122" s="180"/>
      <c r="K122" s="180"/>
      <c r="L122" s="180"/>
      <c r="M122" s="180"/>
      <c r="N122" s="180"/>
      <c r="O122" s="181"/>
      <c r="P122" s="181"/>
      <c r="Q122" s="182"/>
      <c r="R122" s="221"/>
      <c r="S122" s="221"/>
      <c r="T122" s="221"/>
      <c r="U122" s="221"/>
    </row>
    <row r="123" spans="1:21" s="237" customFormat="1" hidden="1" x14ac:dyDescent="0.2">
      <c r="A123" s="221"/>
      <c r="B123" s="179"/>
      <c r="C123" s="179"/>
      <c r="D123" s="179"/>
      <c r="E123" s="179"/>
      <c r="F123" s="180"/>
      <c r="G123" s="180"/>
      <c r="H123" s="180"/>
      <c r="I123" s="180"/>
      <c r="J123" s="180"/>
      <c r="K123" s="180"/>
      <c r="L123" s="180"/>
      <c r="M123" s="180"/>
      <c r="N123" s="180"/>
      <c r="O123" s="181"/>
      <c r="P123" s="181"/>
      <c r="Q123" s="182"/>
      <c r="R123" s="221"/>
      <c r="S123" s="221"/>
      <c r="T123" s="221"/>
      <c r="U123" s="221"/>
    </row>
    <row r="124" spans="1:21" s="237" customFormat="1" hidden="1" x14ac:dyDescent="0.2">
      <c r="A124" s="221"/>
      <c r="B124" s="179"/>
      <c r="C124" s="179"/>
      <c r="D124" s="179"/>
      <c r="E124" s="179"/>
      <c r="F124" s="180"/>
      <c r="G124" s="180"/>
      <c r="H124" s="180"/>
      <c r="I124" s="180"/>
      <c r="J124" s="180"/>
      <c r="K124" s="180"/>
      <c r="L124" s="180"/>
      <c r="M124" s="180"/>
      <c r="N124" s="180"/>
      <c r="O124" s="181"/>
      <c r="P124" s="181"/>
      <c r="Q124" s="182"/>
      <c r="R124" s="221"/>
      <c r="S124" s="221"/>
      <c r="T124" s="221"/>
      <c r="U124" s="221"/>
    </row>
    <row r="125" spans="1:21" s="237" customFormat="1" hidden="1" x14ac:dyDescent="0.2">
      <c r="A125" s="221"/>
      <c r="B125" s="179"/>
      <c r="C125" s="179"/>
      <c r="D125" s="179"/>
      <c r="E125" s="179"/>
      <c r="F125" s="180"/>
      <c r="G125" s="180"/>
      <c r="H125" s="180"/>
      <c r="I125" s="180"/>
      <c r="J125" s="180"/>
      <c r="K125" s="180"/>
      <c r="L125" s="180"/>
      <c r="M125" s="180"/>
      <c r="N125" s="180"/>
      <c r="O125" s="181"/>
      <c r="P125" s="181"/>
      <c r="Q125" s="182"/>
      <c r="R125" s="221"/>
      <c r="S125" s="221"/>
      <c r="T125" s="221"/>
      <c r="U125" s="221"/>
    </row>
    <row r="126" spans="1:21" s="237" customFormat="1" hidden="1" x14ac:dyDescent="0.2">
      <c r="A126" s="221"/>
      <c r="B126" s="179"/>
      <c r="C126" s="179"/>
      <c r="D126" s="179"/>
      <c r="E126" s="179"/>
      <c r="F126" s="180"/>
      <c r="G126" s="180"/>
      <c r="H126" s="180"/>
      <c r="I126" s="180"/>
      <c r="J126" s="180"/>
      <c r="K126" s="180"/>
      <c r="L126" s="180"/>
      <c r="M126" s="180"/>
      <c r="N126" s="180"/>
      <c r="O126" s="181"/>
      <c r="P126" s="181"/>
      <c r="Q126" s="182"/>
      <c r="R126" s="221"/>
      <c r="S126" s="221"/>
      <c r="T126" s="221"/>
      <c r="U126" s="221"/>
    </row>
    <row r="127" spans="1:21" s="237" customFormat="1" hidden="1" x14ac:dyDescent="0.2">
      <c r="A127" s="221"/>
      <c r="B127" s="179"/>
      <c r="C127" s="179"/>
      <c r="D127" s="179"/>
      <c r="E127" s="179"/>
      <c r="F127" s="179"/>
      <c r="G127" s="180"/>
      <c r="H127" s="180"/>
      <c r="I127" s="180"/>
      <c r="J127" s="180"/>
      <c r="K127" s="180"/>
      <c r="L127" s="180"/>
      <c r="M127" s="180"/>
      <c r="N127" s="180"/>
      <c r="O127" s="181"/>
      <c r="P127" s="181"/>
      <c r="Q127" s="182"/>
      <c r="R127" s="221"/>
      <c r="S127" s="221"/>
      <c r="T127" s="221"/>
      <c r="U127" s="221"/>
    </row>
    <row r="128" spans="1:21" s="237" customFormat="1" hidden="1" x14ac:dyDescent="0.2">
      <c r="A128" s="221"/>
      <c r="B128" s="179"/>
      <c r="C128" s="179"/>
      <c r="D128" s="179"/>
      <c r="E128" s="179"/>
      <c r="F128" s="179"/>
      <c r="G128" s="180"/>
      <c r="H128" s="180"/>
      <c r="I128" s="180"/>
      <c r="J128" s="180"/>
      <c r="K128" s="180"/>
      <c r="L128" s="180"/>
      <c r="M128" s="180"/>
      <c r="N128" s="180"/>
      <c r="O128" s="181"/>
      <c r="P128" s="181"/>
      <c r="Q128" s="182"/>
      <c r="R128" s="221"/>
      <c r="S128" s="221"/>
      <c r="T128" s="221"/>
      <c r="U128" s="221"/>
    </row>
    <row r="129" spans="1:21" s="237" customFormat="1" hidden="1" x14ac:dyDescent="0.2">
      <c r="A129" s="221"/>
      <c r="B129" s="179"/>
      <c r="C129" s="179"/>
      <c r="D129" s="179"/>
      <c r="E129" s="179"/>
      <c r="F129" s="179"/>
      <c r="G129" s="180"/>
      <c r="H129" s="180"/>
      <c r="I129" s="180"/>
      <c r="J129" s="180"/>
      <c r="K129" s="180"/>
      <c r="L129" s="180"/>
      <c r="M129" s="180"/>
      <c r="N129" s="180"/>
      <c r="O129" s="181"/>
      <c r="P129" s="181"/>
      <c r="Q129" s="182"/>
      <c r="R129" s="221"/>
      <c r="S129" s="221"/>
      <c r="T129" s="221"/>
      <c r="U129" s="221"/>
    </row>
    <row r="130" spans="1:21" s="237" customFormat="1" hidden="1" x14ac:dyDescent="0.2">
      <c r="A130" s="221"/>
      <c r="B130" s="179"/>
      <c r="C130" s="179"/>
      <c r="D130" s="179"/>
      <c r="E130" s="179"/>
      <c r="F130" s="179"/>
      <c r="G130" s="180"/>
      <c r="H130" s="180"/>
      <c r="I130" s="180"/>
      <c r="J130" s="180"/>
      <c r="K130" s="180"/>
      <c r="L130" s="180"/>
      <c r="M130" s="180"/>
      <c r="N130" s="180"/>
      <c r="O130" s="181"/>
      <c r="P130" s="181"/>
      <c r="Q130" s="182"/>
      <c r="R130" s="221"/>
      <c r="S130" s="221"/>
      <c r="T130" s="221"/>
      <c r="U130" s="221"/>
    </row>
    <row r="131" spans="1:21" s="237" customFormat="1" hidden="1" x14ac:dyDescent="0.2">
      <c r="A131" s="221"/>
      <c r="B131" s="179"/>
      <c r="C131" s="179"/>
      <c r="D131" s="179"/>
      <c r="E131" s="179"/>
      <c r="F131" s="179"/>
      <c r="G131" s="180"/>
      <c r="H131" s="180"/>
      <c r="I131" s="180"/>
      <c r="J131" s="180"/>
      <c r="K131" s="180"/>
      <c r="L131" s="180"/>
      <c r="M131" s="180"/>
      <c r="N131" s="180"/>
      <c r="O131" s="181"/>
      <c r="P131" s="181"/>
      <c r="Q131" s="182"/>
      <c r="R131" s="221"/>
      <c r="S131" s="221"/>
      <c r="T131" s="221"/>
      <c r="U131" s="221"/>
    </row>
    <row r="132" spans="1:21" s="237" customFormat="1" hidden="1" x14ac:dyDescent="0.2">
      <c r="A132" s="221"/>
      <c r="B132" s="179"/>
      <c r="C132" s="179"/>
      <c r="D132" s="179"/>
      <c r="E132" s="179"/>
      <c r="F132" s="179"/>
      <c r="G132" s="180"/>
      <c r="H132" s="180"/>
      <c r="I132" s="180"/>
      <c r="J132" s="180"/>
      <c r="K132" s="180"/>
      <c r="L132" s="180"/>
      <c r="M132" s="180"/>
      <c r="N132" s="180"/>
      <c r="O132" s="181"/>
      <c r="P132" s="181"/>
      <c r="Q132" s="182"/>
      <c r="R132" s="221"/>
      <c r="S132" s="221"/>
      <c r="T132" s="221"/>
      <c r="U132" s="221"/>
    </row>
    <row r="133" spans="1:21" s="237" customFormat="1" hidden="1" x14ac:dyDescent="0.2">
      <c r="A133" s="221"/>
      <c r="B133" s="179"/>
      <c r="C133" s="179"/>
      <c r="D133" s="179"/>
      <c r="E133" s="179"/>
      <c r="F133" s="179"/>
      <c r="G133" s="180"/>
      <c r="H133" s="180"/>
      <c r="I133" s="180"/>
      <c r="J133" s="180"/>
      <c r="K133" s="180"/>
      <c r="L133" s="180"/>
      <c r="M133" s="180"/>
      <c r="N133" s="180"/>
      <c r="O133" s="181"/>
      <c r="P133" s="181"/>
      <c r="Q133" s="182"/>
      <c r="R133" s="221"/>
      <c r="S133" s="221"/>
      <c r="T133" s="221"/>
      <c r="U133" s="221"/>
    </row>
    <row r="134" spans="1:21" s="237" customFormat="1" hidden="1" x14ac:dyDescent="0.2">
      <c r="A134" s="221"/>
      <c r="B134" s="179"/>
      <c r="C134" s="179"/>
      <c r="D134" s="179"/>
      <c r="E134" s="179"/>
      <c r="F134" s="179"/>
      <c r="G134" s="180"/>
      <c r="H134" s="180"/>
      <c r="I134" s="180"/>
      <c r="J134" s="180"/>
      <c r="K134" s="180"/>
      <c r="L134" s="180"/>
      <c r="M134" s="180"/>
      <c r="N134" s="180"/>
      <c r="O134" s="181"/>
      <c r="P134" s="181"/>
      <c r="Q134" s="182"/>
      <c r="R134" s="221"/>
      <c r="S134" s="221"/>
      <c r="T134" s="221"/>
      <c r="U134" s="221"/>
    </row>
    <row r="135" spans="1:21" s="237" customFormat="1" hidden="1" x14ac:dyDescent="0.2">
      <c r="A135" s="221"/>
      <c r="B135" s="179"/>
      <c r="C135" s="179"/>
      <c r="D135" s="179"/>
      <c r="E135" s="179"/>
      <c r="F135" s="179"/>
      <c r="G135" s="180"/>
      <c r="H135" s="180"/>
      <c r="I135" s="180"/>
      <c r="J135" s="180"/>
      <c r="K135" s="180"/>
      <c r="L135" s="180"/>
      <c r="M135" s="180"/>
      <c r="N135" s="180"/>
      <c r="O135" s="181"/>
      <c r="P135" s="181"/>
      <c r="Q135" s="182"/>
      <c r="R135" s="221"/>
      <c r="S135" s="221"/>
      <c r="T135" s="221"/>
      <c r="U135" s="221"/>
    </row>
    <row r="136" spans="1:21" s="237" customFormat="1" hidden="1" x14ac:dyDescent="0.2">
      <c r="A136" s="221"/>
      <c r="B136" s="179"/>
      <c r="C136" s="179"/>
      <c r="D136" s="179"/>
      <c r="E136" s="179"/>
      <c r="F136" s="179"/>
      <c r="G136" s="180"/>
      <c r="H136" s="180"/>
      <c r="I136" s="180"/>
      <c r="J136" s="180"/>
      <c r="K136" s="180"/>
      <c r="L136" s="180"/>
      <c r="M136" s="180"/>
      <c r="N136" s="180"/>
      <c r="O136" s="181"/>
      <c r="P136" s="181"/>
      <c r="Q136" s="182"/>
      <c r="R136" s="221"/>
      <c r="S136" s="221"/>
      <c r="T136" s="221"/>
      <c r="U136" s="221"/>
    </row>
    <row r="137" spans="1:21" s="237" customFormat="1" hidden="1" x14ac:dyDescent="0.2">
      <c r="A137" s="221"/>
      <c r="B137" s="179"/>
      <c r="C137" s="179"/>
      <c r="D137" s="179"/>
      <c r="E137" s="179"/>
      <c r="F137" s="179"/>
      <c r="G137" s="180"/>
      <c r="H137" s="180"/>
      <c r="I137" s="180"/>
      <c r="J137" s="180"/>
      <c r="K137" s="180"/>
      <c r="L137" s="180"/>
      <c r="M137" s="180"/>
      <c r="N137" s="180"/>
      <c r="O137" s="181"/>
      <c r="P137" s="181"/>
      <c r="Q137" s="182"/>
      <c r="R137" s="221"/>
      <c r="S137" s="221"/>
      <c r="T137" s="221"/>
      <c r="U137" s="221"/>
    </row>
    <row r="138" spans="1:21" s="237" customFormat="1" hidden="1" x14ac:dyDescent="0.2">
      <c r="A138" s="221"/>
      <c r="B138" s="179"/>
      <c r="C138" s="179"/>
      <c r="D138" s="179"/>
      <c r="E138" s="179"/>
      <c r="F138" s="179"/>
      <c r="G138" s="180"/>
      <c r="H138" s="180"/>
      <c r="I138" s="180"/>
      <c r="J138" s="180"/>
      <c r="K138" s="180"/>
      <c r="L138" s="180"/>
      <c r="M138" s="180"/>
      <c r="N138" s="180"/>
      <c r="O138" s="181"/>
      <c r="P138" s="181"/>
      <c r="Q138" s="182"/>
      <c r="R138" s="221"/>
      <c r="S138" s="221"/>
      <c r="T138" s="221"/>
      <c r="U138" s="221"/>
    </row>
    <row r="139" spans="1:21" s="237" customFormat="1" hidden="1" x14ac:dyDescent="0.2">
      <c r="A139" s="221"/>
      <c r="B139" s="179"/>
      <c r="C139" s="179"/>
      <c r="D139" s="179"/>
      <c r="E139" s="179"/>
      <c r="F139" s="179"/>
      <c r="G139" s="180"/>
      <c r="H139" s="180"/>
      <c r="I139" s="180"/>
      <c r="J139" s="180"/>
      <c r="K139" s="180"/>
      <c r="L139" s="180"/>
      <c r="M139" s="180"/>
      <c r="N139" s="180"/>
      <c r="O139" s="181"/>
      <c r="P139" s="181"/>
      <c r="Q139" s="182"/>
      <c r="R139" s="221"/>
      <c r="S139" s="221"/>
      <c r="T139" s="221"/>
      <c r="U139" s="221"/>
    </row>
    <row r="140" spans="1:21" x14ac:dyDescent="0.2">
      <c r="J140" s="239"/>
      <c r="K140" s="240"/>
      <c r="L140" s="236"/>
      <c r="M140" s="236"/>
    </row>
    <row r="141" spans="1:21" x14ac:dyDescent="0.2">
      <c r="J141" s="239"/>
      <c r="L141" s="241"/>
      <c r="M141" s="241"/>
    </row>
    <row r="142" spans="1:21" x14ac:dyDescent="0.2">
      <c r="J142" s="239"/>
    </row>
  </sheetData>
  <sortState ref="B9:P110">
    <sortCondition descending="1" ref="B9:B110"/>
    <sortCondition ref="C9:C110"/>
  </sortState>
  <mergeCells count="3">
    <mergeCell ref="O14:P14"/>
    <mergeCell ref="B10:Q10"/>
    <mergeCell ref="B12:Q12"/>
  </mergeCells>
  <conditionalFormatting sqref="L65:L115">
    <cfRule type="cellIs" dxfId="0" priority="1" stopIfTrue="1" operator="lessThan">
      <formula>0</formula>
    </cfRule>
  </conditionalFormatting>
  <pageMargins left="0.39370078740157483" right="0.39370078740157483" top="0.59055118110236227" bottom="0.59055118110236227" header="0" footer="0"/>
  <pageSetup scale="88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D3:H13"/>
  <sheetViews>
    <sheetView workbookViewId="0">
      <selection activeCell="E22" sqref="E22"/>
    </sheetView>
  </sheetViews>
  <sheetFormatPr baseColWidth="10" defaultRowHeight="15" x14ac:dyDescent="0.25"/>
  <cols>
    <col min="1" max="1" width="4.85546875" customWidth="1"/>
    <col min="2" max="2" width="2.28515625" customWidth="1"/>
    <col min="3" max="3" width="6.5703125" customWidth="1"/>
    <col min="4" max="4" width="22.7109375" style="86" bestFit="1" customWidth="1"/>
    <col min="5" max="5" width="22" style="86" bestFit="1" customWidth="1"/>
    <col min="6" max="6" width="23.85546875" style="86" bestFit="1" customWidth="1"/>
    <col min="7" max="7" width="27.42578125" style="86" bestFit="1" customWidth="1"/>
    <col min="8" max="8" width="34.28515625" style="86" bestFit="1" customWidth="1"/>
  </cols>
  <sheetData>
    <row r="3" spans="4:8" x14ac:dyDescent="0.25">
      <c r="D3" s="88" t="s">
        <v>216</v>
      </c>
      <c r="E3" s="88" t="s">
        <v>217</v>
      </c>
      <c r="F3" s="88" t="s">
        <v>218</v>
      </c>
      <c r="G3" s="88" t="s">
        <v>244</v>
      </c>
      <c r="H3" s="88" t="s">
        <v>219</v>
      </c>
    </row>
    <row r="4" spans="4:8" x14ac:dyDescent="0.25">
      <c r="D4" s="89" t="s">
        <v>220</v>
      </c>
      <c r="E4" s="89">
        <v>100</v>
      </c>
      <c r="F4" s="90" t="s">
        <v>233</v>
      </c>
      <c r="G4" s="92">
        <v>61992840</v>
      </c>
      <c r="H4" s="89" t="s">
        <v>228</v>
      </c>
    </row>
    <row r="5" spans="4:8" x14ac:dyDescent="0.25">
      <c r="D5" s="89" t="s">
        <v>221</v>
      </c>
      <c r="E5" s="89">
        <v>81</v>
      </c>
      <c r="F5" s="90" t="s">
        <v>234</v>
      </c>
      <c r="G5" s="92">
        <v>37878950</v>
      </c>
      <c r="H5" s="89" t="s">
        <v>228</v>
      </c>
    </row>
    <row r="6" spans="4:8" x14ac:dyDescent="0.25">
      <c r="D6" s="89" t="s">
        <v>222</v>
      </c>
      <c r="E6" s="89">
        <v>5</v>
      </c>
      <c r="F6" s="90" t="s">
        <v>235</v>
      </c>
      <c r="G6" s="92">
        <v>1797038</v>
      </c>
      <c r="H6" s="89" t="s">
        <v>229</v>
      </c>
    </row>
    <row r="7" spans="4:8" x14ac:dyDescent="0.25">
      <c r="D7" s="89" t="s">
        <v>223</v>
      </c>
      <c r="E7" s="89">
        <v>5</v>
      </c>
      <c r="F7" s="90" t="s">
        <v>236</v>
      </c>
      <c r="G7" s="92">
        <v>616772.21</v>
      </c>
      <c r="H7" s="89" t="s">
        <v>230</v>
      </c>
    </row>
    <row r="8" spans="4:8" x14ac:dyDescent="0.25">
      <c r="D8" s="89" t="s">
        <v>224</v>
      </c>
      <c r="E8" s="89">
        <v>25</v>
      </c>
      <c r="F8" s="90" t="s">
        <v>237</v>
      </c>
      <c r="G8" s="92">
        <v>22058200</v>
      </c>
      <c r="H8" s="89" t="s">
        <v>230</v>
      </c>
    </row>
    <row r="9" spans="4:8" x14ac:dyDescent="0.25">
      <c r="D9" s="89" t="s">
        <v>225</v>
      </c>
      <c r="E9" s="89">
        <v>11</v>
      </c>
      <c r="F9" s="90" t="s">
        <v>238</v>
      </c>
      <c r="G9" s="92">
        <v>15002700</v>
      </c>
      <c r="H9" s="89" t="s">
        <v>231</v>
      </c>
    </row>
    <row r="10" spans="4:8" x14ac:dyDescent="0.25">
      <c r="D10" s="89" t="s">
        <v>226</v>
      </c>
      <c r="E10" s="89">
        <v>10</v>
      </c>
      <c r="F10" s="90" t="s">
        <v>239</v>
      </c>
      <c r="G10" s="92">
        <v>1690300</v>
      </c>
      <c r="H10" s="89" t="s">
        <v>232</v>
      </c>
    </row>
    <row r="11" spans="4:8" x14ac:dyDescent="0.25">
      <c r="D11" s="89" t="s">
        <v>227</v>
      </c>
      <c r="E11" s="89">
        <v>7</v>
      </c>
      <c r="F11" s="90" t="s">
        <v>240</v>
      </c>
      <c r="G11" s="92">
        <v>1150010</v>
      </c>
      <c r="H11" s="89" t="s">
        <v>231</v>
      </c>
    </row>
    <row r="12" spans="4:8" x14ac:dyDescent="0.25">
      <c r="D12" s="89" t="s">
        <v>241</v>
      </c>
      <c r="E12" s="89">
        <v>154</v>
      </c>
      <c r="F12" s="90" t="s">
        <v>242</v>
      </c>
      <c r="G12" s="92">
        <v>1013800</v>
      </c>
      <c r="H12" s="89" t="s">
        <v>243</v>
      </c>
    </row>
    <row r="13" spans="4:8" x14ac:dyDescent="0.25">
      <c r="F13" s="87"/>
      <c r="G13" s="91">
        <f>SUM(G4:G11)</f>
        <v>142186810.20999998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B1:T98"/>
  <sheetViews>
    <sheetView zoomScaleNormal="100" workbookViewId="0">
      <pane xSplit="8" ySplit="12" topLeftCell="I13" activePane="bottomRight" state="frozen"/>
      <selection pane="topRight" activeCell="H1" sqref="H1"/>
      <selection pane="bottomLeft" activeCell="A7" sqref="A7"/>
      <selection pane="bottomRight" activeCell="I15" sqref="I15"/>
    </sheetView>
  </sheetViews>
  <sheetFormatPr baseColWidth="10" defaultRowHeight="12.75" x14ac:dyDescent="0.2"/>
  <cols>
    <col min="1" max="1" width="3.42578125" style="242" customWidth="1"/>
    <col min="2" max="2" width="13" style="242" customWidth="1"/>
    <col min="3" max="3" width="2.140625" style="179" customWidth="1"/>
    <col min="4" max="4" width="3.28515625" style="179" customWidth="1"/>
    <col min="5" max="5" width="6.7109375" style="243" customWidth="1"/>
    <col min="6" max="6" width="13.5703125" style="179" bestFit="1" customWidth="1"/>
    <col min="7" max="7" width="25.7109375" style="179" bestFit="1" customWidth="1"/>
    <col min="8" max="8" width="8.85546875" style="180" bestFit="1" customWidth="1"/>
    <col min="9" max="9" width="11.7109375" style="180" bestFit="1" customWidth="1"/>
    <col min="10" max="10" width="13.140625" style="180" customWidth="1"/>
    <col min="11" max="11" width="10.42578125" style="180" bestFit="1" customWidth="1"/>
    <col min="12" max="12" width="10.42578125" style="244" bestFit="1" customWidth="1"/>
    <col min="13" max="13" width="11.42578125" style="244" customWidth="1"/>
    <col min="14" max="14" width="14.28515625" style="244" bestFit="1" customWidth="1"/>
    <col min="15" max="15" width="13.140625" style="244" bestFit="1" customWidth="1"/>
    <col min="16" max="16" width="15.42578125" style="180" customWidth="1"/>
    <col min="17" max="17" width="9.42578125" style="245" customWidth="1"/>
    <col min="18" max="18" width="10.28515625" style="245" customWidth="1"/>
    <col min="19" max="16384" width="11.42578125" style="242"/>
  </cols>
  <sheetData>
    <row r="1" spans="2:18" ht="15" x14ac:dyDescent="0.25"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 s="242"/>
    </row>
    <row r="2" spans="2:18" ht="15" x14ac:dyDescent="0.25"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 s="242"/>
    </row>
    <row r="3" spans="2:18" ht="15" x14ac:dyDescent="0.25">
      <c r="B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 s="242"/>
    </row>
    <row r="4" spans="2:18" ht="15" x14ac:dyDescent="0.25">
      <c r="B4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R4" s="242"/>
    </row>
    <row r="5" spans="2:18" ht="15" x14ac:dyDescent="0.25">
      <c r="B5"/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 s="242"/>
    </row>
    <row r="6" spans="2:18" ht="15" x14ac:dyDescent="0.25">
      <c r="B6"/>
      <c r="C6"/>
      <c r="D6"/>
      <c r="E6"/>
      <c r="F6"/>
      <c r="G6"/>
      <c r="H6"/>
      <c r="I6"/>
      <c r="J6"/>
      <c r="K6"/>
      <c r="L6"/>
      <c r="M6"/>
      <c r="N6"/>
      <c r="O6"/>
      <c r="P6"/>
      <c r="Q6"/>
      <c r="R6" s="242"/>
    </row>
    <row r="7" spans="2:18" ht="21" x14ac:dyDescent="0.2">
      <c r="B7" s="360" t="s">
        <v>282</v>
      </c>
      <c r="C7" s="361"/>
      <c r="D7" s="361"/>
      <c r="E7" s="361"/>
      <c r="F7" s="361"/>
      <c r="G7" s="361"/>
      <c r="H7" s="361"/>
      <c r="I7" s="361"/>
      <c r="J7" s="361"/>
      <c r="K7" s="361"/>
      <c r="L7" s="361"/>
      <c r="M7" s="361"/>
      <c r="N7" s="361"/>
      <c r="O7" s="361"/>
      <c r="P7" s="361"/>
      <c r="Q7" s="362"/>
      <c r="R7" s="242"/>
    </row>
    <row r="8" spans="2:18" x14ac:dyDescent="0.2">
      <c r="B8" s="357"/>
      <c r="C8" s="357"/>
      <c r="D8" s="357"/>
      <c r="E8" s="357"/>
      <c r="F8" s="357"/>
      <c r="G8" s="358"/>
      <c r="H8" s="358"/>
      <c r="I8" s="358"/>
      <c r="J8" s="358"/>
      <c r="K8" s="358"/>
      <c r="L8" s="358"/>
      <c r="M8" s="358"/>
      <c r="N8" s="358"/>
      <c r="O8" s="358"/>
      <c r="P8" s="359"/>
      <c r="Q8" s="359"/>
      <c r="R8" s="242"/>
    </row>
    <row r="9" spans="2:18" ht="21" x14ac:dyDescent="0.35">
      <c r="B9" s="363" t="s">
        <v>283</v>
      </c>
      <c r="C9" s="364"/>
      <c r="D9" s="364"/>
      <c r="E9" s="364"/>
      <c r="F9" s="364"/>
      <c r="G9" s="364"/>
      <c r="H9" s="364"/>
      <c r="I9" s="364"/>
      <c r="J9" s="364"/>
      <c r="K9" s="364"/>
      <c r="L9" s="364"/>
      <c r="M9" s="364"/>
      <c r="N9" s="364"/>
      <c r="O9" s="364"/>
      <c r="P9" s="364"/>
      <c r="Q9" s="365"/>
      <c r="R9" s="242"/>
    </row>
    <row r="10" spans="2:18" ht="13.5" thickBot="1" x14ac:dyDescent="0.25"/>
    <row r="11" spans="2:18" x14ac:dyDescent="0.2">
      <c r="D11" s="183"/>
      <c r="E11" s="247"/>
      <c r="F11" s="183"/>
      <c r="Q11" s="324">
        <v>41974</v>
      </c>
      <c r="R11" s="325"/>
    </row>
    <row r="12" spans="2:18" ht="38.25" x14ac:dyDescent="0.2">
      <c r="B12" s="248" t="s">
        <v>264</v>
      </c>
      <c r="C12" s="249" t="s">
        <v>0</v>
      </c>
      <c r="D12" s="249" t="s">
        <v>1</v>
      </c>
      <c r="E12" s="249" t="s">
        <v>2</v>
      </c>
      <c r="F12" s="249" t="s">
        <v>3</v>
      </c>
      <c r="G12" s="249" t="s">
        <v>4</v>
      </c>
      <c r="H12" s="249" t="s">
        <v>5</v>
      </c>
      <c r="I12" s="250" t="s">
        <v>6</v>
      </c>
      <c r="J12" s="250" t="s">
        <v>7</v>
      </c>
      <c r="K12" s="250" t="s">
        <v>8</v>
      </c>
      <c r="L12" s="250" t="s">
        <v>9</v>
      </c>
      <c r="M12" s="250" t="s">
        <v>215</v>
      </c>
      <c r="N12" s="250" t="s">
        <v>213</v>
      </c>
      <c r="O12" s="250" t="s">
        <v>277</v>
      </c>
      <c r="P12" s="251" t="s">
        <v>280</v>
      </c>
      <c r="Q12" s="252" t="s">
        <v>10</v>
      </c>
      <c r="R12" s="252" t="s">
        <v>11</v>
      </c>
    </row>
    <row r="13" spans="2:18" ht="15" customHeight="1" x14ac:dyDescent="0.2">
      <c r="B13" s="253">
        <v>2009</v>
      </c>
      <c r="C13" s="254" t="s">
        <v>12</v>
      </c>
      <c r="D13" s="195">
        <v>1</v>
      </c>
      <c r="E13" s="211" t="s">
        <v>13</v>
      </c>
      <c r="F13" s="195" t="s">
        <v>14</v>
      </c>
      <c r="G13" s="255" t="s">
        <v>104</v>
      </c>
      <c r="H13" s="256">
        <v>145</v>
      </c>
      <c r="I13" s="257">
        <v>5550</v>
      </c>
      <c r="J13" s="206">
        <v>76400</v>
      </c>
      <c r="K13" s="206">
        <v>90900</v>
      </c>
      <c r="L13" s="258">
        <v>75100</v>
      </c>
      <c r="M13" s="259">
        <v>105100</v>
      </c>
      <c r="N13" s="260">
        <v>88000</v>
      </c>
      <c r="O13" s="260"/>
      <c r="P13" s="261">
        <f>I13+J13+K13+L13+M13+N13+O13</f>
        <v>441050</v>
      </c>
      <c r="Q13" s="99">
        <v>59</v>
      </c>
      <c r="R13" s="99">
        <v>86</v>
      </c>
    </row>
    <row r="14" spans="2:18" ht="15" customHeight="1" x14ac:dyDescent="0.2">
      <c r="B14" s="253">
        <v>2009</v>
      </c>
      <c r="C14" s="254" t="s">
        <v>12</v>
      </c>
      <c r="D14" s="195">
        <v>2</v>
      </c>
      <c r="E14" s="211" t="s">
        <v>13</v>
      </c>
      <c r="F14" s="195" t="s">
        <v>15</v>
      </c>
      <c r="G14" s="255" t="s">
        <v>105</v>
      </c>
      <c r="H14" s="256">
        <v>309</v>
      </c>
      <c r="I14" s="257">
        <v>13500</v>
      </c>
      <c r="J14" s="206">
        <v>160400</v>
      </c>
      <c r="K14" s="206">
        <v>182400</v>
      </c>
      <c r="L14" s="258">
        <v>159400</v>
      </c>
      <c r="M14" s="259">
        <v>227600</v>
      </c>
      <c r="N14" s="260">
        <v>189100</v>
      </c>
      <c r="O14" s="260">
        <v>61000</v>
      </c>
      <c r="P14" s="261">
        <f t="shared" ref="P14:P77" si="0">I14+J14+K14+L14+M14+N14+O14</f>
        <v>993400</v>
      </c>
      <c r="Q14" s="99">
        <v>142</v>
      </c>
      <c r="R14" s="99">
        <v>167</v>
      </c>
    </row>
    <row r="15" spans="2:18" ht="15" customHeight="1" x14ac:dyDescent="0.2">
      <c r="B15" s="253">
        <v>2009</v>
      </c>
      <c r="C15" s="254" t="s">
        <v>12</v>
      </c>
      <c r="D15" s="213">
        <v>3</v>
      </c>
      <c r="E15" s="211" t="s">
        <v>13</v>
      </c>
      <c r="F15" s="195" t="s">
        <v>16</v>
      </c>
      <c r="G15" s="255" t="s">
        <v>106</v>
      </c>
      <c r="H15" s="256">
        <v>540</v>
      </c>
      <c r="I15" s="257">
        <v>19700</v>
      </c>
      <c r="J15" s="206">
        <v>249850</v>
      </c>
      <c r="K15" s="206">
        <v>310100</v>
      </c>
      <c r="L15" s="258">
        <v>260000</v>
      </c>
      <c r="M15" s="259">
        <v>372500</v>
      </c>
      <c r="N15" s="260">
        <v>324000</v>
      </c>
      <c r="O15" s="260"/>
      <c r="P15" s="261">
        <f t="shared" si="0"/>
        <v>1536150</v>
      </c>
      <c r="Q15" s="99">
        <v>282</v>
      </c>
      <c r="R15" s="99">
        <v>258</v>
      </c>
    </row>
    <row r="16" spans="2:18" ht="15" customHeight="1" x14ac:dyDescent="0.2">
      <c r="B16" s="253">
        <v>2009</v>
      </c>
      <c r="C16" s="254" t="s">
        <v>12</v>
      </c>
      <c r="D16" s="195">
        <v>4</v>
      </c>
      <c r="E16" s="211" t="s">
        <v>13</v>
      </c>
      <c r="F16" s="195" t="s">
        <v>14</v>
      </c>
      <c r="G16" s="255" t="s">
        <v>107</v>
      </c>
      <c r="H16" s="256">
        <v>513</v>
      </c>
      <c r="I16" s="257">
        <v>19150</v>
      </c>
      <c r="J16" s="206">
        <v>250550</v>
      </c>
      <c r="K16" s="206">
        <v>329400</v>
      </c>
      <c r="L16" s="258">
        <v>260900</v>
      </c>
      <c r="M16" s="259">
        <v>366700</v>
      </c>
      <c r="N16" s="260">
        <v>310200</v>
      </c>
      <c r="O16" s="260"/>
      <c r="P16" s="261">
        <f t="shared" si="0"/>
        <v>1536900</v>
      </c>
      <c r="Q16" s="99">
        <v>296</v>
      </c>
      <c r="R16" s="99">
        <v>217</v>
      </c>
    </row>
    <row r="17" spans="2:18" ht="15" customHeight="1" x14ac:dyDescent="0.2">
      <c r="B17" s="253">
        <v>2009</v>
      </c>
      <c r="C17" s="254" t="s">
        <v>12</v>
      </c>
      <c r="D17" s="195">
        <v>5</v>
      </c>
      <c r="E17" s="211" t="s">
        <v>13</v>
      </c>
      <c r="F17" s="195" t="s">
        <v>16</v>
      </c>
      <c r="G17" s="255" t="s">
        <v>108</v>
      </c>
      <c r="H17" s="256">
        <v>397</v>
      </c>
      <c r="I17" s="257">
        <v>9350</v>
      </c>
      <c r="J17" s="206">
        <v>135000</v>
      </c>
      <c r="K17" s="206">
        <v>192600</v>
      </c>
      <c r="L17" s="258">
        <v>182700</v>
      </c>
      <c r="M17" s="262">
        <v>274500</v>
      </c>
      <c r="N17" s="260">
        <v>239400</v>
      </c>
      <c r="O17" s="260"/>
      <c r="P17" s="261">
        <f t="shared" si="0"/>
        <v>1033550</v>
      </c>
      <c r="Q17" s="99">
        <v>186</v>
      </c>
      <c r="R17" s="99">
        <v>211</v>
      </c>
    </row>
    <row r="18" spans="2:18" ht="15" customHeight="1" x14ac:dyDescent="0.2">
      <c r="B18" s="253">
        <v>2009</v>
      </c>
      <c r="C18" s="254" t="s">
        <v>12</v>
      </c>
      <c r="D18" s="195">
        <v>6</v>
      </c>
      <c r="E18" s="211" t="s">
        <v>13</v>
      </c>
      <c r="F18" s="195" t="s">
        <v>17</v>
      </c>
      <c r="G18" s="255" t="s">
        <v>109</v>
      </c>
      <c r="H18" s="256">
        <v>452</v>
      </c>
      <c r="I18" s="257">
        <v>17850</v>
      </c>
      <c r="J18" s="206">
        <v>212650</v>
      </c>
      <c r="K18" s="206">
        <v>258100</v>
      </c>
      <c r="L18" s="258">
        <v>274100</v>
      </c>
      <c r="M18" s="259">
        <v>283100</v>
      </c>
      <c r="N18" s="260">
        <v>272800</v>
      </c>
      <c r="O18" s="260"/>
      <c r="P18" s="261">
        <f t="shared" si="0"/>
        <v>1318600</v>
      </c>
      <c r="Q18" s="99">
        <v>270</v>
      </c>
      <c r="R18" s="99">
        <v>182</v>
      </c>
    </row>
    <row r="19" spans="2:18" ht="15" customHeight="1" x14ac:dyDescent="0.2">
      <c r="B19" s="253">
        <v>2009</v>
      </c>
      <c r="C19" s="254" t="s">
        <v>12</v>
      </c>
      <c r="D19" s="213">
        <v>7</v>
      </c>
      <c r="E19" s="211" t="s">
        <v>13</v>
      </c>
      <c r="F19" s="195" t="s">
        <v>18</v>
      </c>
      <c r="G19" s="255" t="s">
        <v>206</v>
      </c>
      <c r="H19" s="256">
        <v>98</v>
      </c>
      <c r="I19" s="257">
        <v>3900</v>
      </c>
      <c r="J19" s="206">
        <v>47950</v>
      </c>
      <c r="K19" s="206">
        <v>57500</v>
      </c>
      <c r="L19" s="258">
        <v>46800</v>
      </c>
      <c r="M19" s="263">
        <v>68000</v>
      </c>
      <c r="N19" s="260">
        <v>59200</v>
      </c>
      <c r="O19" s="260"/>
      <c r="P19" s="261">
        <f t="shared" si="0"/>
        <v>283350</v>
      </c>
      <c r="Q19" s="99">
        <v>49</v>
      </c>
      <c r="R19" s="99">
        <v>49</v>
      </c>
    </row>
    <row r="20" spans="2:18" ht="15" customHeight="1" x14ac:dyDescent="0.2">
      <c r="B20" s="253">
        <v>2009</v>
      </c>
      <c r="C20" s="254" t="s">
        <v>12</v>
      </c>
      <c r="D20" s="213">
        <v>8</v>
      </c>
      <c r="E20" s="211" t="s">
        <v>13</v>
      </c>
      <c r="F20" s="211" t="s">
        <v>19</v>
      </c>
      <c r="G20" s="255" t="s">
        <v>110</v>
      </c>
      <c r="H20" s="256">
        <v>357</v>
      </c>
      <c r="I20" s="257">
        <v>11750</v>
      </c>
      <c r="J20" s="206">
        <v>157350</v>
      </c>
      <c r="K20" s="206">
        <v>197200</v>
      </c>
      <c r="L20" s="258">
        <v>161800</v>
      </c>
      <c r="M20" s="259">
        <v>240900</v>
      </c>
      <c r="N20" s="260">
        <v>215800</v>
      </c>
      <c r="O20" s="260"/>
      <c r="P20" s="261">
        <f t="shared" si="0"/>
        <v>984800</v>
      </c>
      <c r="Q20" s="99">
        <v>182</v>
      </c>
      <c r="R20" s="99">
        <v>175</v>
      </c>
    </row>
    <row r="21" spans="2:18" x14ac:dyDescent="0.2">
      <c r="B21" s="253">
        <v>2009</v>
      </c>
      <c r="C21" s="254" t="s">
        <v>12</v>
      </c>
      <c r="D21" s="195">
        <v>9</v>
      </c>
      <c r="E21" s="211" t="s">
        <v>13</v>
      </c>
      <c r="F21" s="195" t="s">
        <v>14</v>
      </c>
      <c r="G21" s="255" t="s">
        <v>111</v>
      </c>
      <c r="H21" s="256">
        <v>223</v>
      </c>
      <c r="I21" s="257">
        <v>8650</v>
      </c>
      <c r="J21" s="206">
        <v>115700</v>
      </c>
      <c r="K21" s="206">
        <v>127100</v>
      </c>
      <c r="L21" s="258">
        <v>108600</v>
      </c>
      <c r="M21" s="259">
        <v>155400</v>
      </c>
      <c r="N21" s="260">
        <v>134300</v>
      </c>
      <c r="O21" s="260"/>
      <c r="P21" s="261">
        <f t="shared" si="0"/>
        <v>649750</v>
      </c>
      <c r="Q21" s="99">
        <v>108</v>
      </c>
      <c r="R21" s="99">
        <v>115</v>
      </c>
    </row>
    <row r="22" spans="2:18" x14ac:dyDescent="0.2">
      <c r="B22" s="253">
        <v>2009</v>
      </c>
      <c r="C22" s="254" t="s">
        <v>12</v>
      </c>
      <c r="D22" s="195">
        <v>10</v>
      </c>
      <c r="E22" s="211" t="s">
        <v>13</v>
      </c>
      <c r="F22" s="195" t="s">
        <v>15</v>
      </c>
      <c r="G22" s="255" t="s">
        <v>112</v>
      </c>
      <c r="H22" s="256">
        <v>405</v>
      </c>
      <c r="I22" s="257">
        <v>14000</v>
      </c>
      <c r="J22" s="206">
        <v>166500</v>
      </c>
      <c r="K22" s="206">
        <v>190200</v>
      </c>
      <c r="L22" s="258">
        <v>196300</v>
      </c>
      <c r="M22" s="259">
        <v>276800</v>
      </c>
      <c r="N22" s="260">
        <v>243400</v>
      </c>
      <c r="O22" s="260"/>
      <c r="P22" s="261">
        <f t="shared" si="0"/>
        <v>1087200</v>
      </c>
      <c r="Q22" s="99">
        <v>195</v>
      </c>
      <c r="R22" s="99">
        <v>210</v>
      </c>
    </row>
    <row r="23" spans="2:18" x14ac:dyDescent="0.2">
      <c r="B23" s="253">
        <v>2009</v>
      </c>
      <c r="C23" s="254" t="s">
        <v>12</v>
      </c>
      <c r="D23" s="195">
        <v>11</v>
      </c>
      <c r="E23" s="211" t="s">
        <v>13</v>
      </c>
      <c r="F23" s="195" t="s">
        <v>14</v>
      </c>
      <c r="G23" s="255" t="s">
        <v>207</v>
      </c>
      <c r="H23" s="256">
        <v>157</v>
      </c>
      <c r="I23" s="257">
        <v>5750</v>
      </c>
      <c r="J23" s="206">
        <v>81750</v>
      </c>
      <c r="K23" s="206">
        <v>94100</v>
      </c>
      <c r="L23" s="258">
        <v>94500</v>
      </c>
      <c r="M23" s="259">
        <v>97500</v>
      </c>
      <c r="N23" s="260">
        <v>94600</v>
      </c>
      <c r="O23" s="260"/>
      <c r="P23" s="261">
        <f t="shared" si="0"/>
        <v>468200</v>
      </c>
      <c r="Q23" s="99">
        <v>83</v>
      </c>
      <c r="R23" s="99">
        <v>74</v>
      </c>
    </row>
    <row r="24" spans="2:18" ht="15" customHeight="1" x14ac:dyDescent="0.2">
      <c r="B24" s="253">
        <v>2009</v>
      </c>
      <c r="C24" s="254" t="s">
        <v>12</v>
      </c>
      <c r="D24" s="195">
        <v>12</v>
      </c>
      <c r="E24" s="211" t="s">
        <v>13</v>
      </c>
      <c r="F24" s="195" t="s">
        <v>19</v>
      </c>
      <c r="G24" s="255" t="s">
        <v>113</v>
      </c>
      <c r="H24" s="256">
        <v>82</v>
      </c>
      <c r="I24" s="257">
        <v>2250</v>
      </c>
      <c r="J24" s="206">
        <v>32800</v>
      </c>
      <c r="K24" s="206">
        <v>47500</v>
      </c>
      <c r="L24" s="258">
        <v>39100</v>
      </c>
      <c r="M24" s="259">
        <v>57500</v>
      </c>
      <c r="N24" s="260">
        <v>49600</v>
      </c>
      <c r="O24" s="260"/>
      <c r="P24" s="261">
        <f t="shared" si="0"/>
        <v>228750</v>
      </c>
      <c r="Q24" s="99">
        <v>38</v>
      </c>
      <c r="R24" s="99">
        <v>44</v>
      </c>
    </row>
    <row r="25" spans="2:18" x14ac:dyDescent="0.2">
      <c r="B25" s="253">
        <v>2009</v>
      </c>
      <c r="C25" s="254" t="s">
        <v>12</v>
      </c>
      <c r="D25" s="195">
        <v>13</v>
      </c>
      <c r="E25" s="211" t="s">
        <v>13</v>
      </c>
      <c r="F25" s="195" t="s">
        <v>18</v>
      </c>
      <c r="G25" s="255" t="s">
        <v>208</v>
      </c>
      <c r="H25" s="256">
        <v>106</v>
      </c>
      <c r="I25" s="257">
        <v>4000</v>
      </c>
      <c r="J25" s="206">
        <v>50100</v>
      </c>
      <c r="K25" s="206">
        <v>56100</v>
      </c>
      <c r="L25" s="258">
        <v>56300</v>
      </c>
      <c r="M25" s="259">
        <v>78600</v>
      </c>
      <c r="N25" s="260">
        <v>64200</v>
      </c>
      <c r="O25" s="260"/>
      <c r="P25" s="261">
        <f t="shared" si="0"/>
        <v>309300</v>
      </c>
      <c r="Q25" s="99">
        <v>53</v>
      </c>
      <c r="R25" s="99">
        <v>53</v>
      </c>
    </row>
    <row r="26" spans="2:18" ht="15" customHeight="1" x14ac:dyDescent="0.2">
      <c r="B26" s="253">
        <v>2009</v>
      </c>
      <c r="C26" s="254" t="s">
        <v>12</v>
      </c>
      <c r="D26" s="195">
        <v>14</v>
      </c>
      <c r="E26" s="211" t="s">
        <v>13</v>
      </c>
      <c r="F26" s="195" t="s">
        <v>14</v>
      </c>
      <c r="G26" s="255" t="s">
        <v>114</v>
      </c>
      <c r="H26" s="256">
        <v>258</v>
      </c>
      <c r="I26" s="257">
        <v>11250</v>
      </c>
      <c r="J26" s="206">
        <v>131200</v>
      </c>
      <c r="K26" s="206">
        <v>142900</v>
      </c>
      <c r="L26" s="258">
        <v>146950</v>
      </c>
      <c r="M26" s="259">
        <v>152400</v>
      </c>
      <c r="N26" s="260">
        <v>154800</v>
      </c>
      <c r="O26" s="260"/>
      <c r="P26" s="261">
        <f t="shared" si="0"/>
        <v>739500</v>
      </c>
      <c r="Q26" s="99">
        <v>128</v>
      </c>
      <c r="R26" s="99">
        <v>130</v>
      </c>
    </row>
    <row r="27" spans="2:18" x14ac:dyDescent="0.2">
      <c r="B27" s="253">
        <v>2009</v>
      </c>
      <c r="C27" s="254" t="s">
        <v>12</v>
      </c>
      <c r="D27" s="195">
        <v>15</v>
      </c>
      <c r="E27" s="211" t="s">
        <v>13</v>
      </c>
      <c r="F27" s="195" t="s">
        <v>20</v>
      </c>
      <c r="G27" s="255" t="s">
        <v>115</v>
      </c>
      <c r="H27" s="256">
        <v>773</v>
      </c>
      <c r="I27" s="257">
        <v>27600</v>
      </c>
      <c r="J27" s="206">
        <v>360050</v>
      </c>
      <c r="K27" s="206">
        <v>460800</v>
      </c>
      <c r="L27" s="258">
        <v>372800</v>
      </c>
      <c r="M27" s="259">
        <v>514500</v>
      </c>
      <c r="N27" s="260">
        <v>466600</v>
      </c>
      <c r="O27" s="260"/>
      <c r="P27" s="261">
        <f t="shared" si="0"/>
        <v>2202350</v>
      </c>
      <c r="Q27" s="99">
        <v>399</v>
      </c>
      <c r="R27" s="99">
        <v>374</v>
      </c>
    </row>
    <row r="28" spans="2:18" ht="15" customHeight="1" x14ac:dyDescent="0.2">
      <c r="B28" s="253">
        <v>2009</v>
      </c>
      <c r="C28" s="254" t="s">
        <v>12</v>
      </c>
      <c r="D28" s="195">
        <v>16</v>
      </c>
      <c r="E28" s="211" t="s">
        <v>21</v>
      </c>
      <c r="F28" s="195" t="s">
        <v>18</v>
      </c>
      <c r="G28" s="255" t="s">
        <v>116</v>
      </c>
      <c r="H28" s="256">
        <v>26</v>
      </c>
      <c r="I28" s="257">
        <v>1050</v>
      </c>
      <c r="J28" s="206">
        <v>13400</v>
      </c>
      <c r="K28" s="206">
        <v>17500</v>
      </c>
      <c r="L28" s="258">
        <v>17400</v>
      </c>
      <c r="M28" s="265">
        <v>16500</v>
      </c>
      <c r="N28" s="260">
        <v>15800</v>
      </c>
      <c r="O28" s="260">
        <v>5200</v>
      </c>
      <c r="P28" s="261">
        <f t="shared" si="0"/>
        <v>86850</v>
      </c>
      <c r="Q28" s="99">
        <v>14</v>
      </c>
      <c r="R28" s="99">
        <v>12</v>
      </c>
    </row>
    <row r="29" spans="2:18" ht="15" customHeight="1" x14ac:dyDescent="0.2">
      <c r="B29" s="253">
        <v>2009</v>
      </c>
      <c r="C29" s="254" t="s">
        <v>12</v>
      </c>
      <c r="D29" s="195">
        <v>17</v>
      </c>
      <c r="E29" s="211" t="s">
        <v>21</v>
      </c>
      <c r="F29" s="195" t="s">
        <v>18</v>
      </c>
      <c r="G29" s="255" t="s">
        <v>117</v>
      </c>
      <c r="H29" s="256">
        <v>174</v>
      </c>
      <c r="I29" s="257">
        <v>6050</v>
      </c>
      <c r="J29" s="206">
        <v>75650</v>
      </c>
      <c r="K29" s="206">
        <v>91000</v>
      </c>
      <c r="L29" s="258">
        <v>96600</v>
      </c>
      <c r="M29" s="265">
        <v>99500</v>
      </c>
      <c r="N29" s="260">
        <v>103200</v>
      </c>
      <c r="O29" s="260">
        <v>34200</v>
      </c>
      <c r="P29" s="261">
        <f t="shared" si="0"/>
        <v>506200</v>
      </c>
      <c r="Q29" s="99">
        <v>93</v>
      </c>
      <c r="R29" s="99">
        <v>81</v>
      </c>
    </row>
    <row r="30" spans="2:18" ht="15" customHeight="1" x14ac:dyDescent="0.2">
      <c r="B30" s="253">
        <v>2009</v>
      </c>
      <c r="C30" s="254" t="s">
        <v>12</v>
      </c>
      <c r="D30" s="195">
        <v>18</v>
      </c>
      <c r="E30" s="211" t="s">
        <v>21</v>
      </c>
      <c r="F30" s="195" t="s">
        <v>14</v>
      </c>
      <c r="G30" s="255" t="s">
        <v>118</v>
      </c>
      <c r="H30" s="256">
        <v>448</v>
      </c>
      <c r="I30" s="257">
        <v>17500</v>
      </c>
      <c r="J30" s="206">
        <v>216850</v>
      </c>
      <c r="K30" s="206">
        <v>240800</v>
      </c>
      <c r="L30" s="258">
        <v>241500</v>
      </c>
      <c r="M30" s="265">
        <v>252900</v>
      </c>
      <c r="N30" s="260">
        <v>259000</v>
      </c>
      <c r="O30" s="260">
        <v>87400</v>
      </c>
      <c r="P30" s="261">
        <f t="shared" si="0"/>
        <v>1315950</v>
      </c>
      <c r="Q30" s="99">
        <v>242</v>
      </c>
      <c r="R30" s="99">
        <v>206</v>
      </c>
    </row>
    <row r="31" spans="2:18" ht="15" customHeight="1" x14ac:dyDescent="0.2">
      <c r="B31" s="253">
        <v>2009</v>
      </c>
      <c r="C31" s="254" t="s">
        <v>12</v>
      </c>
      <c r="D31" s="195">
        <v>19</v>
      </c>
      <c r="E31" s="211" t="s">
        <v>21</v>
      </c>
      <c r="F31" s="195" t="s">
        <v>22</v>
      </c>
      <c r="G31" s="255" t="s">
        <v>119</v>
      </c>
      <c r="H31" s="256">
        <v>175</v>
      </c>
      <c r="I31" s="257">
        <v>4550</v>
      </c>
      <c r="J31" s="206">
        <v>58600</v>
      </c>
      <c r="K31" s="206">
        <v>74700</v>
      </c>
      <c r="L31" s="258">
        <v>86000</v>
      </c>
      <c r="M31" s="265">
        <v>91100</v>
      </c>
      <c r="N31" s="260">
        <v>98900</v>
      </c>
      <c r="O31" s="260">
        <v>34100</v>
      </c>
      <c r="P31" s="261">
        <f t="shared" si="0"/>
        <v>447950</v>
      </c>
      <c r="Q31" s="99">
        <v>74</v>
      </c>
      <c r="R31" s="99">
        <v>101</v>
      </c>
    </row>
    <row r="32" spans="2:18" ht="15" customHeight="1" x14ac:dyDescent="0.2">
      <c r="B32" s="253">
        <v>2009</v>
      </c>
      <c r="C32" s="254" t="s">
        <v>12</v>
      </c>
      <c r="D32" s="195">
        <v>20</v>
      </c>
      <c r="E32" s="211" t="s">
        <v>13</v>
      </c>
      <c r="F32" s="195" t="s">
        <v>18</v>
      </c>
      <c r="G32" s="255" t="s">
        <v>120</v>
      </c>
      <c r="H32" s="256">
        <v>158</v>
      </c>
      <c r="I32" s="257">
        <v>5950</v>
      </c>
      <c r="J32" s="206">
        <v>72250</v>
      </c>
      <c r="K32" s="206">
        <v>92700</v>
      </c>
      <c r="L32" s="258">
        <v>80600</v>
      </c>
      <c r="M32" s="259">
        <v>114300</v>
      </c>
      <c r="N32" s="260">
        <v>95400</v>
      </c>
      <c r="O32" s="260"/>
      <c r="P32" s="261">
        <f t="shared" si="0"/>
        <v>461200</v>
      </c>
      <c r="Q32" s="99">
        <v>71</v>
      </c>
      <c r="R32" s="99">
        <v>87</v>
      </c>
    </row>
    <row r="33" spans="2:20" ht="15" customHeight="1" x14ac:dyDescent="0.2">
      <c r="B33" s="253">
        <v>2009</v>
      </c>
      <c r="C33" s="254" t="s">
        <v>12</v>
      </c>
      <c r="D33" s="195">
        <v>21</v>
      </c>
      <c r="E33" s="211" t="s">
        <v>21</v>
      </c>
      <c r="F33" s="195" t="s">
        <v>23</v>
      </c>
      <c r="G33" s="255" t="s">
        <v>121</v>
      </c>
      <c r="H33" s="256">
        <v>303</v>
      </c>
      <c r="I33" s="257">
        <v>10550</v>
      </c>
      <c r="J33" s="206">
        <v>132900</v>
      </c>
      <c r="K33" s="206">
        <v>166200</v>
      </c>
      <c r="L33" s="258">
        <v>175900</v>
      </c>
      <c r="M33" s="265">
        <v>178200</v>
      </c>
      <c r="N33" s="260">
        <v>184400</v>
      </c>
      <c r="O33" s="260">
        <v>59000</v>
      </c>
      <c r="P33" s="261">
        <f t="shared" si="0"/>
        <v>907150</v>
      </c>
      <c r="Q33" s="99">
        <v>150</v>
      </c>
      <c r="R33" s="99">
        <v>153</v>
      </c>
    </row>
    <row r="34" spans="2:20" ht="15" customHeight="1" x14ac:dyDescent="0.2">
      <c r="B34" s="253">
        <v>2009</v>
      </c>
      <c r="C34" s="254" t="s">
        <v>12</v>
      </c>
      <c r="D34" s="195">
        <v>22</v>
      </c>
      <c r="E34" s="211" t="s">
        <v>21</v>
      </c>
      <c r="F34" s="195" t="s">
        <v>18</v>
      </c>
      <c r="G34" s="255" t="s">
        <v>122</v>
      </c>
      <c r="H34" s="256">
        <v>54</v>
      </c>
      <c r="I34" s="257">
        <v>2650</v>
      </c>
      <c r="J34" s="206">
        <v>31650</v>
      </c>
      <c r="K34" s="206">
        <v>34700</v>
      </c>
      <c r="L34" s="258">
        <v>35500</v>
      </c>
      <c r="M34" s="265">
        <v>34100</v>
      </c>
      <c r="N34" s="260">
        <v>32262.84</v>
      </c>
      <c r="O34" s="260">
        <v>10468.84</v>
      </c>
      <c r="P34" s="261">
        <f t="shared" si="0"/>
        <v>181331.68</v>
      </c>
      <c r="Q34" s="99">
        <v>25</v>
      </c>
      <c r="R34" s="99">
        <v>29</v>
      </c>
    </row>
    <row r="35" spans="2:20" ht="15" customHeight="1" x14ac:dyDescent="0.2">
      <c r="B35" s="253">
        <v>2009</v>
      </c>
      <c r="C35" s="254" t="s">
        <v>12</v>
      </c>
      <c r="D35" s="195">
        <v>23</v>
      </c>
      <c r="E35" s="211" t="s">
        <v>21</v>
      </c>
      <c r="F35" s="195" t="s">
        <v>23</v>
      </c>
      <c r="G35" s="255" t="s">
        <v>123</v>
      </c>
      <c r="H35" s="256">
        <v>363</v>
      </c>
      <c r="I35" s="257">
        <v>12150</v>
      </c>
      <c r="J35" s="206">
        <v>154250</v>
      </c>
      <c r="K35" s="206">
        <v>194600</v>
      </c>
      <c r="L35" s="258">
        <v>210200</v>
      </c>
      <c r="M35" s="265">
        <v>218000</v>
      </c>
      <c r="N35" s="260">
        <v>219200</v>
      </c>
      <c r="O35" s="260"/>
      <c r="P35" s="261">
        <f t="shared" si="0"/>
        <v>1008400</v>
      </c>
      <c r="Q35" s="99">
        <v>193</v>
      </c>
      <c r="R35" s="99">
        <v>170</v>
      </c>
    </row>
    <row r="36" spans="2:20" ht="15" customHeight="1" x14ac:dyDescent="0.2">
      <c r="B36" s="253">
        <v>2009</v>
      </c>
      <c r="C36" s="254" t="s">
        <v>12</v>
      </c>
      <c r="D36" s="195">
        <v>24</v>
      </c>
      <c r="E36" s="211" t="s">
        <v>21</v>
      </c>
      <c r="F36" s="195" t="s">
        <v>17</v>
      </c>
      <c r="G36" s="255" t="s">
        <v>124</v>
      </c>
      <c r="H36" s="256">
        <v>322</v>
      </c>
      <c r="I36" s="257">
        <v>11550</v>
      </c>
      <c r="J36" s="206">
        <v>135700</v>
      </c>
      <c r="K36" s="206">
        <v>161200</v>
      </c>
      <c r="L36" s="258">
        <v>195900</v>
      </c>
      <c r="M36" s="265">
        <v>199500</v>
      </c>
      <c r="N36" s="260">
        <v>195000</v>
      </c>
      <c r="O36" s="260">
        <v>63600</v>
      </c>
      <c r="P36" s="261">
        <f t="shared" si="0"/>
        <v>962450</v>
      </c>
      <c r="Q36" s="99">
        <v>172</v>
      </c>
      <c r="R36" s="99">
        <v>150</v>
      </c>
    </row>
    <row r="37" spans="2:20" ht="15" customHeight="1" x14ac:dyDescent="0.2">
      <c r="B37" s="253">
        <v>2009</v>
      </c>
      <c r="C37" s="254" t="s">
        <v>12</v>
      </c>
      <c r="D37" s="195">
        <v>25</v>
      </c>
      <c r="E37" s="211" t="s">
        <v>21</v>
      </c>
      <c r="F37" s="195" t="s">
        <v>22</v>
      </c>
      <c r="G37" s="255" t="s">
        <v>125</v>
      </c>
      <c r="H37" s="256">
        <v>324</v>
      </c>
      <c r="I37" s="257">
        <v>8700</v>
      </c>
      <c r="J37" s="206">
        <v>112500</v>
      </c>
      <c r="K37" s="206">
        <v>143300</v>
      </c>
      <c r="L37" s="258">
        <v>153250</v>
      </c>
      <c r="M37" s="265">
        <v>197000</v>
      </c>
      <c r="N37" s="260">
        <v>196862.84</v>
      </c>
      <c r="O37" s="260">
        <v>63062.84</v>
      </c>
      <c r="P37" s="261">
        <f t="shared" si="0"/>
        <v>874675.67999999993</v>
      </c>
      <c r="Q37" s="99">
        <v>166</v>
      </c>
      <c r="R37" s="99">
        <v>158</v>
      </c>
    </row>
    <row r="38" spans="2:20" ht="15" customHeight="1" x14ac:dyDescent="0.2">
      <c r="B38" s="253">
        <v>2009</v>
      </c>
      <c r="C38" s="254" t="s">
        <v>12</v>
      </c>
      <c r="D38" s="195">
        <v>26</v>
      </c>
      <c r="E38" s="211" t="s">
        <v>21</v>
      </c>
      <c r="F38" s="213" t="s">
        <v>16</v>
      </c>
      <c r="G38" s="255" t="s">
        <v>209</v>
      </c>
      <c r="H38" s="256">
        <v>279</v>
      </c>
      <c r="I38" s="257">
        <v>8200</v>
      </c>
      <c r="J38" s="206">
        <v>111150</v>
      </c>
      <c r="K38" s="206">
        <v>143900</v>
      </c>
      <c r="L38" s="258">
        <v>150300</v>
      </c>
      <c r="M38" s="265">
        <v>145300</v>
      </c>
      <c r="N38" s="260">
        <v>158400</v>
      </c>
      <c r="O38" s="260">
        <v>52800</v>
      </c>
      <c r="P38" s="261">
        <f t="shared" si="0"/>
        <v>770050</v>
      </c>
      <c r="Q38" s="99">
        <v>148</v>
      </c>
      <c r="R38" s="99">
        <v>131</v>
      </c>
    </row>
    <row r="39" spans="2:20" ht="15" customHeight="1" x14ac:dyDescent="0.2">
      <c r="B39" s="253">
        <v>2009</v>
      </c>
      <c r="C39" s="254" t="s">
        <v>12</v>
      </c>
      <c r="D39" s="195">
        <v>27</v>
      </c>
      <c r="E39" s="211" t="s">
        <v>21</v>
      </c>
      <c r="F39" s="195" t="s">
        <v>18</v>
      </c>
      <c r="G39" s="196" t="s">
        <v>126</v>
      </c>
      <c r="H39" s="256">
        <v>233</v>
      </c>
      <c r="I39" s="257">
        <v>9650</v>
      </c>
      <c r="J39" s="206">
        <v>118600</v>
      </c>
      <c r="K39" s="206">
        <v>135200</v>
      </c>
      <c r="L39" s="258">
        <v>136200</v>
      </c>
      <c r="M39" s="265">
        <v>140700</v>
      </c>
      <c r="N39" s="260">
        <v>140862.84</v>
      </c>
      <c r="O39" s="260">
        <v>45262.84</v>
      </c>
      <c r="P39" s="261">
        <f t="shared" si="0"/>
        <v>726475.67999999993</v>
      </c>
      <c r="Q39" s="99">
        <v>121</v>
      </c>
      <c r="R39" s="99">
        <v>112</v>
      </c>
    </row>
    <row r="40" spans="2:20" x14ac:dyDescent="0.2">
      <c r="B40" s="253">
        <v>2009</v>
      </c>
      <c r="C40" s="254" t="s">
        <v>12</v>
      </c>
      <c r="D40" s="195">
        <v>28</v>
      </c>
      <c r="E40" s="211" t="s">
        <v>21</v>
      </c>
      <c r="F40" s="195" t="s">
        <v>24</v>
      </c>
      <c r="G40" s="196" t="s">
        <v>127</v>
      </c>
      <c r="H40" s="256">
        <v>188</v>
      </c>
      <c r="I40" s="257">
        <v>7450</v>
      </c>
      <c r="J40" s="206">
        <v>93450</v>
      </c>
      <c r="K40" s="206">
        <v>111900</v>
      </c>
      <c r="L40" s="258">
        <v>109600</v>
      </c>
      <c r="M40" s="265">
        <v>111700</v>
      </c>
      <c r="N40" s="260">
        <v>113260.56</v>
      </c>
      <c r="O40" s="260">
        <v>37060.559999999998</v>
      </c>
      <c r="P40" s="261">
        <f t="shared" si="0"/>
        <v>584421.12000000011</v>
      </c>
      <c r="Q40" s="99">
        <v>99</v>
      </c>
      <c r="R40" s="99">
        <v>89</v>
      </c>
    </row>
    <row r="41" spans="2:20" ht="15" customHeight="1" x14ac:dyDescent="0.2">
      <c r="B41" s="253">
        <v>2009</v>
      </c>
      <c r="C41" s="254" t="s">
        <v>12</v>
      </c>
      <c r="D41" s="195">
        <v>29</v>
      </c>
      <c r="E41" s="211" t="s">
        <v>21</v>
      </c>
      <c r="F41" s="195" t="s">
        <v>18</v>
      </c>
      <c r="G41" s="196" t="s">
        <v>128</v>
      </c>
      <c r="H41" s="256">
        <v>184</v>
      </c>
      <c r="I41" s="257">
        <v>6550</v>
      </c>
      <c r="J41" s="206">
        <v>79700</v>
      </c>
      <c r="K41" s="206">
        <v>97700</v>
      </c>
      <c r="L41" s="258">
        <v>99600</v>
      </c>
      <c r="M41" s="265">
        <v>104900</v>
      </c>
      <c r="N41" s="260">
        <v>107600</v>
      </c>
      <c r="O41" s="260">
        <v>35400</v>
      </c>
      <c r="P41" s="261">
        <f t="shared" si="0"/>
        <v>531450</v>
      </c>
      <c r="Q41" s="99">
        <v>100</v>
      </c>
      <c r="R41" s="99">
        <v>84</v>
      </c>
    </row>
    <row r="42" spans="2:20" x14ac:dyDescent="0.2">
      <c r="B42" s="253">
        <v>2009</v>
      </c>
      <c r="C42" s="254" t="s">
        <v>12</v>
      </c>
      <c r="D42" s="195">
        <v>30</v>
      </c>
      <c r="E42" s="211" t="s">
        <v>21</v>
      </c>
      <c r="F42" s="195" t="s">
        <v>18</v>
      </c>
      <c r="G42" s="196" t="s">
        <v>129</v>
      </c>
      <c r="H42" s="256">
        <v>99</v>
      </c>
      <c r="I42" s="257">
        <v>3350</v>
      </c>
      <c r="J42" s="206">
        <v>41900</v>
      </c>
      <c r="K42" s="206">
        <v>53300</v>
      </c>
      <c r="L42" s="258">
        <v>58300</v>
      </c>
      <c r="M42" s="265">
        <v>57800</v>
      </c>
      <c r="N42" s="260">
        <v>58700</v>
      </c>
      <c r="O42" s="260">
        <v>19500</v>
      </c>
      <c r="P42" s="261">
        <f t="shared" si="0"/>
        <v>292850</v>
      </c>
      <c r="Q42" s="99">
        <v>47</v>
      </c>
      <c r="R42" s="99">
        <v>52</v>
      </c>
    </row>
    <row r="43" spans="2:20" ht="15" customHeight="1" x14ac:dyDescent="0.2">
      <c r="B43" s="253">
        <v>2009</v>
      </c>
      <c r="C43" s="254" t="s">
        <v>12</v>
      </c>
      <c r="D43" s="195">
        <v>31</v>
      </c>
      <c r="E43" s="211" t="s">
        <v>21</v>
      </c>
      <c r="F43" s="195" t="s">
        <v>17</v>
      </c>
      <c r="G43" s="196" t="s">
        <v>130</v>
      </c>
      <c r="H43" s="256">
        <v>588</v>
      </c>
      <c r="I43" s="257">
        <v>23150</v>
      </c>
      <c r="J43" s="206">
        <v>271900</v>
      </c>
      <c r="K43" s="206">
        <v>343100</v>
      </c>
      <c r="L43" s="258">
        <v>375400</v>
      </c>
      <c r="M43" s="265">
        <v>362000</v>
      </c>
      <c r="N43" s="260">
        <v>349200</v>
      </c>
      <c r="O43" s="260">
        <v>114500</v>
      </c>
      <c r="P43" s="261">
        <f t="shared" si="0"/>
        <v>1839250</v>
      </c>
      <c r="Q43" s="99">
        <v>333</v>
      </c>
      <c r="R43" s="99">
        <v>255</v>
      </c>
    </row>
    <row r="44" spans="2:20" x14ac:dyDescent="0.2">
      <c r="B44" s="253">
        <v>2009</v>
      </c>
      <c r="C44" s="254" t="s">
        <v>12</v>
      </c>
      <c r="D44" s="195">
        <v>32</v>
      </c>
      <c r="E44" s="211" t="s">
        <v>21</v>
      </c>
      <c r="F44" s="195" t="s">
        <v>18</v>
      </c>
      <c r="G44" s="196" t="s">
        <v>131</v>
      </c>
      <c r="H44" s="256">
        <v>146</v>
      </c>
      <c r="I44" s="257">
        <v>6550</v>
      </c>
      <c r="J44" s="206">
        <v>78550</v>
      </c>
      <c r="K44" s="206">
        <v>86100</v>
      </c>
      <c r="L44" s="258">
        <v>86100</v>
      </c>
      <c r="M44" s="265">
        <v>89100</v>
      </c>
      <c r="N44" s="260">
        <v>88600</v>
      </c>
      <c r="O44" s="260">
        <v>28800</v>
      </c>
      <c r="P44" s="261">
        <f t="shared" si="0"/>
        <v>463800</v>
      </c>
      <c r="Q44" s="99">
        <v>86</v>
      </c>
      <c r="R44" s="99">
        <v>60</v>
      </c>
    </row>
    <row r="45" spans="2:20" ht="12.75" customHeight="1" x14ac:dyDescent="0.2">
      <c r="B45" s="253">
        <v>2011</v>
      </c>
      <c r="C45" s="254" t="s">
        <v>25</v>
      </c>
      <c r="D45" s="255">
        <v>1</v>
      </c>
      <c r="E45" s="212" t="s">
        <v>13</v>
      </c>
      <c r="F45" s="195" t="s">
        <v>15</v>
      </c>
      <c r="G45" s="196" t="s">
        <v>210</v>
      </c>
      <c r="H45" s="256">
        <v>218</v>
      </c>
      <c r="I45" s="264"/>
      <c r="J45" s="264"/>
      <c r="K45" s="206">
        <v>57000</v>
      </c>
      <c r="L45" s="258">
        <v>121400</v>
      </c>
      <c r="M45" s="259">
        <v>127200</v>
      </c>
      <c r="N45" s="260">
        <v>126600</v>
      </c>
      <c r="O45" s="260"/>
      <c r="P45" s="261">
        <f t="shared" si="0"/>
        <v>432200</v>
      </c>
      <c r="Q45" s="99">
        <v>120</v>
      </c>
      <c r="R45" s="99">
        <v>98</v>
      </c>
    </row>
    <row r="46" spans="2:20" ht="15" customHeight="1" x14ac:dyDescent="0.2">
      <c r="B46" s="253">
        <v>2011</v>
      </c>
      <c r="C46" s="254" t="s">
        <v>25</v>
      </c>
      <c r="D46" s="255">
        <v>2</v>
      </c>
      <c r="E46" s="212" t="s">
        <v>13</v>
      </c>
      <c r="F46" s="195" t="s">
        <v>26</v>
      </c>
      <c r="G46" s="196" t="s">
        <v>132</v>
      </c>
      <c r="H46" s="256">
        <v>248</v>
      </c>
      <c r="I46" s="264"/>
      <c r="J46" s="264"/>
      <c r="K46" s="206">
        <v>60300</v>
      </c>
      <c r="L46" s="258">
        <v>125500</v>
      </c>
      <c r="M46" s="259">
        <v>148300</v>
      </c>
      <c r="N46" s="260">
        <v>147400</v>
      </c>
      <c r="O46" s="260"/>
      <c r="P46" s="261">
        <f t="shared" si="0"/>
        <v>481500</v>
      </c>
      <c r="Q46" s="99">
        <v>125</v>
      </c>
      <c r="R46" s="99">
        <v>123</v>
      </c>
    </row>
    <row r="47" spans="2:20" ht="15" customHeight="1" x14ac:dyDescent="0.2">
      <c r="B47" s="253">
        <v>2011</v>
      </c>
      <c r="C47" s="254" t="s">
        <v>25</v>
      </c>
      <c r="D47" s="255">
        <v>3</v>
      </c>
      <c r="E47" s="212" t="s">
        <v>13</v>
      </c>
      <c r="F47" s="195" t="s">
        <v>27</v>
      </c>
      <c r="G47" s="196" t="s">
        <v>133</v>
      </c>
      <c r="H47" s="256">
        <v>514</v>
      </c>
      <c r="I47" s="264"/>
      <c r="J47" s="264"/>
      <c r="K47" s="206">
        <v>131700</v>
      </c>
      <c r="L47" s="258">
        <v>239200</v>
      </c>
      <c r="M47" s="259">
        <v>321900</v>
      </c>
      <c r="N47" s="260">
        <v>290400</v>
      </c>
      <c r="O47" s="260"/>
      <c r="P47" s="261">
        <f t="shared" si="0"/>
        <v>983200</v>
      </c>
      <c r="Q47" s="99">
        <v>245</v>
      </c>
      <c r="R47" s="99">
        <v>269</v>
      </c>
    </row>
    <row r="48" spans="2:20" s="246" customFormat="1" ht="15" customHeight="1" x14ac:dyDescent="0.2">
      <c r="B48" s="253">
        <v>2011</v>
      </c>
      <c r="C48" s="254" t="s">
        <v>25</v>
      </c>
      <c r="D48" s="255">
        <v>4</v>
      </c>
      <c r="E48" s="212" t="s">
        <v>13</v>
      </c>
      <c r="F48" s="195" t="s">
        <v>19</v>
      </c>
      <c r="G48" s="196" t="s">
        <v>211</v>
      </c>
      <c r="H48" s="256">
        <v>200</v>
      </c>
      <c r="I48" s="264"/>
      <c r="J48" s="264"/>
      <c r="K48" s="206">
        <v>50750</v>
      </c>
      <c r="L48" s="258">
        <v>87700</v>
      </c>
      <c r="M48" s="259">
        <v>102200</v>
      </c>
      <c r="N48" s="260">
        <v>110981.48</v>
      </c>
      <c r="O48" s="260"/>
      <c r="P48" s="261">
        <f t="shared" si="0"/>
        <v>351631.48</v>
      </c>
      <c r="Q48" s="99">
        <v>112</v>
      </c>
      <c r="R48" s="99">
        <v>88</v>
      </c>
      <c r="S48" s="242"/>
      <c r="T48" s="242"/>
    </row>
    <row r="49" spans="2:20" s="246" customFormat="1" ht="15" customHeight="1" x14ac:dyDescent="0.2">
      <c r="B49" s="253">
        <v>2011</v>
      </c>
      <c r="C49" s="254" t="s">
        <v>25</v>
      </c>
      <c r="D49" s="255">
        <v>5</v>
      </c>
      <c r="E49" s="212" t="s">
        <v>21</v>
      </c>
      <c r="F49" s="211" t="s">
        <v>16</v>
      </c>
      <c r="G49" s="196" t="s">
        <v>212</v>
      </c>
      <c r="H49" s="256">
        <v>483</v>
      </c>
      <c r="I49" s="264"/>
      <c r="J49" s="264"/>
      <c r="K49" s="206">
        <v>111000</v>
      </c>
      <c r="L49" s="258">
        <v>221800</v>
      </c>
      <c r="M49" s="265">
        <v>272300</v>
      </c>
      <c r="N49" s="260">
        <v>282162.83999999997</v>
      </c>
      <c r="O49" s="260"/>
      <c r="P49" s="261">
        <f t="shared" si="0"/>
        <v>887262.84</v>
      </c>
      <c r="Q49" s="99">
        <v>233</v>
      </c>
      <c r="R49" s="99">
        <v>250</v>
      </c>
      <c r="S49" s="242"/>
      <c r="T49" s="242"/>
    </row>
    <row r="50" spans="2:20" s="246" customFormat="1" ht="15" customHeight="1" x14ac:dyDescent="0.2">
      <c r="B50" s="253">
        <v>2011</v>
      </c>
      <c r="C50" s="254" t="s">
        <v>25</v>
      </c>
      <c r="D50" s="255">
        <v>6</v>
      </c>
      <c r="E50" s="212" t="s">
        <v>21</v>
      </c>
      <c r="F50" s="211" t="s">
        <v>14</v>
      </c>
      <c r="G50" s="196" t="s">
        <v>134</v>
      </c>
      <c r="H50" s="256">
        <v>590</v>
      </c>
      <c r="I50" s="264"/>
      <c r="J50" s="264"/>
      <c r="K50" s="206">
        <v>155100</v>
      </c>
      <c r="L50" s="258">
        <v>313210</v>
      </c>
      <c r="M50" s="265">
        <v>339000</v>
      </c>
      <c r="N50" s="260">
        <v>351565.8</v>
      </c>
      <c r="O50" s="260">
        <v>113766</v>
      </c>
      <c r="P50" s="261">
        <f t="shared" si="0"/>
        <v>1272641.8</v>
      </c>
      <c r="Q50" s="99">
        <v>308</v>
      </c>
      <c r="R50" s="99">
        <v>282</v>
      </c>
      <c r="S50" s="242"/>
      <c r="T50" s="242"/>
    </row>
    <row r="51" spans="2:20" s="246" customFormat="1" ht="15" customHeight="1" x14ac:dyDescent="0.2">
      <c r="B51" s="253">
        <v>2011</v>
      </c>
      <c r="C51" s="254" t="s">
        <v>25</v>
      </c>
      <c r="D51" s="255">
        <v>7</v>
      </c>
      <c r="E51" s="212" t="s">
        <v>13</v>
      </c>
      <c r="F51" s="211" t="s">
        <v>17</v>
      </c>
      <c r="G51" s="196" t="s">
        <v>135</v>
      </c>
      <c r="H51" s="256">
        <v>342</v>
      </c>
      <c r="I51" s="264"/>
      <c r="J51" s="264"/>
      <c r="K51" s="206">
        <v>104300</v>
      </c>
      <c r="L51" s="258">
        <v>172700</v>
      </c>
      <c r="M51" s="262">
        <v>236500</v>
      </c>
      <c r="N51" s="260">
        <v>203200</v>
      </c>
      <c r="O51" s="260"/>
      <c r="P51" s="261">
        <f t="shared" si="0"/>
        <v>716700</v>
      </c>
      <c r="Q51" s="99">
        <v>181</v>
      </c>
      <c r="R51" s="99">
        <v>161</v>
      </c>
      <c r="S51" s="242"/>
      <c r="T51" s="242"/>
    </row>
    <row r="52" spans="2:20" s="246" customFormat="1" ht="15" customHeight="1" x14ac:dyDescent="0.2">
      <c r="B52" s="253">
        <v>2011</v>
      </c>
      <c r="C52" s="254" t="s">
        <v>25</v>
      </c>
      <c r="D52" s="255">
        <v>8</v>
      </c>
      <c r="E52" s="212" t="s">
        <v>13</v>
      </c>
      <c r="F52" s="211" t="s">
        <v>14</v>
      </c>
      <c r="G52" s="196" t="s">
        <v>136</v>
      </c>
      <c r="H52" s="256">
        <v>772</v>
      </c>
      <c r="I52" s="264"/>
      <c r="J52" s="264"/>
      <c r="K52" s="206">
        <v>182550</v>
      </c>
      <c r="L52" s="258">
        <v>436500</v>
      </c>
      <c r="M52" s="259">
        <v>451150</v>
      </c>
      <c r="N52" s="260">
        <v>452400</v>
      </c>
      <c r="O52" s="260"/>
      <c r="P52" s="261">
        <f t="shared" si="0"/>
        <v>1522600</v>
      </c>
      <c r="Q52" s="99">
        <v>376</v>
      </c>
      <c r="R52" s="99">
        <v>396</v>
      </c>
      <c r="S52" s="242"/>
      <c r="T52" s="242"/>
    </row>
    <row r="53" spans="2:20" s="246" customFormat="1" ht="15" customHeight="1" x14ac:dyDescent="0.2">
      <c r="B53" s="253">
        <v>2011</v>
      </c>
      <c r="C53" s="254" t="s">
        <v>25</v>
      </c>
      <c r="D53" s="255">
        <v>9</v>
      </c>
      <c r="E53" s="212" t="s">
        <v>21</v>
      </c>
      <c r="F53" s="211" t="s">
        <v>14</v>
      </c>
      <c r="G53" s="196" t="s">
        <v>137</v>
      </c>
      <c r="H53" s="256">
        <v>211</v>
      </c>
      <c r="I53" s="264"/>
      <c r="J53" s="264"/>
      <c r="K53" s="206">
        <v>55000</v>
      </c>
      <c r="L53" s="258">
        <v>130000</v>
      </c>
      <c r="M53" s="265">
        <v>125600</v>
      </c>
      <c r="N53" s="260">
        <v>124800</v>
      </c>
      <c r="O53" s="260">
        <v>41400</v>
      </c>
      <c r="P53" s="261">
        <f t="shared" si="0"/>
        <v>476800</v>
      </c>
      <c r="Q53" s="99">
        <v>125</v>
      </c>
      <c r="R53" s="99">
        <v>86</v>
      </c>
      <c r="S53" s="242"/>
      <c r="T53" s="242"/>
    </row>
    <row r="54" spans="2:20" s="246" customFormat="1" ht="15" customHeight="1" x14ac:dyDescent="0.2">
      <c r="B54" s="253">
        <v>2011</v>
      </c>
      <c r="C54" s="254" t="s">
        <v>25</v>
      </c>
      <c r="D54" s="255">
        <v>10</v>
      </c>
      <c r="E54" s="212" t="s">
        <v>21</v>
      </c>
      <c r="F54" s="211" t="s">
        <v>20</v>
      </c>
      <c r="G54" s="196" t="s">
        <v>138</v>
      </c>
      <c r="H54" s="256">
        <v>1136</v>
      </c>
      <c r="I54" s="264"/>
      <c r="J54" s="264"/>
      <c r="K54" s="206">
        <v>263800</v>
      </c>
      <c r="L54" s="258">
        <v>499800</v>
      </c>
      <c r="M54" s="265">
        <v>631000</v>
      </c>
      <c r="N54" s="260">
        <v>656062.84</v>
      </c>
      <c r="O54" s="260">
        <v>217363</v>
      </c>
      <c r="P54" s="261">
        <f t="shared" si="0"/>
        <v>2268025.84</v>
      </c>
      <c r="Q54" s="99">
        <v>551</v>
      </c>
      <c r="R54" s="99">
        <v>585</v>
      </c>
      <c r="S54" s="242"/>
      <c r="T54" s="242"/>
    </row>
    <row r="55" spans="2:20" s="246" customFormat="1" ht="15" customHeight="1" x14ac:dyDescent="0.2">
      <c r="B55" s="253">
        <v>2011</v>
      </c>
      <c r="C55" s="254" t="s">
        <v>25</v>
      </c>
      <c r="D55" s="255">
        <v>11</v>
      </c>
      <c r="E55" s="212" t="s">
        <v>21</v>
      </c>
      <c r="F55" s="211" t="s">
        <v>15</v>
      </c>
      <c r="G55" s="196" t="s">
        <v>139</v>
      </c>
      <c r="H55" s="256">
        <v>599</v>
      </c>
      <c r="I55" s="264"/>
      <c r="J55" s="264"/>
      <c r="K55" s="206">
        <v>136000</v>
      </c>
      <c r="L55" s="258">
        <v>311700</v>
      </c>
      <c r="M55" s="265">
        <v>336100</v>
      </c>
      <c r="N55" s="260">
        <v>346234.4</v>
      </c>
      <c r="O55" s="260">
        <v>116234</v>
      </c>
      <c r="P55" s="261">
        <f t="shared" si="0"/>
        <v>1246268.3999999999</v>
      </c>
      <c r="Q55" s="99">
        <v>299</v>
      </c>
      <c r="R55" s="99">
        <v>300</v>
      </c>
      <c r="S55" s="242"/>
      <c r="T55" s="242"/>
    </row>
    <row r="56" spans="2:20" s="246" customFormat="1" ht="15" customHeight="1" x14ac:dyDescent="0.2">
      <c r="B56" s="253">
        <v>2011</v>
      </c>
      <c r="C56" s="254" t="s">
        <v>25</v>
      </c>
      <c r="D56" s="255">
        <v>12</v>
      </c>
      <c r="E56" s="212" t="s">
        <v>13</v>
      </c>
      <c r="F56" s="211" t="s">
        <v>20</v>
      </c>
      <c r="G56" s="196" t="s">
        <v>140</v>
      </c>
      <c r="H56" s="256">
        <v>1054</v>
      </c>
      <c r="I56" s="264"/>
      <c r="J56" s="264"/>
      <c r="K56" s="206">
        <v>202750</v>
      </c>
      <c r="L56" s="258">
        <v>531200</v>
      </c>
      <c r="M56" s="259">
        <v>592190</v>
      </c>
      <c r="N56" s="260">
        <v>610375.67999999993</v>
      </c>
      <c r="O56" s="260"/>
      <c r="P56" s="261">
        <f t="shared" si="0"/>
        <v>1936515.68</v>
      </c>
      <c r="Q56" s="99">
        <v>484</v>
      </c>
      <c r="R56" s="99">
        <v>570</v>
      </c>
      <c r="S56" s="242"/>
      <c r="T56" s="242"/>
    </row>
    <row r="57" spans="2:20" s="246" customFormat="1" ht="15" customHeight="1" x14ac:dyDescent="0.2">
      <c r="B57" s="253">
        <v>2011</v>
      </c>
      <c r="C57" s="254" t="s">
        <v>25</v>
      </c>
      <c r="D57" s="255">
        <v>13</v>
      </c>
      <c r="E57" s="212" t="s">
        <v>21</v>
      </c>
      <c r="F57" s="211" t="s">
        <v>28</v>
      </c>
      <c r="G57" s="196" t="s">
        <v>141</v>
      </c>
      <c r="H57" s="256">
        <v>492</v>
      </c>
      <c r="I57" s="264"/>
      <c r="J57" s="264"/>
      <c r="K57" s="206">
        <v>128500</v>
      </c>
      <c r="L57" s="258">
        <v>265400</v>
      </c>
      <c r="M57" s="265">
        <v>273100</v>
      </c>
      <c r="N57" s="260">
        <v>280325.68</v>
      </c>
      <c r="O57" s="260">
        <v>94126</v>
      </c>
      <c r="P57" s="261">
        <f t="shared" si="0"/>
        <v>1041451.6799999999</v>
      </c>
      <c r="Q57" s="99">
        <v>307</v>
      </c>
      <c r="R57" s="99">
        <v>185</v>
      </c>
      <c r="S57" s="242"/>
      <c r="T57" s="242"/>
    </row>
    <row r="58" spans="2:20" s="246" customFormat="1" x14ac:dyDescent="0.2">
      <c r="B58" s="253">
        <v>2011</v>
      </c>
      <c r="C58" s="254" t="s">
        <v>25</v>
      </c>
      <c r="D58" s="255">
        <v>14</v>
      </c>
      <c r="E58" s="212" t="s">
        <v>21</v>
      </c>
      <c r="F58" s="211" t="s">
        <v>14</v>
      </c>
      <c r="G58" s="196" t="s">
        <v>142</v>
      </c>
      <c r="H58" s="256">
        <v>151</v>
      </c>
      <c r="I58" s="264"/>
      <c r="J58" s="264"/>
      <c r="K58" s="206">
        <v>31550</v>
      </c>
      <c r="L58" s="258">
        <v>87600</v>
      </c>
      <c r="M58" s="265">
        <v>98600</v>
      </c>
      <c r="N58" s="260">
        <v>94400</v>
      </c>
      <c r="O58" s="260">
        <v>29000</v>
      </c>
      <c r="P58" s="261">
        <f t="shared" si="0"/>
        <v>341150</v>
      </c>
      <c r="Q58" s="99">
        <v>77</v>
      </c>
      <c r="R58" s="99">
        <v>74</v>
      </c>
      <c r="S58" s="242"/>
      <c r="T58" s="242"/>
    </row>
    <row r="59" spans="2:20" s="246" customFormat="1" ht="15" customHeight="1" x14ac:dyDescent="0.2">
      <c r="B59" s="253">
        <v>2011</v>
      </c>
      <c r="C59" s="254" t="s">
        <v>25</v>
      </c>
      <c r="D59" s="255">
        <v>15</v>
      </c>
      <c r="E59" s="212" t="s">
        <v>21</v>
      </c>
      <c r="F59" s="211" t="s">
        <v>14</v>
      </c>
      <c r="G59" s="196" t="s">
        <v>143</v>
      </c>
      <c r="H59" s="256">
        <v>440</v>
      </c>
      <c r="I59" s="264"/>
      <c r="J59" s="264"/>
      <c r="K59" s="206">
        <v>105000</v>
      </c>
      <c r="L59" s="258">
        <v>216700</v>
      </c>
      <c r="M59" s="265">
        <v>260400</v>
      </c>
      <c r="N59" s="260">
        <v>262000</v>
      </c>
      <c r="O59" s="260"/>
      <c r="P59" s="261">
        <f t="shared" si="0"/>
        <v>844100</v>
      </c>
      <c r="Q59" s="99">
        <v>232</v>
      </c>
      <c r="R59" s="99">
        <v>208</v>
      </c>
      <c r="S59" s="242"/>
      <c r="T59" s="242"/>
    </row>
    <row r="60" spans="2:20" s="246" customFormat="1" ht="15" customHeight="1" x14ac:dyDescent="0.2">
      <c r="B60" s="253">
        <v>2011</v>
      </c>
      <c r="C60" s="254" t="s">
        <v>25</v>
      </c>
      <c r="D60" s="255">
        <v>16</v>
      </c>
      <c r="E60" s="212" t="s">
        <v>13</v>
      </c>
      <c r="F60" s="211" t="s">
        <v>14</v>
      </c>
      <c r="G60" s="196" t="s">
        <v>206</v>
      </c>
      <c r="H60" s="256">
        <v>134</v>
      </c>
      <c r="I60" s="264"/>
      <c r="J60" s="264"/>
      <c r="K60" s="206">
        <v>34750</v>
      </c>
      <c r="L60" s="258">
        <v>63500</v>
      </c>
      <c r="M60" s="259">
        <v>91800</v>
      </c>
      <c r="N60" s="260">
        <v>79400</v>
      </c>
      <c r="O60" s="260"/>
      <c r="P60" s="261">
        <f t="shared" si="0"/>
        <v>269450</v>
      </c>
      <c r="Q60" s="99">
        <v>57</v>
      </c>
      <c r="R60" s="99">
        <v>77</v>
      </c>
      <c r="S60" s="242"/>
      <c r="T60" s="242"/>
    </row>
    <row r="61" spans="2:20" s="246" customFormat="1" ht="15" customHeight="1" x14ac:dyDescent="0.2">
      <c r="B61" s="253">
        <v>2011</v>
      </c>
      <c r="C61" s="254" t="s">
        <v>25</v>
      </c>
      <c r="D61" s="255">
        <v>17</v>
      </c>
      <c r="E61" s="212" t="s">
        <v>13</v>
      </c>
      <c r="F61" s="211" t="s">
        <v>14</v>
      </c>
      <c r="G61" s="196" t="s">
        <v>144</v>
      </c>
      <c r="H61" s="256">
        <v>149</v>
      </c>
      <c r="I61" s="264"/>
      <c r="J61" s="264"/>
      <c r="K61" s="206">
        <v>47600</v>
      </c>
      <c r="L61" s="258">
        <v>73300</v>
      </c>
      <c r="M61" s="259">
        <v>105300</v>
      </c>
      <c r="N61" s="260">
        <v>87000</v>
      </c>
      <c r="O61" s="260"/>
      <c r="P61" s="261">
        <f t="shared" si="0"/>
        <v>313200</v>
      </c>
      <c r="Q61" s="99">
        <v>86</v>
      </c>
      <c r="R61" s="99">
        <v>63</v>
      </c>
      <c r="S61" s="242"/>
      <c r="T61" s="242"/>
    </row>
    <row r="62" spans="2:20" s="246" customFormat="1" x14ac:dyDescent="0.2">
      <c r="B62" s="253">
        <v>2011</v>
      </c>
      <c r="C62" s="254" t="s">
        <v>25</v>
      </c>
      <c r="D62" s="255">
        <v>18</v>
      </c>
      <c r="E62" s="212" t="s">
        <v>21</v>
      </c>
      <c r="F62" s="211" t="s">
        <v>16</v>
      </c>
      <c r="G62" s="196" t="s">
        <v>145</v>
      </c>
      <c r="H62" s="256">
        <v>421</v>
      </c>
      <c r="I62" s="264"/>
      <c r="J62" s="264"/>
      <c r="K62" s="206">
        <v>107500</v>
      </c>
      <c r="L62" s="258">
        <v>233200</v>
      </c>
      <c r="M62" s="265">
        <v>240400</v>
      </c>
      <c r="N62" s="260">
        <v>243400</v>
      </c>
      <c r="O62" s="260"/>
      <c r="P62" s="261">
        <f t="shared" si="0"/>
        <v>824500</v>
      </c>
      <c r="Q62" s="99">
        <v>219</v>
      </c>
      <c r="R62" s="99">
        <v>202</v>
      </c>
      <c r="S62" s="242"/>
      <c r="T62" s="242"/>
    </row>
    <row r="63" spans="2:20" s="246" customFormat="1" x14ac:dyDescent="0.2">
      <c r="B63" s="253">
        <v>2011</v>
      </c>
      <c r="C63" s="254" t="s">
        <v>25</v>
      </c>
      <c r="D63" s="255">
        <v>19</v>
      </c>
      <c r="E63" s="212" t="s">
        <v>13</v>
      </c>
      <c r="F63" s="213" t="s">
        <v>26</v>
      </c>
      <c r="G63" s="196" t="s">
        <v>146</v>
      </c>
      <c r="H63" s="256">
        <v>380</v>
      </c>
      <c r="I63" s="264"/>
      <c r="J63" s="264"/>
      <c r="K63" s="206">
        <v>99850</v>
      </c>
      <c r="L63" s="258">
        <v>136200</v>
      </c>
      <c r="M63" s="262">
        <v>243300</v>
      </c>
      <c r="N63" s="260">
        <v>228000</v>
      </c>
      <c r="O63" s="260"/>
      <c r="P63" s="261">
        <f t="shared" si="0"/>
        <v>707350</v>
      </c>
      <c r="Q63" s="99">
        <v>181</v>
      </c>
      <c r="R63" s="99">
        <v>199</v>
      </c>
      <c r="S63" s="242"/>
      <c r="T63" s="242"/>
    </row>
    <row r="64" spans="2:20" s="246" customFormat="1" x14ac:dyDescent="0.2">
      <c r="B64" s="253">
        <v>2011</v>
      </c>
      <c r="C64" s="254" t="s">
        <v>25</v>
      </c>
      <c r="D64" s="255">
        <v>20</v>
      </c>
      <c r="E64" s="212" t="s">
        <v>21</v>
      </c>
      <c r="F64" s="195" t="s">
        <v>15</v>
      </c>
      <c r="G64" s="196" t="s">
        <v>147</v>
      </c>
      <c r="H64" s="256">
        <v>338</v>
      </c>
      <c r="I64" s="264"/>
      <c r="J64" s="264"/>
      <c r="K64" s="206">
        <v>84750</v>
      </c>
      <c r="L64" s="258">
        <v>185250</v>
      </c>
      <c r="M64" s="265">
        <v>191600</v>
      </c>
      <c r="N64" s="260">
        <v>193800</v>
      </c>
      <c r="O64" s="260">
        <v>67200</v>
      </c>
      <c r="P64" s="261">
        <f t="shared" si="0"/>
        <v>722600</v>
      </c>
      <c r="Q64" s="99">
        <v>175</v>
      </c>
      <c r="R64" s="99">
        <v>163</v>
      </c>
      <c r="S64" s="242"/>
      <c r="T64" s="242"/>
    </row>
    <row r="65" spans="2:20" s="246" customFormat="1" ht="15.75" customHeight="1" x14ac:dyDescent="0.2">
      <c r="B65" s="253">
        <v>2011</v>
      </c>
      <c r="C65" s="254" t="s">
        <v>25</v>
      </c>
      <c r="D65" s="255">
        <v>21</v>
      </c>
      <c r="E65" s="212" t="s">
        <v>21</v>
      </c>
      <c r="F65" s="195" t="s">
        <v>18</v>
      </c>
      <c r="G65" s="196" t="s">
        <v>148</v>
      </c>
      <c r="H65" s="256">
        <v>93</v>
      </c>
      <c r="I65" s="264"/>
      <c r="J65" s="264"/>
      <c r="K65" s="206">
        <v>27100</v>
      </c>
      <c r="L65" s="258">
        <v>55100</v>
      </c>
      <c r="M65" s="265">
        <v>60000</v>
      </c>
      <c r="N65" s="260">
        <v>56200</v>
      </c>
      <c r="O65" s="260">
        <v>17800</v>
      </c>
      <c r="P65" s="261">
        <f t="shared" si="0"/>
        <v>216200</v>
      </c>
      <c r="Q65" s="99">
        <v>48</v>
      </c>
      <c r="R65" s="99">
        <v>45</v>
      </c>
      <c r="S65" s="242"/>
      <c r="T65" s="242"/>
    </row>
    <row r="66" spans="2:20" x14ac:dyDescent="0.2">
      <c r="B66" s="253">
        <v>2012</v>
      </c>
      <c r="C66" s="254" t="s">
        <v>25</v>
      </c>
      <c r="D66" s="255">
        <v>22</v>
      </c>
      <c r="E66" s="255" t="s">
        <v>13</v>
      </c>
      <c r="F66" s="253" t="s">
        <v>14</v>
      </c>
      <c r="G66" s="196" t="s">
        <v>29</v>
      </c>
      <c r="H66" s="264">
        <v>246</v>
      </c>
      <c r="I66" s="264"/>
      <c r="J66" s="264"/>
      <c r="K66" s="264"/>
      <c r="L66" s="258">
        <v>9400</v>
      </c>
      <c r="M66" s="262">
        <v>133400</v>
      </c>
      <c r="N66" s="260">
        <v>131200</v>
      </c>
      <c r="O66" s="260"/>
      <c r="P66" s="261">
        <f t="shared" si="0"/>
        <v>274000</v>
      </c>
      <c r="Q66" s="196">
        <v>124</v>
      </c>
      <c r="R66" s="196">
        <v>122</v>
      </c>
    </row>
    <row r="67" spans="2:20" x14ac:dyDescent="0.2">
      <c r="B67" s="253">
        <v>2012</v>
      </c>
      <c r="C67" s="254" t="s">
        <v>25</v>
      </c>
      <c r="D67" s="255">
        <v>23</v>
      </c>
      <c r="E67" s="255" t="s">
        <v>13</v>
      </c>
      <c r="F67" s="253" t="s">
        <v>28</v>
      </c>
      <c r="G67" s="196" t="s">
        <v>30</v>
      </c>
      <c r="H67" s="264">
        <v>372</v>
      </c>
      <c r="I67" s="264"/>
      <c r="J67" s="264"/>
      <c r="K67" s="264"/>
      <c r="L67" s="258">
        <v>15250</v>
      </c>
      <c r="M67" s="262">
        <v>227600</v>
      </c>
      <c r="N67" s="260">
        <v>209188.52</v>
      </c>
      <c r="O67" s="260"/>
      <c r="P67" s="261">
        <f t="shared" si="0"/>
        <v>452038.52</v>
      </c>
      <c r="Q67" s="196">
        <v>203</v>
      </c>
      <c r="R67" s="196">
        <v>169</v>
      </c>
    </row>
    <row r="68" spans="2:20" x14ac:dyDescent="0.2">
      <c r="B68" s="253">
        <v>2012</v>
      </c>
      <c r="C68" s="254" t="s">
        <v>25</v>
      </c>
      <c r="D68" s="255">
        <v>24</v>
      </c>
      <c r="E68" s="255" t="s">
        <v>13</v>
      </c>
      <c r="F68" s="253" t="s">
        <v>23</v>
      </c>
      <c r="G68" s="196" t="s">
        <v>31</v>
      </c>
      <c r="H68" s="264">
        <v>406</v>
      </c>
      <c r="I68" s="264"/>
      <c r="J68" s="264"/>
      <c r="K68" s="264"/>
      <c r="L68" s="258">
        <v>16450</v>
      </c>
      <c r="M68" s="259">
        <v>239000</v>
      </c>
      <c r="N68" s="260">
        <v>226262.88</v>
      </c>
      <c r="O68" s="260"/>
      <c r="P68" s="261">
        <f t="shared" si="0"/>
        <v>481712.88</v>
      </c>
      <c r="Q68" s="196">
        <v>192</v>
      </c>
      <c r="R68" s="196">
        <v>214</v>
      </c>
    </row>
    <row r="69" spans="2:20" x14ac:dyDescent="0.2">
      <c r="B69" s="253">
        <v>2012</v>
      </c>
      <c r="C69" s="254" t="s">
        <v>25</v>
      </c>
      <c r="D69" s="255">
        <v>25</v>
      </c>
      <c r="E69" s="255" t="s">
        <v>21</v>
      </c>
      <c r="F69" s="253" t="s">
        <v>20</v>
      </c>
      <c r="G69" s="196" t="s">
        <v>32</v>
      </c>
      <c r="H69" s="264">
        <v>334</v>
      </c>
      <c r="I69" s="264"/>
      <c r="J69" s="264"/>
      <c r="K69" s="264"/>
      <c r="L69" s="258">
        <v>15150</v>
      </c>
      <c r="M69" s="265">
        <v>187300</v>
      </c>
      <c r="N69" s="260">
        <v>203800</v>
      </c>
      <c r="O69" s="260"/>
      <c r="P69" s="261">
        <f t="shared" si="0"/>
        <v>406250</v>
      </c>
      <c r="Q69" s="196">
        <v>169</v>
      </c>
      <c r="R69" s="196">
        <v>165</v>
      </c>
    </row>
    <row r="70" spans="2:20" x14ac:dyDescent="0.2">
      <c r="B70" s="253">
        <v>2012</v>
      </c>
      <c r="C70" s="254" t="s">
        <v>25</v>
      </c>
      <c r="D70" s="255">
        <v>26</v>
      </c>
      <c r="E70" s="255" t="s">
        <v>21</v>
      </c>
      <c r="F70" s="253" t="s">
        <v>26</v>
      </c>
      <c r="G70" s="196" t="s">
        <v>33</v>
      </c>
      <c r="H70" s="264">
        <v>403</v>
      </c>
      <c r="I70" s="264"/>
      <c r="J70" s="264"/>
      <c r="K70" s="264"/>
      <c r="L70" s="258">
        <v>19900</v>
      </c>
      <c r="M70" s="265">
        <v>242400</v>
      </c>
      <c r="N70" s="260">
        <v>249600</v>
      </c>
      <c r="O70" s="260"/>
      <c r="P70" s="261">
        <f t="shared" si="0"/>
        <v>511900</v>
      </c>
      <c r="Q70" s="196">
        <v>220</v>
      </c>
      <c r="R70" s="196">
        <v>183</v>
      </c>
    </row>
    <row r="71" spans="2:20" x14ac:dyDescent="0.2">
      <c r="B71" s="253">
        <v>2012</v>
      </c>
      <c r="C71" s="254" t="s">
        <v>25</v>
      </c>
      <c r="D71" s="255">
        <v>27</v>
      </c>
      <c r="E71" s="255" t="s">
        <v>21</v>
      </c>
      <c r="F71" s="253" t="s">
        <v>18</v>
      </c>
      <c r="G71" s="196" t="s">
        <v>34</v>
      </c>
      <c r="H71" s="264">
        <v>340</v>
      </c>
      <c r="I71" s="264"/>
      <c r="J71" s="264"/>
      <c r="K71" s="264"/>
      <c r="L71" s="258">
        <v>17250</v>
      </c>
      <c r="M71" s="265">
        <v>211400</v>
      </c>
      <c r="N71" s="260">
        <v>210000</v>
      </c>
      <c r="O71" s="260"/>
      <c r="P71" s="261">
        <f t="shared" si="0"/>
        <v>438650</v>
      </c>
      <c r="Q71" s="196">
        <v>164</v>
      </c>
      <c r="R71" s="196">
        <v>176</v>
      </c>
    </row>
    <row r="72" spans="2:20" x14ac:dyDescent="0.2">
      <c r="B72" s="253">
        <v>2012</v>
      </c>
      <c r="C72" s="254" t="s">
        <v>25</v>
      </c>
      <c r="D72" s="255">
        <v>28</v>
      </c>
      <c r="E72" s="255" t="s">
        <v>21</v>
      </c>
      <c r="F72" s="253" t="s">
        <v>26</v>
      </c>
      <c r="G72" s="196" t="s">
        <v>35</v>
      </c>
      <c r="H72" s="264">
        <v>310</v>
      </c>
      <c r="I72" s="264"/>
      <c r="J72" s="264"/>
      <c r="K72" s="264"/>
      <c r="L72" s="258">
        <v>14600</v>
      </c>
      <c r="M72" s="265">
        <v>178900</v>
      </c>
      <c r="N72" s="260">
        <v>187800</v>
      </c>
      <c r="O72" s="260"/>
      <c r="P72" s="261">
        <f t="shared" si="0"/>
        <v>381300</v>
      </c>
      <c r="Q72" s="196">
        <v>163</v>
      </c>
      <c r="R72" s="196">
        <v>147</v>
      </c>
    </row>
    <row r="73" spans="2:20" x14ac:dyDescent="0.2">
      <c r="B73" s="253">
        <v>2012</v>
      </c>
      <c r="C73" s="254" t="s">
        <v>25</v>
      </c>
      <c r="D73" s="255">
        <v>29</v>
      </c>
      <c r="E73" s="255" t="s">
        <v>13</v>
      </c>
      <c r="F73" s="253" t="s">
        <v>19</v>
      </c>
      <c r="G73" s="196" t="s">
        <v>36</v>
      </c>
      <c r="H73" s="264">
        <v>499</v>
      </c>
      <c r="I73" s="264"/>
      <c r="J73" s="264"/>
      <c r="K73" s="264"/>
      <c r="L73" s="258">
        <v>23500</v>
      </c>
      <c r="M73" s="259">
        <v>335450</v>
      </c>
      <c r="N73" s="260">
        <v>299400</v>
      </c>
      <c r="O73" s="260"/>
      <c r="P73" s="261">
        <f t="shared" si="0"/>
        <v>658350</v>
      </c>
      <c r="Q73" s="196">
        <v>271</v>
      </c>
      <c r="R73" s="196">
        <v>228</v>
      </c>
    </row>
    <row r="74" spans="2:20" x14ac:dyDescent="0.2">
      <c r="B74" s="253">
        <v>2012</v>
      </c>
      <c r="C74" s="254" t="s">
        <v>25</v>
      </c>
      <c r="D74" s="255">
        <v>30</v>
      </c>
      <c r="E74" s="255" t="s">
        <v>13</v>
      </c>
      <c r="F74" s="253" t="s">
        <v>17</v>
      </c>
      <c r="G74" s="196" t="s">
        <v>37</v>
      </c>
      <c r="H74" s="264">
        <v>577</v>
      </c>
      <c r="I74" s="264"/>
      <c r="J74" s="264"/>
      <c r="K74" s="264"/>
      <c r="L74" s="258">
        <v>89400</v>
      </c>
      <c r="M74" s="259">
        <v>355100</v>
      </c>
      <c r="N74" s="260">
        <v>352600</v>
      </c>
      <c r="O74" s="260"/>
      <c r="P74" s="261">
        <f t="shared" si="0"/>
        <v>797100</v>
      </c>
      <c r="Q74" s="196">
        <v>325</v>
      </c>
      <c r="R74" s="196">
        <v>252</v>
      </c>
    </row>
    <row r="75" spans="2:20" x14ac:dyDescent="0.2">
      <c r="B75" s="253">
        <v>2012</v>
      </c>
      <c r="C75" s="254" t="s">
        <v>25</v>
      </c>
      <c r="D75" s="255">
        <v>31</v>
      </c>
      <c r="E75" s="255" t="s">
        <v>13</v>
      </c>
      <c r="F75" s="253" t="s">
        <v>17</v>
      </c>
      <c r="G75" s="196" t="s">
        <v>38</v>
      </c>
      <c r="H75" s="264">
        <v>422</v>
      </c>
      <c r="I75" s="264"/>
      <c r="J75" s="264"/>
      <c r="K75" s="264"/>
      <c r="L75" s="258">
        <v>63100</v>
      </c>
      <c r="M75" s="259">
        <v>255400</v>
      </c>
      <c r="N75" s="260">
        <v>257800</v>
      </c>
      <c r="O75" s="260"/>
      <c r="P75" s="261">
        <f t="shared" si="0"/>
        <v>576300</v>
      </c>
      <c r="Q75" s="196">
        <v>223</v>
      </c>
      <c r="R75" s="196">
        <v>199</v>
      </c>
    </row>
    <row r="76" spans="2:20" x14ac:dyDescent="0.2">
      <c r="B76" s="253">
        <v>2012</v>
      </c>
      <c r="C76" s="254" t="s">
        <v>25</v>
      </c>
      <c r="D76" s="255">
        <v>32</v>
      </c>
      <c r="E76" s="255" t="s">
        <v>13</v>
      </c>
      <c r="F76" s="253" t="s">
        <v>18</v>
      </c>
      <c r="G76" s="196" t="s">
        <v>39</v>
      </c>
      <c r="H76" s="264">
        <v>37</v>
      </c>
      <c r="I76" s="264"/>
      <c r="J76" s="264"/>
      <c r="K76" s="264"/>
      <c r="L76" s="258">
        <v>5400</v>
      </c>
      <c r="M76" s="259">
        <v>22400</v>
      </c>
      <c r="N76" s="260">
        <v>23400</v>
      </c>
      <c r="O76" s="260"/>
      <c r="P76" s="261">
        <f t="shared" si="0"/>
        <v>51200</v>
      </c>
      <c r="Q76" s="196">
        <v>27</v>
      </c>
      <c r="R76" s="196">
        <v>10</v>
      </c>
    </row>
    <row r="77" spans="2:20" x14ac:dyDescent="0.2">
      <c r="B77" s="253">
        <v>2012</v>
      </c>
      <c r="C77" s="254" t="s">
        <v>25</v>
      </c>
      <c r="D77" s="255">
        <v>33</v>
      </c>
      <c r="E77" s="255" t="s">
        <v>21</v>
      </c>
      <c r="F77" s="253" t="s">
        <v>15</v>
      </c>
      <c r="G77" s="196" t="s">
        <v>40</v>
      </c>
      <c r="H77" s="264">
        <v>820</v>
      </c>
      <c r="I77" s="264"/>
      <c r="J77" s="264"/>
      <c r="K77" s="264"/>
      <c r="L77" s="258">
        <v>38950</v>
      </c>
      <c r="M77" s="265">
        <v>491650</v>
      </c>
      <c r="N77" s="260">
        <v>509600</v>
      </c>
      <c r="O77" s="260"/>
      <c r="P77" s="261">
        <f t="shared" si="0"/>
        <v>1040200</v>
      </c>
      <c r="Q77" s="196">
        <v>472</v>
      </c>
      <c r="R77" s="196">
        <v>348</v>
      </c>
    </row>
    <row r="78" spans="2:20" x14ac:dyDescent="0.2">
      <c r="B78" s="253">
        <v>2012</v>
      </c>
      <c r="C78" s="254" t="s">
        <v>25</v>
      </c>
      <c r="D78" s="255">
        <v>34</v>
      </c>
      <c r="E78" s="255" t="s">
        <v>21</v>
      </c>
      <c r="F78" s="253" t="s">
        <v>17</v>
      </c>
      <c r="G78" s="196" t="s">
        <v>41</v>
      </c>
      <c r="H78" s="264">
        <v>685</v>
      </c>
      <c r="I78" s="264"/>
      <c r="J78" s="264"/>
      <c r="K78" s="264"/>
      <c r="L78" s="258">
        <v>32000</v>
      </c>
      <c r="M78" s="265">
        <v>378000</v>
      </c>
      <c r="N78" s="260">
        <v>412200</v>
      </c>
      <c r="O78" s="260"/>
      <c r="P78" s="261">
        <f t="shared" ref="P78:P93" si="1">I78+J78+K78+L78+M78+N78+O78</f>
        <v>822200</v>
      </c>
      <c r="Q78" s="196">
        <v>366</v>
      </c>
      <c r="R78" s="196">
        <v>319</v>
      </c>
    </row>
    <row r="79" spans="2:20" x14ac:dyDescent="0.2">
      <c r="B79" s="253">
        <v>2012</v>
      </c>
      <c r="C79" s="254" t="s">
        <v>25</v>
      </c>
      <c r="D79" s="255">
        <v>35</v>
      </c>
      <c r="E79" s="255" t="s">
        <v>21</v>
      </c>
      <c r="F79" s="253" t="s">
        <v>17</v>
      </c>
      <c r="G79" s="196" t="s">
        <v>42</v>
      </c>
      <c r="H79" s="264">
        <v>662</v>
      </c>
      <c r="I79" s="264"/>
      <c r="J79" s="264"/>
      <c r="K79" s="264"/>
      <c r="L79" s="258">
        <v>33400</v>
      </c>
      <c r="M79" s="265">
        <v>403100</v>
      </c>
      <c r="N79" s="260">
        <v>406600</v>
      </c>
      <c r="O79" s="260"/>
      <c r="P79" s="261">
        <f t="shared" si="1"/>
        <v>843100</v>
      </c>
      <c r="Q79" s="196">
        <v>363</v>
      </c>
      <c r="R79" s="196">
        <v>299</v>
      </c>
    </row>
    <row r="80" spans="2:20" x14ac:dyDescent="0.2">
      <c r="B80" s="253">
        <v>2012</v>
      </c>
      <c r="C80" s="254" t="s">
        <v>25</v>
      </c>
      <c r="D80" s="255">
        <v>36</v>
      </c>
      <c r="E80" s="255" t="s">
        <v>13</v>
      </c>
      <c r="F80" s="253" t="s">
        <v>17</v>
      </c>
      <c r="G80" s="196" t="s">
        <v>43</v>
      </c>
      <c r="H80" s="264">
        <v>546</v>
      </c>
      <c r="I80" s="264"/>
      <c r="J80" s="264"/>
      <c r="K80" s="264"/>
      <c r="L80" s="258">
        <v>81450</v>
      </c>
      <c r="M80" s="259">
        <v>334250</v>
      </c>
      <c r="N80" s="260">
        <v>335400</v>
      </c>
      <c r="O80" s="260"/>
      <c r="P80" s="261">
        <f t="shared" si="1"/>
        <v>751100</v>
      </c>
      <c r="Q80" s="196">
        <v>325</v>
      </c>
      <c r="R80" s="196">
        <v>221</v>
      </c>
    </row>
    <row r="81" spans="2:18" x14ac:dyDescent="0.2">
      <c r="B81" s="253">
        <v>2012</v>
      </c>
      <c r="C81" s="254" t="s">
        <v>25</v>
      </c>
      <c r="D81" s="255">
        <v>37</v>
      </c>
      <c r="E81" s="255" t="s">
        <v>13</v>
      </c>
      <c r="F81" s="253" t="s">
        <v>18</v>
      </c>
      <c r="G81" s="196" t="s">
        <v>44</v>
      </c>
      <c r="H81" s="264">
        <v>48</v>
      </c>
      <c r="I81" s="264"/>
      <c r="J81" s="264"/>
      <c r="K81" s="264"/>
      <c r="L81" s="258">
        <v>2150</v>
      </c>
      <c r="M81" s="259">
        <v>30700</v>
      </c>
      <c r="N81" s="260">
        <v>28800</v>
      </c>
      <c r="O81" s="260"/>
      <c r="P81" s="261">
        <f t="shared" si="1"/>
        <v>61650</v>
      </c>
      <c r="Q81" s="196">
        <v>26</v>
      </c>
      <c r="R81" s="196">
        <v>22</v>
      </c>
    </row>
    <row r="82" spans="2:18" x14ac:dyDescent="0.2">
      <c r="B82" s="253">
        <v>2012</v>
      </c>
      <c r="C82" s="254" t="s">
        <v>25</v>
      </c>
      <c r="D82" s="255">
        <v>38</v>
      </c>
      <c r="E82" s="255" t="s">
        <v>13</v>
      </c>
      <c r="F82" s="253" t="s">
        <v>24</v>
      </c>
      <c r="G82" s="196" t="s">
        <v>45</v>
      </c>
      <c r="H82" s="264">
        <v>126</v>
      </c>
      <c r="I82" s="264"/>
      <c r="J82" s="264"/>
      <c r="K82" s="264"/>
      <c r="L82" s="258">
        <v>6350</v>
      </c>
      <c r="M82" s="262">
        <v>88100</v>
      </c>
      <c r="N82" s="260">
        <v>76600</v>
      </c>
      <c r="O82" s="260"/>
      <c r="P82" s="261">
        <f t="shared" si="1"/>
        <v>171050</v>
      </c>
      <c r="Q82" s="196">
        <v>71</v>
      </c>
      <c r="R82" s="196">
        <v>55</v>
      </c>
    </row>
    <row r="83" spans="2:18" x14ac:dyDescent="0.2">
      <c r="B83" s="253">
        <v>2012</v>
      </c>
      <c r="C83" s="254" t="s">
        <v>25</v>
      </c>
      <c r="D83" s="255">
        <v>39</v>
      </c>
      <c r="E83" s="255" t="s">
        <v>21</v>
      </c>
      <c r="F83" s="253" t="s">
        <v>24</v>
      </c>
      <c r="G83" s="196" t="s">
        <v>46</v>
      </c>
      <c r="H83" s="264">
        <v>232</v>
      </c>
      <c r="I83" s="264"/>
      <c r="J83" s="264"/>
      <c r="K83" s="264"/>
      <c r="L83" s="258">
        <v>11250</v>
      </c>
      <c r="M83" s="265">
        <v>133600</v>
      </c>
      <c r="N83" s="260">
        <v>140000</v>
      </c>
      <c r="O83" s="260"/>
      <c r="P83" s="261">
        <f t="shared" si="1"/>
        <v>284850</v>
      </c>
      <c r="Q83" s="196">
        <v>138</v>
      </c>
      <c r="R83" s="196">
        <v>94</v>
      </c>
    </row>
    <row r="84" spans="2:18" x14ac:dyDescent="0.2">
      <c r="B84" s="253">
        <v>2012</v>
      </c>
      <c r="C84" s="254" t="s">
        <v>25</v>
      </c>
      <c r="D84" s="255">
        <v>40</v>
      </c>
      <c r="E84" s="255" t="s">
        <v>21</v>
      </c>
      <c r="F84" s="253" t="s">
        <v>24</v>
      </c>
      <c r="G84" s="196" t="s">
        <v>47</v>
      </c>
      <c r="H84" s="264">
        <v>242</v>
      </c>
      <c r="I84" s="264"/>
      <c r="J84" s="264"/>
      <c r="K84" s="264"/>
      <c r="L84" s="258">
        <v>11900</v>
      </c>
      <c r="M84" s="265">
        <v>147250</v>
      </c>
      <c r="N84" s="260">
        <v>149600</v>
      </c>
      <c r="O84" s="260"/>
      <c r="P84" s="261">
        <f t="shared" si="1"/>
        <v>308750</v>
      </c>
      <c r="Q84" s="196">
        <v>137</v>
      </c>
      <c r="R84" s="196">
        <v>105</v>
      </c>
    </row>
    <row r="85" spans="2:18" x14ac:dyDescent="0.2">
      <c r="B85" s="253">
        <v>2012</v>
      </c>
      <c r="C85" s="254" t="s">
        <v>25</v>
      </c>
      <c r="D85" s="255">
        <v>41</v>
      </c>
      <c r="E85" s="255" t="s">
        <v>21</v>
      </c>
      <c r="F85" s="253" t="s">
        <v>27</v>
      </c>
      <c r="G85" s="196" t="s">
        <v>48</v>
      </c>
      <c r="H85" s="264">
        <v>247</v>
      </c>
      <c r="I85" s="264"/>
      <c r="J85" s="264"/>
      <c r="K85" s="264"/>
      <c r="L85" s="258">
        <v>11300</v>
      </c>
      <c r="M85" s="265">
        <v>143800</v>
      </c>
      <c r="N85" s="260">
        <v>150550</v>
      </c>
      <c r="O85" s="260"/>
      <c r="P85" s="261">
        <f t="shared" si="1"/>
        <v>305650</v>
      </c>
      <c r="Q85" s="196">
        <v>146</v>
      </c>
      <c r="R85" s="196">
        <v>101</v>
      </c>
    </row>
    <row r="86" spans="2:18" x14ac:dyDescent="0.2">
      <c r="B86" s="253">
        <v>2012</v>
      </c>
      <c r="C86" s="254" t="s">
        <v>25</v>
      </c>
      <c r="D86" s="255">
        <v>42</v>
      </c>
      <c r="E86" s="255" t="s">
        <v>13</v>
      </c>
      <c r="F86" s="253" t="s">
        <v>15</v>
      </c>
      <c r="G86" s="196" t="s">
        <v>49</v>
      </c>
      <c r="H86" s="264">
        <v>389</v>
      </c>
      <c r="I86" s="264"/>
      <c r="J86" s="264"/>
      <c r="K86" s="264"/>
      <c r="L86" s="258">
        <v>19750</v>
      </c>
      <c r="M86" s="262">
        <v>273950</v>
      </c>
      <c r="N86" s="260">
        <v>239200</v>
      </c>
      <c r="O86" s="260"/>
      <c r="P86" s="261">
        <f t="shared" si="1"/>
        <v>532900</v>
      </c>
      <c r="Q86" s="196">
        <v>219</v>
      </c>
      <c r="R86" s="196">
        <v>170</v>
      </c>
    </row>
    <row r="87" spans="2:18" x14ac:dyDescent="0.2">
      <c r="B87" s="253">
        <v>2012</v>
      </c>
      <c r="C87" s="254" t="s">
        <v>25</v>
      </c>
      <c r="D87" s="255">
        <v>43</v>
      </c>
      <c r="E87" s="255" t="s">
        <v>13</v>
      </c>
      <c r="F87" s="253" t="s">
        <v>17</v>
      </c>
      <c r="G87" s="266" t="s">
        <v>50</v>
      </c>
      <c r="H87" s="264">
        <v>659</v>
      </c>
      <c r="I87" s="264"/>
      <c r="J87" s="264"/>
      <c r="K87" s="264"/>
      <c r="L87" s="258">
        <v>31350</v>
      </c>
      <c r="M87" s="262">
        <v>457700</v>
      </c>
      <c r="N87" s="260">
        <v>402800</v>
      </c>
      <c r="O87" s="260"/>
      <c r="P87" s="261">
        <f t="shared" si="1"/>
        <v>891850</v>
      </c>
      <c r="Q87" s="196">
        <v>360</v>
      </c>
      <c r="R87" s="196">
        <v>299</v>
      </c>
    </row>
    <row r="88" spans="2:18" x14ac:dyDescent="0.2">
      <c r="B88" s="253">
        <v>2013</v>
      </c>
      <c r="C88" s="254" t="s">
        <v>25</v>
      </c>
      <c r="D88" s="255">
        <v>44</v>
      </c>
      <c r="E88" s="255" t="s">
        <v>21</v>
      </c>
      <c r="F88" s="253" t="s">
        <v>18</v>
      </c>
      <c r="G88" s="196" t="s">
        <v>149</v>
      </c>
      <c r="H88" s="264">
        <v>138</v>
      </c>
      <c r="I88" s="264"/>
      <c r="J88" s="264"/>
      <c r="K88" s="264"/>
      <c r="L88" s="258"/>
      <c r="M88" s="259">
        <v>28600</v>
      </c>
      <c r="N88" s="260">
        <v>84600</v>
      </c>
      <c r="O88" s="260"/>
      <c r="P88" s="261">
        <f t="shared" si="1"/>
        <v>113200</v>
      </c>
      <c r="Q88" s="196">
        <v>69</v>
      </c>
      <c r="R88" s="196">
        <v>69</v>
      </c>
    </row>
    <row r="89" spans="2:18" x14ac:dyDescent="0.2">
      <c r="B89" s="253">
        <v>2013</v>
      </c>
      <c r="C89" s="254" t="s">
        <v>25</v>
      </c>
      <c r="D89" s="255">
        <v>45</v>
      </c>
      <c r="E89" s="255" t="s">
        <v>13</v>
      </c>
      <c r="F89" s="253" t="s">
        <v>23</v>
      </c>
      <c r="G89" s="196" t="s">
        <v>150</v>
      </c>
      <c r="H89" s="264">
        <v>346</v>
      </c>
      <c r="I89" s="264"/>
      <c r="J89" s="264"/>
      <c r="K89" s="264"/>
      <c r="L89" s="258"/>
      <c r="M89" s="259">
        <v>63600</v>
      </c>
      <c r="N89" s="260">
        <v>205400</v>
      </c>
      <c r="O89" s="260"/>
      <c r="P89" s="261">
        <f t="shared" si="1"/>
        <v>269000</v>
      </c>
      <c r="Q89" s="196">
        <v>195</v>
      </c>
      <c r="R89" s="196">
        <v>151</v>
      </c>
    </row>
    <row r="90" spans="2:18" x14ac:dyDescent="0.2">
      <c r="B90" s="253">
        <v>2013</v>
      </c>
      <c r="C90" s="254" t="s">
        <v>25</v>
      </c>
      <c r="D90" s="255">
        <v>46</v>
      </c>
      <c r="E90" s="255" t="s">
        <v>21</v>
      </c>
      <c r="F90" s="253" t="s">
        <v>24</v>
      </c>
      <c r="G90" s="196" t="s">
        <v>151</v>
      </c>
      <c r="H90" s="264">
        <v>164</v>
      </c>
      <c r="I90" s="264"/>
      <c r="J90" s="264"/>
      <c r="K90" s="264"/>
      <c r="L90" s="258"/>
      <c r="M90" s="259">
        <v>30000</v>
      </c>
      <c r="N90" s="260">
        <v>95200</v>
      </c>
      <c r="O90" s="260"/>
      <c r="P90" s="261">
        <f t="shared" si="1"/>
        <v>125200</v>
      </c>
      <c r="Q90" s="196">
        <v>93</v>
      </c>
      <c r="R90" s="196">
        <v>71</v>
      </c>
    </row>
    <row r="91" spans="2:18" x14ac:dyDescent="0.2">
      <c r="B91" s="253">
        <v>2013</v>
      </c>
      <c r="C91" s="254" t="s">
        <v>25</v>
      </c>
      <c r="D91" s="255">
        <v>47</v>
      </c>
      <c r="E91" s="255" t="s">
        <v>21</v>
      </c>
      <c r="F91" s="253" t="s">
        <v>23</v>
      </c>
      <c r="G91" s="196" t="s">
        <v>152</v>
      </c>
      <c r="H91" s="264">
        <v>702</v>
      </c>
      <c r="I91" s="264"/>
      <c r="J91" s="264"/>
      <c r="K91" s="264"/>
      <c r="L91" s="258"/>
      <c r="M91" s="259">
        <v>136200</v>
      </c>
      <c r="N91" s="260">
        <v>429400</v>
      </c>
      <c r="O91" s="260"/>
      <c r="P91" s="261">
        <f t="shared" si="1"/>
        <v>565600</v>
      </c>
      <c r="Q91" s="196">
        <v>405</v>
      </c>
      <c r="R91" s="196">
        <v>297</v>
      </c>
    </row>
    <row r="92" spans="2:18" x14ac:dyDescent="0.2">
      <c r="B92" s="253">
        <v>2013</v>
      </c>
      <c r="C92" s="254" t="s">
        <v>25</v>
      </c>
      <c r="D92" s="255">
        <v>48</v>
      </c>
      <c r="E92" s="255" t="s">
        <v>21</v>
      </c>
      <c r="F92" s="253" t="s">
        <v>18</v>
      </c>
      <c r="G92" s="196" t="s">
        <v>153</v>
      </c>
      <c r="H92" s="264">
        <v>183</v>
      </c>
      <c r="I92" s="264"/>
      <c r="J92" s="264"/>
      <c r="K92" s="264"/>
      <c r="L92" s="258"/>
      <c r="M92" s="259">
        <v>34800</v>
      </c>
      <c r="N92" s="260">
        <v>109800</v>
      </c>
      <c r="O92" s="260"/>
      <c r="P92" s="261">
        <f t="shared" si="1"/>
        <v>144600</v>
      </c>
      <c r="Q92" s="196">
        <v>102</v>
      </c>
      <c r="R92" s="196">
        <v>81</v>
      </c>
    </row>
    <row r="93" spans="2:18" x14ac:dyDescent="0.2">
      <c r="B93" s="253">
        <v>2013</v>
      </c>
      <c r="C93" s="254" t="s">
        <v>25</v>
      </c>
      <c r="D93" s="255">
        <v>49</v>
      </c>
      <c r="E93" s="255" t="s">
        <v>21</v>
      </c>
      <c r="F93" s="253" t="s">
        <v>17</v>
      </c>
      <c r="G93" s="196" t="s">
        <v>154</v>
      </c>
      <c r="H93" s="264">
        <v>553</v>
      </c>
      <c r="I93" s="264"/>
      <c r="J93" s="264"/>
      <c r="K93" s="264"/>
      <c r="L93" s="258"/>
      <c r="M93" s="259">
        <v>115000</v>
      </c>
      <c r="N93" s="260">
        <v>338000</v>
      </c>
      <c r="O93" s="260"/>
      <c r="P93" s="261">
        <f t="shared" si="1"/>
        <v>453000</v>
      </c>
      <c r="Q93" s="196">
        <v>277</v>
      </c>
      <c r="R93" s="196">
        <v>276</v>
      </c>
    </row>
    <row r="94" spans="2:18" x14ac:dyDescent="0.2">
      <c r="H94" s="267">
        <f>SUM(H13:H93)</f>
        <v>28532</v>
      </c>
      <c r="I94" s="268">
        <f>SUM(I13:I87)</f>
        <v>319850</v>
      </c>
      <c r="J94" s="268">
        <f>SUM(J13:J87)</f>
        <v>4027250</v>
      </c>
      <c r="K94" s="268">
        <f>SUM(K13:K87)</f>
        <v>7101650</v>
      </c>
      <c r="L94" s="268">
        <f>SUM(L13:L87)</f>
        <v>9819910</v>
      </c>
      <c r="M94" s="268">
        <f t="shared" ref="M94:R94" si="2">SUM(M13:M93)</f>
        <v>16610290</v>
      </c>
      <c r="N94" s="269">
        <f t="shared" si="2"/>
        <v>17014159.199999999</v>
      </c>
      <c r="O94" s="269">
        <f t="shared" si="2"/>
        <v>1448244.08</v>
      </c>
      <c r="P94" s="261">
        <f t="shared" si="2"/>
        <v>56341353.280000009</v>
      </c>
      <c r="Q94" s="270">
        <f t="shared" si="2"/>
        <v>14990</v>
      </c>
      <c r="R94" s="270">
        <f t="shared" si="2"/>
        <v>13542</v>
      </c>
    </row>
    <row r="95" spans="2:18" x14ac:dyDescent="0.2">
      <c r="Q95" s="271"/>
      <c r="R95" s="271"/>
    </row>
    <row r="96" spans="2:18" x14ac:dyDescent="0.2">
      <c r="M96" s="272"/>
      <c r="N96" s="273"/>
      <c r="O96" s="273"/>
    </row>
    <row r="97" spans="14:15" x14ac:dyDescent="0.2">
      <c r="N97" s="274"/>
      <c r="O97" s="274"/>
    </row>
    <row r="98" spans="14:15" x14ac:dyDescent="0.2">
      <c r="N98" s="273"/>
      <c r="O98" s="273"/>
    </row>
  </sheetData>
  <sortState ref="B5:Q86">
    <sortCondition descending="1" ref="C5:C86"/>
    <sortCondition ref="D5:D86"/>
  </sortState>
  <mergeCells count="3">
    <mergeCell ref="Q11:R11"/>
    <mergeCell ref="B7:Q7"/>
    <mergeCell ref="B9:Q9"/>
  </mergeCells>
  <pageMargins left="0.23622047244094491" right="0.23622047244094491" top="0.74803149606299213" bottom="0.74803149606299213" header="0.31496062992125984" footer="0.31496062992125984"/>
  <pageSetup scale="7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B1:BA52"/>
  <sheetViews>
    <sheetView zoomScale="60" zoomScaleNormal="60" workbookViewId="0">
      <pane xSplit="4" ySplit="14" topLeftCell="E15" activePane="bottomRight" state="frozen"/>
      <selection pane="topRight" activeCell="E1" sqref="E1"/>
      <selection pane="bottomLeft" activeCell="A5" sqref="A5"/>
      <selection pane="bottomRight" activeCell="C9" sqref="C9"/>
    </sheetView>
  </sheetViews>
  <sheetFormatPr baseColWidth="10" defaultRowHeight="13.5" x14ac:dyDescent="0.25"/>
  <cols>
    <col min="1" max="1" width="15.7109375" style="96" bestFit="1" customWidth="1"/>
    <col min="2" max="2" width="11.42578125" style="97" hidden="1" customWidth="1"/>
    <col min="3" max="3" width="12.140625" style="178" bestFit="1" customWidth="1"/>
    <col min="4" max="4" width="12.42578125" style="178" bestFit="1" customWidth="1"/>
    <col min="5" max="5" width="6.28515625" style="95" customWidth="1"/>
    <col min="6" max="6" width="6" style="95" customWidth="1"/>
    <col min="7" max="8" width="5.42578125" style="95" customWidth="1"/>
    <col min="9" max="9" width="7" style="95" customWidth="1"/>
    <col min="10" max="11" width="5.42578125" style="95" customWidth="1"/>
    <col min="12" max="12" width="6.42578125" style="95" customWidth="1"/>
    <col min="13" max="14" width="5.42578125" style="95" customWidth="1"/>
    <col min="15" max="15" width="5.85546875" style="95" customWidth="1"/>
    <col min="16" max="21" width="5.42578125" style="95" customWidth="1"/>
    <col min="22" max="24" width="5.5703125" style="95" customWidth="1"/>
    <col min="25" max="46" width="5.42578125" style="95" customWidth="1"/>
    <col min="47" max="47" width="7" style="95" customWidth="1"/>
    <col min="48" max="48" width="12" style="95" customWidth="1"/>
    <col min="49" max="50" width="12" style="93" customWidth="1"/>
    <col min="51" max="51" width="11.85546875" style="93" customWidth="1"/>
    <col min="52" max="52" width="10.42578125" style="95" customWidth="1"/>
    <col min="53" max="53" width="12.85546875" style="96" customWidth="1"/>
    <col min="54" max="16384" width="11.42578125" style="96"/>
  </cols>
  <sheetData>
    <row r="1" spans="2:53" ht="15" x14ac:dyDescent="0.25">
      <c r="C1" s="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66"/>
      <c r="AK1" s="366"/>
      <c r="AL1" s="366"/>
      <c r="AM1" s="3"/>
    </row>
    <row r="2" spans="2:53" ht="15" x14ac:dyDescent="0.25">
      <c r="C2" s="1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66"/>
      <c r="AK2" s="366"/>
      <c r="AL2" s="366"/>
      <c r="AM2" s="3"/>
    </row>
    <row r="3" spans="2:53" ht="15" x14ac:dyDescent="0.25">
      <c r="C3" s="1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66"/>
      <c r="AK3" s="366"/>
      <c r="AL3" s="366"/>
      <c r="AM3" s="3"/>
    </row>
    <row r="4" spans="2:53" ht="15" x14ac:dyDescent="0.25">
      <c r="C4" s="1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66"/>
      <c r="AK4" s="366"/>
      <c r="AL4" s="366"/>
      <c r="AM4" s="3"/>
    </row>
    <row r="5" spans="2:53" ht="15" x14ac:dyDescent="0.25">
      <c r="C5" s="1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66"/>
      <c r="AK5" s="366"/>
      <c r="AL5" s="366"/>
      <c r="AM5" s="3"/>
    </row>
    <row r="6" spans="2:53" ht="15" x14ac:dyDescent="0.25">
      <c r="C6" s="1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66"/>
      <c r="AK6" s="366"/>
      <c r="AL6" s="366"/>
      <c r="AM6" s="3"/>
    </row>
    <row r="7" spans="2:53" ht="15" x14ac:dyDescent="0.25">
      <c r="C7" s="1"/>
      <c r="D7"/>
      <c r="E7"/>
      <c r="F7"/>
      <c r="G7"/>
      <c r="H7"/>
      <c r="I7"/>
      <c r="J7"/>
      <c r="K7"/>
      <c r="L7"/>
      <c r="M7"/>
      <c r="N7"/>
      <c r="O7"/>
      <c r="P7"/>
      <c r="Q7"/>
      <c r="R7"/>
      <c r="S7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66"/>
      <c r="AK7" s="366"/>
      <c r="AL7" s="366"/>
      <c r="AM7" s="3"/>
    </row>
    <row r="8" spans="2:53" ht="21" x14ac:dyDescent="0.25">
      <c r="C8" s="360" t="s">
        <v>282</v>
      </c>
      <c r="D8" s="361"/>
      <c r="E8" s="361"/>
      <c r="F8" s="361"/>
      <c r="G8" s="361"/>
      <c r="H8" s="361"/>
      <c r="I8" s="361"/>
      <c r="J8" s="361"/>
      <c r="K8" s="361"/>
      <c r="L8" s="361"/>
      <c r="M8" s="361"/>
      <c r="N8" s="361"/>
      <c r="O8" s="361"/>
      <c r="P8" s="361"/>
      <c r="Q8" s="361"/>
      <c r="R8" s="361"/>
      <c r="S8" s="361"/>
      <c r="T8" s="361"/>
      <c r="U8" s="361"/>
      <c r="V8" s="361"/>
      <c r="W8" s="361"/>
      <c r="X8" s="361"/>
      <c r="Y8" s="361"/>
      <c r="Z8" s="361"/>
      <c r="AA8" s="361"/>
      <c r="AB8" s="361"/>
      <c r="AC8" s="361"/>
      <c r="AD8" s="361"/>
      <c r="AE8" s="361"/>
      <c r="AF8" s="361"/>
      <c r="AG8" s="361"/>
      <c r="AH8" s="361"/>
      <c r="AI8" s="361"/>
      <c r="AJ8" s="361"/>
      <c r="AK8" s="361"/>
      <c r="AL8" s="361"/>
      <c r="AM8" s="362"/>
    </row>
    <row r="9" spans="2:53" x14ac:dyDescent="0.25">
      <c r="C9" s="1"/>
      <c r="D9" s="357"/>
      <c r="E9" s="357"/>
      <c r="F9" s="357"/>
      <c r="G9" s="357"/>
      <c r="H9" s="357"/>
      <c r="I9" s="358"/>
      <c r="J9" s="358"/>
      <c r="K9" s="358"/>
      <c r="L9" s="358"/>
      <c r="M9" s="358"/>
      <c r="N9" s="358"/>
      <c r="O9" s="358"/>
      <c r="P9" s="358"/>
      <c r="Q9" s="358"/>
      <c r="R9" s="359"/>
      <c r="S9" s="359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66"/>
      <c r="AK9" s="366"/>
      <c r="AL9" s="366"/>
      <c r="AM9" s="3"/>
    </row>
    <row r="10" spans="2:53" ht="21" x14ac:dyDescent="0.25">
      <c r="C10" s="367" t="s">
        <v>284</v>
      </c>
      <c r="D10" s="368"/>
      <c r="E10" s="368"/>
      <c r="F10" s="368"/>
      <c r="G10" s="368"/>
      <c r="H10" s="368"/>
      <c r="I10" s="368"/>
      <c r="J10" s="368"/>
      <c r="K10" s="368"/>
      <c r="L10" s="368"/>
      <c r="M10" s="368"/>
      <c r="N10" s="368"/>
      <c r="O10" s="368"/>
      <c r="P10" s="368"/>
      <c r="Q10" s="368"/>
      <c r="R10" s="368"/>
      <c r="S10" s="368"/>
      <c r="T10" s="368"/>
      <c r="U10" s="368"/>
      <c r="V10" s="368"/>
      <c r="W10" s="368"/>
      <c r="X10" s="368"/>
      <c r="Y10" s="368"/>
      <c r="Z10" s="368"/>
      <c r="AA10" s="368"/>
      <c r="AB10" s="368"/>
      <c r="AC10" s="368"/>
      <c r="AD10" s="368"/>
      <c r="AE10" s="368"/>
      <c r="AF10" s="368"/>
      <c r="AG10" s="368"/>
      <c r="AH10" s="368"/>
      <c r="AI10" s="368"/>
      <c r="AJ10" s="368"/>
      <c r="AK10" s="368"/>
      <c r="AL10" s="368"/>
      <c r="AM10" s="369"/>
    </row>
    <row r="11" spans="2:53" x14ac:dyDescent="0.25">
      <c r="C11" s="309"/>
      <c r="D11" s="309"/>
    </row>
    <row r="12" spans="2:53" ht="15.75" thickBot="1" x14ac:dyDescent="0.3">
      <c r="C12" s="94" t="s">
        <v>51</v>
      </c>
      <c r="E12" s="95">
        <v>2011</v>
      </c>
      <c r="L12" s="95" t="s">
        <v>189</v>
      </c>
      <c r="S12" s="95">
        <v>2012</v>
      </c>
      <c r="Z12" s="95">
        <v>2013</v>
      </c>
      <c r="AG12" s="95">
        <v>2014</v>
      </c>
    </row>
    <row r="13" spans="2:53" ht="14.25" thickBot="1" x14ac:dyDescent="0.3">
      <c r="C13" s="330"/>
      <c r="D13" s="330"/>
      <c r="E13" s="331" t="s">
        <v>52</v>
      </c>
      <c r="F13" s="332"/>
      <c r="G13" s="332"/>
      <c r="H13" s="332"/>
      <c r="I13" s="332"/>
      <c r="J13" s="332"/>
      <c r="K13" s="332"/>
      <c r="L13" s="326" t="s">
        <v>53</v>
      </c>
      <c r="M13" s="327"/>
      <c r="N13" s="327"/>
      <c r="O13" s="327"/>
      <c r="P13" s="327"/>
      <c r="Q13" s="327"/>
      <c r="R13" s="333"/>
      <c r="S13" s="326" t="s">
        <v>54</v>
      </c>
      <c r="T13" s="327"/>
      <c r="U13" s="327"/>
      <c r="V13" s="327"/>
      <c r="W13" s="327"/>
      <c r="X13" s="327"/>
      <c r="Y13" s="328"/>
      <c r="Z13" s="326" t="s">
        <v>202</v>
      </c>
      <c r="AA13" s="327"/>
      <c r="AB13" s="327"/>
      <c r="AC13" s="327"/>
      <c r="AD13" s="327"/>
      <c r="AE13" s="327"/>
      <c r="AF13" s="328"/>
      <c r="AG13" s="334" t="s">
        <v>245</v>
      </c>
      <c r="AH13" s="335"/>
      <c r="AI13" s="335"/>
      <c r="AJ13" s="335"/>
      <c r="AK13" s="335"/>
      <c r="AL13" s="335"/>
      <c r="AM13" s="336"/>
      <c r="AN13" s="326" t="s">
        <v>276</v>
      </c>
      <c r="AO13" s="327"/>
      <c r="AP13" s="327"/>
      <c r="AQ13" s="327"/>
      <c r="AR13" s="327"/>
      <c r="AS13" s="327"/>
      <c r="AT13" s="328"/>
      <c r="AU13" s="102"/>
      <c r="AW13" s="103"/>
      <c r="AX13" s="103"/>
      <c r="AY13" s="103"/>
    </row>
    <row r="14" spans="2:53" ht="59.25" customHeight="1" thickBot="1" x14ac:dyDescent="0.3">
      <c r="B14" s="104" t="s">
        <v>55</v>
      </c>
      <c r="C14" s="105" t="s">
        <v>3</v>
      </c>
      <c r="D14" s="105" t="s">
        <v>4</v>
      </c>
      <c r="E14" s="106" t="s">
        <v>56</v>
      </c>
      <c r="F14" s="107" t="s">
        <v>57</v>
      </c>
      <c r="G14" s="107" t="s">
        <v>58</v>
      </c>
      <c r="H14" s="108" t="s">
        <v>59</v>
      </c>
      <c r="I14" s="108" t="s">
        <v>60</v>
      </c>
      <c r="J14" s="108" t="s">
        <v>61</v>
      </c>
      <c r="K14" s="109" t="s">
        <v>62</v>
      </c>
      <c r="L14" s="106" t="s">
        <v>56</v>
      </c>
      <c r="M14" s="107" t="s">
        <v>57</v>
      </c>
      <c r="N14" s="107" t="s">
        <v>58</v>
      </c>
      <c r="O14" s="108" t="s">
        <v>59</v>
      </c>
      <c r="P14" s="108" t="s">
        <v>60</v>
      </c>
      <c r="Q14" s="108" t="s">
        <v>61</v>
      </c>
      <c r="R14" s="109" t="s">
        <v>62</v>
      </c>
      <c r="S14" s="106" t="s">
        <v>56</v>
      </c>
      <c r="T14" s="107" t="s">
        <v>57</v>
      </c>
      <c r="U14" s="107" t="s">
        <v>58</v>
      </c>
      <c r="V14" s="108" t="s">
        <v>59</v>
      </c>
      <c r="W14" s="108" t="s">
        <v>60</v>
      </c>
      <c r="X14" s="108" t="s">
        <v>61</v>
      </c>
      <c r="Y14" s="110" t="s">
        <v>62</v>
      </c>
      <c r="Z14" s="106" t="s">
        <v>56</v>
      </c>
      <c r="AA14" s="107" t="s">
        <v>57</v>
      </c>
      <c r="AB14" s="107" t="s">
        <v>58</v>
      </c>
      <c r="AC14" s="108" t="s">
        <v>59</v>
      </c>
      <c r="AD14" s="108" t="s">
        <v>60</v>
      </c>
      <c r="AE14" s="108" t="s">
        <v>61</v>
      </c>
      <c r="AF14" s="110" t="s">
        <v>62</v>
      </c>
      <c r="AG14" s="111" t="s">
        <v>56</v>
      </c>
      <c r="AH14" s="112" t="s">
        <v>57</v>
      </c>
      <c r="AI14" s="112" t="s">
        <v>58</v>
      </c>
      <c r="AJ14" s="113" t="s">
        <v>59</v>
      </c>
      <c r="AK14" s="113" t="s">
        <v>60</v>
      </c>
      <c r="AL14" s="113" t="s">
        <v>61</v>
      </c>
      <c r="AM14" s="114" t="s">
        <v>62</v>
      </c>
      <c r="AN14" s="106" t="s">
        <v>56</v>
      </c>
      <c r="AO14" s="107" t="s">
        <v>57</v>
      </c>
      <c r="AP14" s="107" t="s">
        <v>58</v>
      </c>
      <c r="AQ14" s="108" t="s">
        <v>186</v>
      </c>
      <c r="AR14" s="108" t="s">
        <v>192</v>
      </c>
      <c r="AS14" s="108" t="s">
        <v>193</v>
      </c>
      <c r="AT14" s="110" t="s">
        <v>194</v>
      </c>
      <c r="AU14" s="115" t="s">
        <v>187</v>
      </c>
      <c r="AV14" s="116" t="s">
        <v>63</v>
      </c>
      <c r="AW14" s="116" t="s">
        <v>64</v>
      </c>
      <c r="AX14" s="116" t="s">
        <v>203</v>
      </c>
      <c r="AY14" s="117" t="s">
        <v>248</v>
      </c>
      <c r="AZ14" s="320" t="s">
        <v>277</v>
      </c>
      <c r="BA14" s="321" t="s">
        <v>278</v>
      </c>
    </row>
    <row r="15" spans="2:53" ht="12.75" customHeight="1" x14ac:dyDescent="0.25">
      <c r="B15" s="118">
        <v>40669</v>
      </c>
      <c r="C15" s="119" t="s">
        <v>16</v>
      </c>
      <c r="D15" s="120" t="s">
        <v>65</v>
      </c>
      <c r="E15" s="121">
        <v>238</v>
      </c>
      <c r="F15" s="121">
        <v>53</v>
      </c>
      <c r="G15" s="121">
        <v>185</v>
      </c>
      <c r="H15" s="121">
        <v>89</v>
      </c>
      <c r="I15" s="121">
        <v>59</v>
      </c>
      <c r="J15" s="121">
        <v>48</v>
      </c>
      <c r="K15" s="121">
        <v>42</v>
      </c>
      <c r="L15" s="121">
        <v>581</v>
      </c>
      <c r="M15" s="121">
        <v>179</v>
      </c>
      <c r="N15" s="121">
        <v>402</v>
      </c>
      <c r="O15" s="121">
        <v>189</v>
      </c>
      <c r="P15" s="121">
        <v>149</v>
      </c>
      <c r="Q15" s="121">
        <v>144</v>
      </c>
      <c r="R15" s="121">
        <v>99</v>
      </c>
      <c r="S15" s="159"/>
      <c r="T15" s="122"/>
      <c r="U15" s="122"/>
      <c r="V15" s="123"/>
      <c r="W15" s="123"/>
      <c r="X15" s="123"/>
      <c r="Y15" s="123"/>
      <c r="Z15" s="124"/>
      <c r="AA15" s="123"/>
      <c r="AB15" s="123"/>
      <c r="AC15" s="123"/>
      <c r="AD15" s="123"/>
      <c r="AE15" s="123"/>
      <c r="AF15" s="123"/>
      <c r="AG15" s="123">
        <v>80</v>
      </c>
      <c r="AH15" s="123">
        <v>30</v>
      </c>
      <c r="AI15" s="123">
        <v>50</v>
      </c>
      <c r="AJ15" s="123">
        <v>33</v>
      </c>
      <c r="AK15" s="123">
        <v>25</v>
      </c>
      <c r="AL15" s="123">
        <v>13</v>
      </c>
      <c r="AM15" s="125">
        <v>9</v>
      </c>
      <c r="AN15" s="126"/>
      <c r="AO15" s="127"/>
      <c r="AP15" s="127"/>
      <c r="AQ15" s="127"/>
      <c r="AR15" s="127"/>
      <c r="AS15" s="127"/>
      <c r="AT15" s="128"/>
      <c r="AU15" s="129">
        <v>899</v>
      </c>
      <c r="AV15" s="314">
        <v>232700</v>
      </c>
      <c r="AW15" s="315">
        <v>215000</v>
      </c>
      <c r="AX15" s="315">
        <v>7800</v>
      </c>
      <c r="AY15" s="315">
        <v>36800</v>
      </c>
      <c r="AZ15" s="316">
        <v>0</v>
      </c>
      <c r="BA15" s="315">
        <v>492300</v>
      </c>
    </row>
    <row r="16" spans="2:53" x14ac:dyDescent="0.25">
      <c r="B16" s="130">
        <v>40626</v>
      </c>
      <c r="C16" s="131" t="s">
        <v>66</v>
      </c>
      <c r="D16" s="132" t="s">
        <v>249</v>
      </c>
      <c r="E16" s="121"/>
      <c r="F16" s="121"/>
      <c r="G16" s="121"/>
      <c r="H16" s="121"/>
      <c r="I16" s="121"/>
      <c r="J16" s="121"/>
      <c r="K16" s="121"/>
      <c r="L16" s="121"/>
      <c r="M16" s="121"/>
      <c r="N16" s="121"/>
      <c r="O16" s="121"/>
      <c r="P16" s="121"/>
      <c r="Q16" s="121"/>
      <c r="R16" s="121"/>
      <c r="S16" s="159"/>
      <c r="T16" s="133"/>
      <c r="U16" s="133"/>
      <c r="V16" s="133"/>
      <c r="W16" s="133"/>
      <c r="X16" s="133"/>
      <c r="Y16" s="133"/>
      <c r="Z16" s="134"/>
      <c r="AA16" s="133"/>
      <c r="AB16" s="133"/>
      <c r="AC16" s="133"/>
      <c r="AD16" s="133"/>
      <c r="AE16" s="133"/>
      <c r="AF16" s="133"/>
      <c r="AG16" s="133"/>
      <c r="AH16" s="135"/>
      <c r="AI16" s="135"/>
      <c r="AJ16" s="135"/>
      <c r="AK16" s="135"/>
      <c r="AL16" s="135"/>
      <c r="AM16" s="136"/>
      <c r="AN16" s="137">
        <v>234</v>
      </c>
      <c r="AO16" s="138">
        <v>56</v>
      </c>
      <c r="AP16" s="138">
        <v>178</v>
      </c>
      <c r="AQ16" s="138">
        <v>104</v>
      </c>
      <c r="AR16" s="138">
        <v>63</v>
      </c>
      <c r="AS16" s="138">
        <v>45</v>
      </c>
      <c r="AT16" s="139">
        <v>22</v>
      </c>
      <c r="AU16" s="129">
        <v>234</v>
      </c>
      <c r="AV16" s="314"/>
      <c r="AW16" s="315"/>
      <c r="AX16" s="315"/>
      <c r="AY16" s="315">
        <v>113400</v>
      </c>
      <c r="AZ16" s="316">
        <v>0</v>
      </c>
      <c r="BA16" s="315">
        <v>113400</v>
      </c>
    </row>
    <row r="17" spans="2:53" x14ac:dyDescent="0.25">
      <c r="B17" s="130">
        <v>40626</v>
      </c>
      <c r="C17" s="140" t="s">
        <v>20</v>
      </c>
      <c r="D17" s="141" t="s">
        <v>20</v>
      </c>
      <c r="E17" s="121">
        <v>648</v>
      </c>
      <c r="F17" s="121">
        <v>163</v>
      </c>
      <c r="G17" s="121">
        <v>485</v>
      </c>
      <c r="H17" s="121">
        <v>210</v>
      </c>
      <c r="I17" s="121">
        <v>183</v>
      </c>
      <c r="J17" s="121">
        <v>151</v>
      </c>
      <c r="K17" s="121">
        <v>104</v>
      </c>
      <c r="L17" s="121">
        <v>947</v>
      </c>
      <c r="M17" s="121">
        <v>262</v>
      </c>
      <c r="N17" s="121">
        <v>685</v>
      </c>
      <c r="O17" s="121">
        <v>365</v>
      </c>
      <c r="P17" s="121">
        <v>205</v>
      </c>
      <c r="Q17" s="121">
        <v>235</v>
      </c>
      <c r="R17" s="121">
        <v>142</v>
      </c>
      <c r="S17" s="159">
        <v>593</v>
      </c>
      <c r="T17" s="142">
        <v>193</v>
      </c>
      <c r="U17" s="142">
        <v>400</v>
      </c>
      <c r="V17" s="142">
        <v>243</v>
      </c>
      <c r="W17" s="142">
        <v>138</v>
      </c>
      <c r="X17" s="142">
        <v>119</v>
      </c>
      <c r="Y17" s="133">
        <v>93</v>
      </c>
      <c r="Z17" s="134">
        <v>625</v>
      </c>
      <c r="AA17" s="133">
        <v>221</v>
      </c>
      <c r="AB17" s="133">
        <v>404</v>
      </c>
      <c r="AC17" s="133">
        <v>185</v>
      </c>
      <c r="AD17" s="133">
        <v>151</v>
      </c>
      <c r="AE17" s="133">
        <v>148</v>
      </c>
      <c r="AF17" s="133">
        <v>141</v>
      </c>
      <c r="AG17" s="133">
        <v>640</v>
      </c>
      <c r="AH17" s="133">
        <v>201</v>
      </c>
      <c r="AI17" s="133">
        <v>439</v>
      </c>
      <c r="AJ17" s="133">
        <v>185</v>
      </c>
      <c r="AK17" s="133">
        <v>148</v>
      </c>
      <c r="AL17" s="133">
        <v>172</v>
      </c>
      <c r="AM17" s="143">
        <v>135</v>
      </c>
      <c r="AN17" s="144">
        <v>480</v>
      </c>
      <c r="AO17" s="145">
        <v>178</v>
      </c>
      <c r="AP17" s="145">
        <v>302</v>
      </c>
      <c r="AQ17" s="145">
        <v>175</v>
      </c>
      <c r="AR17" s="145">
        <v>100</v>
      </c>
      <c r="AS17" s="145">
        <v>110</v>
      </c>
      <c r="AT17" s="146">
        <v>95</v>
      </c>
      <c r="AU17" s="129">
        <v>3933</v>
      </c>
      <c r="AV17" s="314">
        <v>0</v>
      </c>
      <c r="AW17" s="315">
        <v>0</v>
      </c>
      <c r="AX17" s="315">
        <v>489300</v>
      </c>
      <c r="AY17" s="315">
        <v>535500</v>
      </c>
      <c r="AZ17" s="316">
        <v>0</v>
      </c>
      <c r="BA17" s="315">
        <v>1024800</v>
      </c>
    </row>
    <row r="18" spans="2:53" x14ac:dyDescent="0.25">
      <c r="B18" s="130">
        <v>40676</v>
      </c>
      <c r="C18" s="140" t="s">
        <v>66</v>
      </c>
      <c r="D18" s="141" t="s">
        <v>67</v>
      </c>
      <c r="E18" s="121">
        <v>233</v>
      </c>
      <c r="F18" s="121">
        <v>62</v>
      </c>
      <c r="G18" s="121">
        <v>171</v>
      </c>
      <c r="H18" s="121">
        <v>115</v>
      </c>
      <c r="I18" s="121">
        <v>65</v>
      </c>
      <c r="J18" s="121">
        <v>34</v>
      </c>
      <c r="K18" s="121">
        <v>19</v>
      </c>
      <c r="L18" s="121">
        <v>391</v>
      </c>
      <c r="M18" s="121">
        <v>102</v>
      </c>
      <c r="N18" s="121">
        <v>289</v>
      </c>
      <c r="O18" s="121">
        <v>186</v>
      </c>
      <c r="P18" s="121">
        <v>103</v>
      </c>
      <c r="Q18" s="121">
        <v>74</v>
      </c>
      <c r="R18" s="121">
        <v>28</v>
      </c>
      <c r="S18" s="159">
        <v>416</v>
      </c>
      <c r="T18" s="123">
        <v>153</v>
      </c>
      <c r="U18" s="123">
        <v>263</v>
      </c>
      <c r="V18" s="123">
        <v>170</v>
      </c>
      <c r="W18" s="123">
        <v>110</v>
      </c>
      <c r="X18" s="123">
        <v>82</v>
      </c>
      <c r="Y18" s="123">
        <v>54</v>
      </c>
      <c r="Z18" s="124"/>
      <c r="AA18" s="123"/>
      <c r="AB18" s="123"/>
      <c r="AC18" s="123"/>
      <c r="AD18" s="123"/>
      <c r="AE18" s="123"/>
      <c r="AF18" s="123"/>
      <c r="AG18" s="123"/>
      <c r="AH18" s="123"/>
      <c r="AI18" s="123"/>
      <c r="AJ18" s="123"/>
      <c r="AK18" s="123"/>
      <c r="AL18" s="123"/>
      <c r="AM18" s="125"/>
      <c r="AN18" s="126">
        <v>408</v>
      </c>
      <c r="AO18" s="127">
        <v>126</v>
      </c>
      <c r="AP18" s="127">
        <v>282</v>
      </c>
      <c r="AQ18" s="127">
        <v>168</v>
      </c>
      <c r="AR18" s="127">
        <v>105</v>
      </c>
      <c r="AS18" s="127">
        <v>81</v>
      </c>
      <c r="AT18" s="128">
        <v>54</v>
      </c>
      <c r="AU18" s="129">
        <v>1448</v>
      </c>
      <c r="AV18" s="314">
        <v>559100</v>
      </c>
      <c r="AW18" s="315">
        <v>692400</v>
      </c>
      <c r="AX18" s="315">
        <v>42200</v>
      </c>
      <c r="AY18" s="315">
        <v>218000</v>
      </c>
      <c r="AZ18" s="316">
        <v>0</v>
      </c>
      <c r="BA18" s="315">
        <v>1511700</v>
      </c>
    </row>
    <row r="19" spans="2:53" x14ac:dyDescent="0.25">
      <c r="B19" s="130"/>
      <c r="C19" s="147" t="s">
        <v>16</v>
      </c>
      <c r="D19" s="148" t="s">
        <v>250</v>
      </c>
      <c r="E19" s="121"/>
      <c r="F19" s="121"/>
      <c r="G19" s="121"/>
      <c r="H19" s="121"/>
      <c r="I19" s="121"/>
      <c r="J19" s="121"/>
      <c r="K19" s="121"/>
      <c r="L19" s="121"/>
      <c r="M19" s="121"/>
      <c r="N19" s="121"/>
      <c r="O19" s="121"/>
      <c r="P19" s="121"/>
      <c r="Q19" s="121"/>
      <c r="R19" s="121"/>
      <c r="S19" s="159"/>
      <c r="T19" s="133"/>
      <c r="U19" s="133"/>
      <c r="V19" s="133"/>
      <c r="W19" s="133"/>
      <c r="X19" s="133"/>
      <c r="Y19" s="133"/>
      <c r="Z19" s="134"/>
      <c r="AA19" s="133"/>
      <c r="AB19" s="133"/>
      <c r="AC19" s="133"/>
      <c r="AD19" s="133"/>
      <c r="AE19" s="133"/>
      <c r="AF19" s="133"/>
      <c r="AG19" s="133"/>
      <c r="AH19" s="135"/>
      <c r="AI19" s="135"/>
      <c r="AJ19" s="135"/>
      <c r="AK19" s="135"/>
      <c r="AL19" s="135"/>
      <c r="AM19" s="136"/>
      <c r="AN19" s="137"/>
      <c r="AO19" s="149"/>
      <c r="AP19" s="149"/>
      <c r="AQ19" s="149"/>
      <c r="AR19" s="149"/>
      <c r="AS19" s="149"/>
      <c r="AT19" s="150"/>
      <c r="AU19" s="129">
        <v>0</v>
      </c>
      <c r="AV19" s="314"/>
      <c r="AW19" s="315"/>
      <c r="AX19" s="315"/>
      <c r="AY19" s="315">
        <v>0</v>
      </c>
      <c r="AZ19" s="316">
        <v>0</v>
      </c>
      <c r="BA19" s="315">
        <v>0</v>
      </c>
    </row>
    <row r="20" spans="2:53" x14ac:dyDescent="0.25">
      <c r="B20" s="130">
        <v>40665</v>
      </c>
      <c r="C20" s="131" t="s">
        <v>20</v>
      </c>
      <c r="D20" s="132" t="s">
        <v>251</v>
      </c>
      <c r="E20" s="121"/>
      <c r="F20" s="121"/>
      <c r="G20" s="121"/>
      <c r="H20" s="121"/>
      <c r="I20" s="121"/>
      <c r="J20" s="121"/>
      <c r="K20" s="121"/>
      <c r="L20" s="121"/>
      <c r="M20" s="121"/>
      <c r="N20" s="121"/>
      <c r="O20" s="121"/>
      <c r="P20" s="121"/>
      <c r="Q20" s="121"/>
      <c r="R20" s="121"/>
      <c r="S20" s="159"/>
      <c r="T20" s="133"/>
      <c r="U20" s="133"/>
      <c r="V20" s="133"/>
      <c r="W20" s="133"/>
      <c r="X20" s="133"/>
      <c r="Y20" s="133"/>
      <c r="Z20" s="134"/>
      <c r="AA20" s="133"/>
      <c r="AB20" s="133"/>
      <c r="AC20" s="133"/>
      <c r="AD20" s="133"/>
      <c r="AE20" s="133"/>
      <c r="AF20" s="133"/>
      <c r="AG20" s="133"/>
      <c r="AH20" s="135"/>
      <c r="AI20" s="135"/>
      <c r="AJ20" s="135"/>
      <c r="AK20" s="135"/>
      <c r="AL20" s="135"/>
      <c r="AM20" s="136"/>
      <c r="AN20" s="137">
        <v>357</v>
      </c>
      <c r="AO20" s="151">
        <v>83</v>
      </c>
      <c r="AP20" s="151">
        <v>274</v>
      </c>
      <c r="AQ20" s="151">
        <v>149</v>
      </c>
      <c r="AR20" s="151">
        <v>79</v>
      </c>
      <c r="AS20" s="151">
        <v>71</v>
      </c>
      <c r="AT20" s="152">
        <v>58</v>
      </c>
      <c r="AU20" s="129">
        <v>357</v>
      </c>
      <c r="AV20" s="314"/>
      <c r="AW20" s="315"/>
      <c r="AX20" s="315"/>
      <c r="AY20" s="315">
        <v>193400</v>
      </c>
      <c r="AZ20" s="316">
        <v>0</v>
      </c>
      <c r="BA20" s="315">
        <v>193400</v>
      </c>
    </row>
    <row r="21" spans="2:53" x14ac:dyDescent="0.25">
      <c r="B21" s="130">
        <v>40675</v>
      </c>
      <c r="C21" s="147" t="s">
        <v>20</v>
      </c>
      <c r="D21" s="148" t="s">
        <v>252</v>
      </c>
      <c r="E21" s="121"/>
      <c r="F21" s="121"/>
      <c r="G21" s="121"/>
      <c r="H21" s="121"/>
      <c r="I21" s="121"/>
      <c r="J21" s="121"/>
      <c r="K21" s="121"/>
      <c r="L21" s="121"/>
      <c r="M21" s="121"/>
      <c r="N21" s="121"/>
      <c r="O21" s="121"/>
      <c r="P21" s="121"/>
      <c r="Q21" s="121"/>
      <c r="R21" s="121"/>
      <c r="S21" s="159"/>
      <c r="T21" s="133"/>
      <c r="U21" s="133"/>
      <c r="V21" s="133"/>
      <c r="W21" s="133"/>
      <c r="X21" s="133"/>
      <c r="Y21" s="133"/>
      <c r="Z21" s="134"/>
      <c r="AA21" s="133"/>
      <c r="AB21" s="133"/>
      <c r="AC21" s="133"/>
      <c r="AD21" s="133"/>
      <c r="AE21" s="133"/>
      <c r="AF21" s="133"/>
      <c r="AG21" s="133"/>
      <c r="AH21" s="135"/>
      <c r="AI21" s="135"/>
      <c r="AJ21" s="135"/>
      <c r="AK21" s="135"/>
      <c r="AL21" s="135"/>
      <c r="AM21" s="136"/>
      <c r="AN21" s="137"/>
      <c r="AO21" s="138"/>
      <c r="AP21" s="138"/>
      <c r="AQ21" s="138"/>
      <c r="AR21" s="138"/>
      <c r="AS21" s="138"/>
      <c r="AT21" s="139"/>
      <c r="AU21" s="129">
        <v>0</v>
      </c>
      <c r="AV21" s="314"/>
      <c r="AW21" s="315"/>
      <c r="AX21" s="315"/>
      <c r="AY21" s="315">
        <v>0</v>
      </c>
      <c r="AZ21" s="316">
        <v>0</v>
      </c>
      <c r="BA21" s="315">
        <v>0</v>
      </c>
    </row>
    <row r="22" spans="2:53" x14ac:dyDescent="0.25">
      <c r="B22" s="130">
        <v>40674</v>
      </c>
      <c r="C22" s="119" t="s">
        <v>26</v>
      </c>
      <c r="D22" s="120" t="s">
        <v>68</v>
      </c>
      <c r="E22" s="121">
        <v>307</v>
      </c>
      <c r="F22" s="121">
        <v>57</v>
      </c>
      <c r="G22" s="121">
        <v>250</v>
      </c>
      <c r="H22" s="121">
        <v>140</v>
      </c>
      <c r="I22" s="121">
        <v>75</v>
      </c>
      <c r="J22" s="121">
        <v>52</v>
      </c>
      <c r="K22" s="121">
        <v>40</v>
      </c>
      <c r="L22" s="121">
        <v>543</v>
      </c>
      <c r="M22" s="121">
        <v>128</v>
      </c>
      <c r="N22" s="121">
        <v>415</v>
      </c>
      <c r="O22" s="121">
        <v>190</v>
      </c>
      <c r="P22" s="121">
        <v>138</v>
      </c>
      <c r="Q22" s="121">
        <v>131</v>
      </c>
      <c r="R22" s="121">
        <v>84</v>
      </c>
      <c r="S22" s="159">
        <v>556</v>
      </c>
      <c r="T22" s="133">
        <v>174</v>
      </c>
      <c r="U22" s="133">
        <v>382</v>
      </c>
      <c r="V22" s="133">
        <v>162</v>
      </c>
      <c r="W22" s="133">
        <v>142</v>
      </c>
      <c r="X22" s="133">
        <v>130</v>
      </c>
      <c r="Y22" s="133">
        <v>122</v>
      </c>
      <c r="Z22" s="134">
        <v>624</v>
      </c>
      <c r="AA22" s="133">
        <v>180</v>
      </c>
      <c r="AB22" s="133">
        <v>444</v>
      </c>
      <c r="AC22" s="133">
        <v>184</v>
      </c>
      <c r="AD22" s="133">
        <v>150</v>
      </c>
      <c r="AE22" s="133">
        <v>165</v>
      </c>
      <c r="AF22" s="133">
        <v>125</v>
      </c>
      <c r="AG22" s="133">
        <v>1103</v>
      </c>
      <c r="AH22" s="133">
        <v>372</v>
      </c>
      <c r="AI22" s="133">
        <v>731</v>
      </c>
      <c r="AJ22" s="133">
        <v>427</v>
      </c>
      <c r="AK22" s="133">
        <v>227</v>
      </c>
      <c r="AL22" s="133">
        <v>247</v>
      </c>
      <c r="AM22" s="143">
        <v>202</v>
      </c>
      <c r="AN22" s="144"/>
      <c r="AO22" s="145"/>
      <c r="AP22" s="145"/>
      <c r="AQ22" s="145"/>
      <c r="AR22" s="145"/>
      <c r="AS22" s="145"/>
      <c r="AT22" s="146"/>
      <c r="AU22" s="129">
        <v>3133</v>
      </c>
      <c r="AV22" s="314">
        <v>207100</v>
      </c>
      <c r="AW22" s="315">
        <v>347000</v>
      </c>
      <c r="AX22" s="315">
        <v>485200</v>
      </c>
      <c r="AY22" s="315">
        <v>386200</v>
      </c>
      <c r="AZ22" s="316">
        <v>0</v>
      </c>
      <c r="BA22" s="315">
        <v>1425500</v>
      </c>
    </row>
    <row r="23" spans="2:53" x14ac:dyDescent="0.25">
      <c r="B23" s="130">
        <v>40662</v>
      </c>
      <c r="C23" s="119" t="s">
        <v>26</v>
      </c>
      <c r="D23" s="120" t="s">
        <v>69</v>
      </c>
      <c r="E23" s="121">
        <v>89</v>
      </c>
      <c r="F23" s="121">
        <v>25</v>
      </c>
      <c r="G23" s="121">
        <v>64</v>
      </c>
      <c r="H23" s="121">
        <v>33</v>
      </c>
      <c r="I23" s="121">
        <v>19</v>
      </c>
      <c r="J23" s="121">
        <v>17</v>
      </c>
      <c r="K23" s="121">
        <v>20</v>
      </c>
      <c r="L23" s="121">
        <v>357</v>
      </c>
      <c r="M23" s="121">
        <v>73</v>
      </c>
      <c r="N23" s="121">
        <v>284</v>
      </c>
      <c r="O23" s="121">
        <v>112</v>
      </c>
      <c r="P23" s="121">
        <v>94</v>
      </c>
      <c r="Q23" s="121">
        <v>91</v>
      </c>
      <c r="R23" s="121">
        <v>60</v>
      </c>
      <c r="S23" s="159">
        <v>523</v>
      </c>
      <c r="T23" s="133">
        <v>136</v>
      </c>
      <c r="U23" s="133">
        <v>387</v>
      </c>
      <c r="V23" s="133">
        <v>163</v>
      </c>
      <c r="W23" s="133">
        <v>112</v>
      </c>
      <c r="X23" s="133">
        <v>196</v>
      </c>
      <c r="Y23" s="133">
        <v>52</v>
      </c>
      <c r="Z23" s="134">
        <v>543</v>
      </c>
      <c r="AA23" s="133">
        <v>158</v>
      </c>
      <c r="AB23" s="133">
        <v>385</v>
      </c>
      <c r="AC23" s="133">
        <v>163</v>
      </c>
      <c r="AD23" s="133">
        <v>106</v>
      </c>
      <c r="AE23" s="133">
        <v>122</v>
      </c>
      <c r="AF23" s="133">
        <v>152</v>
      </c>
      <c r="AG23" s="133">
        <v>268</v>
      </c>
      <c r="AH23" s="133">
        <v>108</v>
      </c>
      <c r="AI23" s="133">
        <v>160</v>
      </c>
      <c r="AJ23" s="133">
        <v>76</v>
      </c>
      <c r="AK23" s="133">
        <v>53</v>
      </c>
      <c r="AL23" s="133">
        <v>48</v>
      </c>
      <c r="AM23" s="143">
        <v>91</v>
      </c>
      <c r="AN23" s="144"/>
      <c r="AO23" s="145"/>
      <c r="AP23" s="145"/>
      <c r="AQ23" s="145"/>
      <c r="AR23" s="145"/>
      <c r="AS23" s="145"/>
      <c r="AT23" s="146"/>
      <c r="AU23" s="129">
        <v>1780</v>
      </c>
      <c r="AV23" s="314">
        <v>0</v>
      </c>
      <c r="AW23" s="315">
        <v>0</v>
      </c>
      <c r="AX23" s="315">
        <v>356500</v>
      </c>
      <c r="AY23" s="315">
        <v>133900</v>
      </c>
      <c r="AZ23" s="316">
        <v>0</v>
      </c>
      <c r="BA23" s="315">
        <v>490400</v>
      </c>
    </row>
    <row r="24" spans="2:53" x14ac:dyDescent="0.25">
      <c r="B24" s="130">
        <v>40675</v>
      </c>
      <c r="C24" s="119" t="s">
        <v>66</v>
      </c>
      <c r="D24" s="120" t="s">
        <v>70</v>
      </c>
      <c r="E24" s="121">
        <v>171</v>
      </c>
      <c r="F24" s="121">
        <v>45</v>
      </c>
      <c r="G24" s="121">
        <v>126</v>
      </c>
      <c r="H24" s="121">
        <v>66</v>
      </c>
      <c r="I24" s="121">
        <v>42</v>
      </c>
      <c r="J24" s="121">
        <v>43</v>
      </c>
      <c r="K24" s="121">
        <v>20</v>
      </c>
      <c r="L24" s="121">
        <v>67</v>
      </c>
      <c r="M24" s="121">
        <v>12</v>
      </c>
      <c r="N24" s="121">
        <v>55</v>
      </c>
      <c r="O24" s="121">
        <v>16</v>
      </c>
      <c r="P24" s="121">
        <v>23</v>
      </c>
      <c r="Q24" s="121">
        <v>21</v>
      </c>
      <c r="R24" s="121">
        <v>7</v>
      </c>
      <c r="S24" s="159"/>
      <c r="T24" s="123"/>
      <c r="U24" s="123"/>
      <c r="V24" s="123"/>
      <c r="W24" s="123"/>
      <c r="X24" s="123"/>
      <c r="Y24" s="123"/>
      <c r="Z24" s="124"/>
      <c r="AA24" s="123"/>
      <c r="AB24" s="123"/>
      <c r="AC24" s="123"/>
      <c r="AD24" s="123"/>
      <c r="AE24" s="123"/>
      <c r="AF24" s="123"/>
      <c r="AG24" s="123">
        <v>68</v>
      </c>
      <c r="AH24" s="123">
        <v>18</v>
      </c>
      <c r="AI24" s="123">
        <v>50</v>
      </c>
      <c r="AJ24" s="123">
        <v>36</v>
      </c>
      <c r="AK24" s="123">
        <v>16</v>
      </c>
      <c r="AL24" s="123">
        <v>13</v>
      </c>
      <c r="AM24" s="125">
        <v>3</v>
      </c>
      <c r="AN24" s="126"/>
      <c r="AO24" s="127"/>
      <c r="AP24" s="127"/>
      <c r="AQ24" s="127"/>
      <c r="AR24" s="127"/>
      <c r="AS24" s="127"/>
      <c r="AT24" s="128"/>
      <c r="AU24" s="129">
        <v>306</v>
      </c>
      <c r="AV24" s="314">
        <v>0</v>
      </c>
      <c r="AW24" s="315">
        <v>0</v>
      </c>
      <c r="AX24" s="315">
        <v>6400</v>
      </c>
      <c r="AY24" s="315">
        <v>34300</v>
      </c>
      <c r="AZ24" s="316">
        <v>0</v>
      </c>
      <c r="BA24" s="315">
        <v>40700</v>
      </c>
    </row>
    <row r="25" spans="2:53" x14ac:dyDescent="0.25">
      <c r="B25" s="130">
        <v>40638</v>
      </c>
      <c r="C25" s="119" t="s">
        <v>66</v>
      </c>
      <c r="D25" s="120" t="s">
        <v>71</v>
      </c>
      <c r="E25" s="121">
        <v>304</v>
      </c>
      <c r="F25" s="121">
        <v>69</v>
      </c>
      <c r="G25" s="121">
        <v>235</v>
      </c>
      <c r="H25" s="121">
        <v>140</v>
      </c>
      <c r="I25" s="121">
        <v>84</v>
      </c>
      <c r="J25" s="121">
        <v>54</v>
      </c>
      <c r="K25" s="121">
        <v>26</v>
      </c>
      <c r="L25" s="121">
        <v>371</v>
      </c>
      <c r="M25" s="121">
        <v>97</v>
      </c>
      <c r="N25" s="121">
        <v>274</v>
      </c>
      <c r="O25" s="121">
        <v>127</v>
      </c>
      <c r="P25" s="121">
        <v>92</v>
      </c>
      <c r="Q25" s="121">
        <v>89</v>
      </c>
      <c r="R25" s="121">
        <v>63</v>
      </c>
      <c r="S25" s="159"/>
      <c r="T25" s="133"/>
      <c r="U25" s="133"/>
      <c r="V25" s="133"/>
      <c r="W25" s="133"/>
      <c r="X25" s="133"/>
      <c r="Y25" s="133"/>
      <c r="Z25" s="134"/>
      <c r="AA25" s="133"/>
      <c r="AB25" s="133"/>
      <c r="AC25" s="133"/>
      <c r="AD25" s="133"/>
      <c r="AE25" s="133"/>
      <c r="AF25" s="133"/>
      <c r="AG25" s="133"/>
      <c r="AH25" s="133"/>
      <c r="AI25" s="133"/>
      <c r="AJ25" s="133"/>
      <c r="AK25" s="133"/>
      <c r="AL25" s="133"/>
      <c r="AM25" s="143"/>
      <c r="AN25" s="144"/>
      <c r="AO25" s="145"/>
      <c r="AP25" s="145"/>
      <c r="AQ25" s="145"/>
      <c r="AR25" s="145"/>
      <c r="AS25" s="145"/>
      <c r="AT25" s="146"/>
      <c r="AU25" s="129">
        <v>675</v>
      </c>
      <c r="AV25" s="314">
        <v>0</v>
      </c>
      <c r="AW25" s="315">
        <v>0</v>
      </c>
      <c r="AX25" s="315">
        <v>0</v>
      </c>
      <c r="AY25" s="315">
        <v>0</v>
      </c>
      <c r="AZ25" s="316">
        <v>0</v>
      </c>
      <c r="BA25" s="315">
        <v>0</v>
      </c>
    </row>
    <row r="26" spans="2:53" x14ac:dyDescent="0.25">
      <c r="B26" s="130">
        <v>40647</v>
      </c>
      <c r="C26" s="119" t="s">
        <v>16</v>
      </c>
      <c r="D26" s="120" t="s">
        <v>72</v>
      </c>
      <c r="E26" s="121">
        <v>367</v>
      </c>
      <c r="F26" s="121">
        <v>88</v>
      </c>
      <c r="G26" s="121">
        <v>279</v>
      </c>
      <c r="H26" s="121">
        <v>172</v>
      </c>
      <c r="I26" s="121">
        <v>82</v>
      </c>
      <c r="J26" s="121">
        <v>68</v>
      </c>
      <c r="K26" s="121">
        <v>45</v>
      </c>
      <c r="L26" s="121">
        <v>681</v>
      </c>
      <c r="M26" s="121">
        <v>190</v>
      </c>
      <c r="N26" s="121">
        <v>491</v>
      </c>
      <c r="O26" s="121">
        <v>219</v>
      </c>
      <c r="P26" s="121">
        <v>183</v>
      </c>
      <c r="Q26" s="121">
        <v>167</v>
      </c>
      <c r="R26" s="121">
        <v>112</v>
      </c>
      <c r="S26" s="159">
        <v>441</v>
      </c>
      <c r="T26" s="123">
        <v>133</v>
      </c>
      <c r="U26" s="123">
        <v>308</v>
      </c>
      <c r="V26" s="123">
        <v>139</v>
      </c>
      <c r="W26" s="123">
        <v>106</v>
      </c>
      <c r="X26" s="123">
        <v>107</v>
      </c>
      <c r="Y26" s="123">
        <v>89</v>
      </c>
      <c r="Z26" s="124">
        <v>443</v>
      </c>
      <c r="AA26" s="123">
        <v>116</v>
      </c>
      <c r="AB26" s="123">
        <v>327</v>
      </c>
      <c r="AC26" s="123">
        <v>121</v>
      </c>
      <c r="AD26" s="123">
        <v>136</v>
      </c>
      <c r="AE26" s="123">
        <v>94</v>
      </c>
      <c r="AF26" s="123">
        <v>92</v>
      </c>
      <c r="AG26" s="123">
        <v>555</v>
      </c>
      <c r="AH26" s="123">
        <v>204</v>
      </c>
      <c r="AI26" s="123">
        <v>351</v>
      </c>
      <c r="AJ26" s="123">
        <v>180</v>
      </c>
      <c r="AK26" s="123">
        <v>146</v>
      </c>
      <c r="AL26" s="123">
        <v>133</v>
      </c>
      <c r="AM26" s="125">
        <v>96</v>
      </c>
      <c r="AN26" s="126"/>
      <c r="AO26" s="151"/>
      <c r="AP26" s="151"/>
      <c r="AQ26" s="151"/>
      <c r="AR26" s="151"/>
      <c r="AS26" s="151"/>
      <c r="AT26" s="152"/>
      <c r="AU26" s="129">
        <v>2487</v>
      </c>
      <c r="AV26" s="314">
        <v>277400</v>
      </c>
      <c r="AW26" s="315">
        <v>484800</v>
      </c>
      <c r="AX26" s="315">
        <v>372800</v>
      </c>
      <c r="AY26" s="315">
        <v>213900</v>
      </c>
      <c r="AZ26" s="316">
        <v>0</v>
      </c>
      <c r="BA26" s="315">
        <v>1348900</v>
      </c>
    </row>
    <row r="27" spans="2:53" x14ac:dyDescent="0.25">
      <c r="B27" s="130">
        <v>40627</v>
      </c>
      <c r="C27" s="119" t="s">
        <v>17</v>
      </c>
      <c r="D27" s="120" t="s">
        <v>73</v>
      </c>
      <c r="E27" s="121">
        <v>371</v>
      </c>
      <c r="F27" s="121">
        <v>67</v>
      </c>
      <c r="G27" s="121">
        <v>304</v>
      </c>
      <c r="H27" s="121">
        <v>142</v>
      </c>
      <c r="I27" s="121">
        <v>120</v>
      </c>
      <c r="J27" s="121">
        <v>58</v>
      </c>
      <c r="K27" s="121">
        <v>51</v>
      </c>
      <c r="L27" s="121">
        <v>439</v>
      </c>
      <c r="M27" s="121">
        <v>156</v>
      </c>
      <c r="N27" s="121">
        <v>283</v>
      </c>
      <c r="O27" s="121">
        <v>187</v>
      </c>
      <c r="P27" s="121">
        <v>106</v>
      </c>
      <c r="Q27" s="121">
        <v>89</v>
      </c>
      <c r="R27" s="121">
        <v>57</v>
      </c>
      <c r="S27" s="159">
        <v>477</v>
      </c>
      <c r="T27" s="123">
        <v>125</v>
      </c>
      <c r="U27" s="123">
        <v>352</v>
      </c>
      <c r="V27" s="123">
        <v>157</v>
      </c>
      <c r="W27" s="123">
        <v>137</v>
      </c>
      <c r="X27" s="123">
        <v>99</v>
      </c>
      <c r="Y27" s="123">
        <v>84</v>
      </c>
      <c r="Z27" s="124">
        <v>376</v>
      </c>
      <c r="AA27" s="123">
        <v>148</v>
      </c>
      <c r="AB27" s="123">
        <v>228</v>
      </c>
      <c r="AC27" s="123">
        <v>149</v>
      </c>
      <c r="AD27" s="123">
        <v>79</v>
      </c>
      <c r="AE27" s="123">
        <v>87</v>
      </c>
      <c r="AF27" s="123">
        <v>61</v>
      </c>
      <c r="AG27" s="123">
        <v>388</v>
      </c>
      <c r="AH27" s="123">
        <v>157</v>
      </c>
      <c r="AI27" s="123">
        <v>231</v>
      </c>
      <c r="AJ27" s="123">
        <v>158</v>
      </c>
      <c r="AK27" s="123">
        <v>111</v>
      </c>
      <c r="AL27" s="123">
        <v>80</v>
      </c>
      <c r="AM27" s="125">
        <v>39</v>
      </c>
      <c r="AN27" s="126"/>
      <c r="AO27" s="151"/>
      <c r="AP27" s="151"/>
      <c r="AQ27" s="151"/>
      <c r="AR27" s="151"/>
      <c r="AS27" s="151"/>
      <c r="AT27" s="152"/>
      <c r="AU27" s="129">
        <v>2051</v>
      </c>
      <c r="AV27" s="314">
        <v>42400</v>
      </c>
      <c r="AW27" s="315">
        <v>423800</v>
      </c>
      <c r="AX27" s="315">
        <v>278100</v>
      </c>
      <c r="AY27" s="315">
        <v>137800</v>
      </c>
      <c r="AZ27" s="316">
        <v>0</v>
      </c>
      <c r="BA27" s="315">
        <v>882100</v>
      </c>
    </row>
    <row r="28" spans="2:53" x14ac:dyDescent="0.25">
      <c r="B28" s="130">
        <v>40676</v>
      </c>
      <c r="C28" s="147" t="s">
        <v>27</v>
      </c>
      <c r="D28" s="148" t="s">
        <v>27</v>
      </c>
      <c r="E28" s="121"/>
      <c r="F28" s="121"/>
      <c r="G28" s="121"/>
      <c r="H28" s="121"/>
      <c r="I28" s="121"/>
      <c r="J28" s="121"/>
      <c r="K28" s="121"/>
      <c r="L28" s="121"/>
      <c r="M28" s="121"/>
      <c r="N28" s="121"/>
      <c r="O28" s="121"/>
      <c r="P28" s="121"/>
      <c r="Q28" s="121"/>
      <c r="R28" s="121"/>
      <c r="S28" s="159"/>
      <c r="T28" s="133"/>
      <c r="U28" s="133"/>
      <c r="V28" s="133"/>
      <c r="W28" s="133"/>
      <c r="X28" s="133"/>
      <c r="Y28" s="133"/>
      <c r="Z28" s="134"/>
      <c r="AA28" s="133"/>
      <c r="AB28" s="133"/>
      <c r="AC28" s="133"/>
      <c r="AD28" s="133"/>
      <c r="AE28" s="133"/>
      <c r="AF28" s="133"/>
      <c r="AG28" s="133"/>
      <c r="AH28" s="135"/>
      <c r="AI28" s="135"/>
      <c r="AJ28" s="135"/>
      <c r="AK28" s="135"/>
      <c r="AL28" s="135"/>
      <c r="AM28" s="136"/>
      <c r="AN28" s="137">
        <v>223</v>
      </c>
      <c r="AO28" s="127">
        <v>70</v>
      </c>
      <c r="AP28" s="127">
        <v>153</v>
      </c>
      <c r="AQ28" s="127">
        <v>92</v>
      </c>
      <c r="AR28" s="127">
        <v>58</v>
      </c>
      <c r="AS28" s="127">
        <v>53</v>
      </c>
      <c r="AT28" s="128">
        <v>20</v>
      </c>
      <c r="AU28" s="129">
        <v>223</v>
      </c>
      <c r="AV28" s="314"/>
      <c r="AW28" s="315"/>
      <c r="AX28" s="315"/>
      <c r="AY28" s="315">
        <v>128700</v>
      </c>
      <c r="AZ28" s="316">
        <v>0</v>
      </c>
      <c r="BA28" s="315">
        <v>128700</v>
      </c>
    </row>
    <row r="29" spans="2:53" x14ac:dyDescent="0.25">
      <c r="B29" s="130">
        <v>40675</v>
      </c>
      <c r="C29" s="119" t="s">
        <v>66</v>
      </c>
      <c r="D29" s="120" t="s">
        <v>74</v>
      </c>
      <c r="E29" s="121">
        <v>132</v>
      </c>
      <c r="F29" s="121">
        <v>36</v>
      </c>
      <c r="G29" s="121">
        <v>96</v>
      </c>
      <c r="H29" s="121">
        <v>63</v>
      </c>
      <c r="I29" s="121">
        <v>37</v>
      </c>
      <c r="J29" s="121">
        <v>22</v>
      </c>
      <c r="K29" s="121">
        <v>10</v>
      </c>
      <c r="L29" s="121">
        <v>132</v>
      </c>
      <c r="M29" s="121">
        <v>44</v>
      </c>
      <c r="N29" s="121">
        <v>88</v>
      </c>
      <c r="O29" s="121">
        <v>51</v>
      </c>
      <c r="P29" s="121">
        <v>24</v>
      </c>
      <c r="Q29" s="121">
        <v>38</v>
      </c>
      <c r="R29" s="121">
        <v>19</v>
      </c>
      <c r="S29" s="159"/>
      <c r="T29" s="142"/>
      <c r="U29" s="142"/>
      <c r="V29" s="142"/>
      <c r="W29" s="142"/>
      <c r="X29" s="142"/>
      <c r="Y29" s="142"/>
      <c r="Z29" s="153"/>
      <c r="AA29" s="142"/>
      <c r="AB29" s="142"/>
      <c r="AC29" s="142"/>
      <c r="AD29" s="142"/>
      <c r="AE29" s="142"/>
      <c r="AF29" s="142"/>
      <c r="AG29" s="142"/>
      <c r="AH29" s="142"/>
      <c r="AI29" s="142"/>
      <c r="AJ29" s="142"/>
      <c r="AK29" s="142"/>
      <c r="AL29" s="142"/>
      <c r="AM29" s="154"/>
      <c r="AN29" s="155"/>
      <c r="AO29" s="127"/>
      <c r="AP29" s="127"/>
      <c r="AQ29" s="127"/>
      <c r="AR29" s="127"/>
      <c r="AS29" s="127"/>
      <c r="AT29" s="128"/>
      <c r="AU29" s="129">
        <v>264</v>
      </c>
      <c r="AV29" s="314">
        <v>100100</v>
      </c>
      <c r="AW29" s="315">
        <v>25600</v>
      </c>
      <c r="AX29" s="315">
        <v>0</v>
      </c>
      <c r="AY29" s="315">
        <v>0</v>
      </c>
      <c r="AZ29" s="316">
        <v>0</v>
      </c>
      <c r="BA29" s="315">
        <v>125700</v>
      </c>
    </row>
    <row r="30" spans="2:53" x14ac:dyDescent="0.25">
      <c r="B30" s="130">
        <v>40669</v>
      </c>
      <c r="C30" s="119" t="s">
        <v>16</v>
      </c>
      <c r="D30" s="141" t="s">
        <v>75</v>
      </c>
      <c r="E30" s="121">
        <v>500</v>
      </c>
      <c r="F30" s="121">
        <v>128</v>
      </c>
      <c r="G30" s="121">
        <v>372</v>
      </c>
      <c r="H30" s="121">
        <v>218</v>
      </c>
      <c r="I30" s="121">
        <v>135</v>
      </c>
      <c r="J30" s="121">
        <v>98</v>
      </c>
      <c r="K30" s="121">
        <v>49</v>
      </c>
      <c r="L30" s="121">
        <v>1044</v>
      </c>
      <c r="M30" s="121">
        <v>384</v>
      </c>
      <c r="N30" s="121">
        <v>660</v>
      </c>
      <c r="O30" s="121">
        <v>268</v>
      </c>
      <c r="P30" s="121">
        <v>303</v>
      </c>
      <c r="Q30" s="121">
        <v>271</v>
      </c>
      <c r="R30" s="121">
        <v>202</v>
      </c>
      <c r="S30" s="159">
        <v>681</v>
      </c>
      <c r="T30" s="142">
        <v>230</v>
      </c>
      <c r="U30" s="142">
        <v>451</v>
      </c>
      <c r="V30" s="142">
        <v>214</v>
      </c>
      <c r="W30" s="142">
        <v>177</v>
      </c>
      <c r="X30" s="142">
        <v>172</v>
      </c>
      <c r="Y30" s="142">
        <v>118</v>
      </c>
      <c r="Z30" s="153">
        <v>379</v>
      </c>
      <c r="AA30" s="142">
        <v>84</v>
      </c>
      <c r="AB30" s="142">
        <v>295</v>
      </c>
      <c r="AC30" s="142">
        <v>86</v>
      </c>
      <c r="AD30" s="142">
        <v>94</v>
      </c>
      <c r="AE30" s="142">
        <v>97</v>
      </c>
      <c r="AF30" s="142">
        <v>102</v>
      </c>
      <c r="AG30" s="142">
        <v>442</v>
      </c>
      <c r="AH30" s="142">
        <v>117</v>
      </c>
      <c r="AI30" s="142">
        <v>325</v>
      </c>
      <c r="AJ30" s="142">
        <v>140</v>
      </c>
      <c r="AK30" s="142">
        <v>110</v>
      </c>
      <c r="AL30" s="142">
        <v>112</v>
      </c>
      <c r="AM30" s="154">
        <v>80</v>
      </c>
      <c r="AN30" s="155"/>
      <c r="AO30" s="138"/>
      <c r="AP30" s="138"/>
      <c r="AQ30" s="138"/>
      <c r="AR30" s="138"/>
      <c r="AS30" s="138"/>
      <c r="AT30" s="139"/>
      <c r="AU30" s="129">
        <v>3046</v>
      </c>
      <c r="AV30" s="314">
        <v>187100</v>
      </c>
      <c r="AW30" s="315">
        <v>149500</v>
      </c>
      <c r="AX30" s="315">
        <v>292000</v>
      </c>
      <c r="AY30" s="315">
        <v>166100</v>
      </c>
      <c r="AZ30" s="316">
        <v>0</v>
      </c>
      <c r="BA30" s="315">
        <v>794700</v>
      </c>
    </row>
    <row r="31" spans="2:53" x14ac:dyDescent="0.25">
      <c r="B31" s="130">
        <v>40661</v>
      </c>
      <c r="C31" s="147" t="s">
        <v>66</v>
      </c>
      <c r="D31" s="148" t="s">
        <v>253</v>
      </c>
      <c r="E31" s="121"/>
      <c r="F31" s="121"/>
      <c r="G31" s="121"/>
      <c r="H31" s="121"/>
      <c r="I31" s="121"/>
      <c r="J31" s="121"/>
      <c r="K31" s="121"/>
      <c r="L31" s="121"/>
      <c r="M31" s="121"/>
      <c r="N31" s="121"/>
      <c r="O31" s="121"/>
      <c r="P31" s="121"/>
      <c r="Q31" s="121"/>
      <c r="R31" s="121"/>
      <c r="S31" s="159"/>
      <c r="T31" s="133"/>
      <c r="U31" s="133"/>
      <c r="V31" s="133"/>
      <c r="W31" s="133"/>
      <c r="X31" s="133"/>
      <c r="Y31" s="133"/>
      <c r="Z31" s="134"/>
      <c r="AA31" s="133"/>
      <c r="AB31" s="133"/>
      <c r="AC31" s="133"/>
      <c r="AD31" s="133"/>
      <c r="AE31" s="133"/>
      <c r="AF31" s="133"/>
      <c r="AG31" s="133"/>
      <c r="AH31" s="135"/>
      <c r="AI31" s="135"/>
      <c r="AJ31" s="135"/>
      <c r="AK31" s="135"/>
      <c r="AL31" s="135"/>
      <c r="AM31" s="136"/>
      <c r="AN31" s="137">
        <v>328</v>
      </c>
      <c r="AO31" s="156">
        <v>69</v>
      </c>
      <c r="AP31" s="156">
        <v>259</v>
      </c>
      <c r="AQ31" s="156">
        <v>125</v>
      </c>
      <c r="AR31" s="156">
        <v>83</v>
      </c>
      <c r="AS31" s="156">
        <v>78</v>
      </c>
      <c r="AT31" s="157">
        <v>42</v>
      </c>
      <c r="AU31" s="129">
        <v>328</v>
      </c>
      <c r="AV31" s="314"/>
      <c r="AW31" s="315"/>
      <c r="AX31" s="315"/>
      <c r="AY31" s="315">
        <v>119700</v>
      </c>
      <c r="AZ31" s="316">
        <v>23400</v>
      </c>
      <c r="BA31" s="315">
        <v>143100</v>
      </c>
    </row>
    <row r="32" spans="2:53" x14ac:dyDescent="0.25">
      <c r="B32" s="130">
        <v>40715</v>
      </c>
      <c r="C32" s="119" t="s">
        <v>66</v>
      </c>
      <c r="D32" s="120" t="s">
        <v>76</v>
      </c>
      <c r="E32" s="121">
        <v>206</v>
      </c>
      <c r="F32" s="121">
        <v>71</v>
      </c>
      <c r="G32" s="121">
        <v>135</v>
      </c>
      <c r="H32" s="121">
        <v>132</v>
      </c>
      <c r="I32" s="121">
        <v>40</v>
      </c>
      <c r="J32" s="121">
        <v>25</v>
      </c>
      <c r="K32" s="121">
        <v>9</v>
      </c>
      <c r="L32" s="121">
        <v>502</v>
      </c>
      <c r="M32" s="121">
        <v>161</v>
      </c>
      <c r="N32" s="121">
        <v>341</v>
      </c>
      <c r="O32" s="121">
        <v>186</v>
      </c>
      <c r="P32" s="121">
        <v>144</v>
      </c>
      <c r="Q32" s="121">
        <v>120</v>
      </c>
      <c r="R32" s="121">
        <v>52</v>
      </c>
      <c r="S32" s="159">
        <v>251</v>
      </c>
      <c r="T32" s="133">
        <v>93</v>
      </c>
      <c r="U32" s="133">
        <v>158</v>
      </c>
      <c r="V32" s="133">
        <v>104</v>
      </c>
      <c r="W32" s="133">
        <v>54</v>
      </c>
      <c r="X32" s="133">
        <v>49</v>
      </c>
      <c r="Y32" s="133">
        <v>44</v>
      </c>
      <c r="Z32" s="134"/>
      <c r="AA32" s="133"/>
      <c r="AB32" s="133"/>
      <c r="AC32" s="133"/>
      <c r="AD32" s="133"/>
      <c r="AE32" s="133"/>
      <c r="AF32" s="133"/>
      <c r="AG32" s="133"/>
      <c r="AH32" s="133"/>
      <c r="AI32" s="133"/>
      <c r="AJ32" s="133"/>
      <c r="AK32" s="133"/>
      <c r="AL32" s="133"/>
      <c r="AM32" s="143"/>
      <c r="AN32" s="144"/>
      <c r="AO32" s="156"/>
      <c r="AP32" s="156"/>
      <c r="AQ32" s="156"/>
      <c r="AR32" s="156"/>
      <c r="AS32" s="156"/>
      <c r="AT32" s="157"/>
      <c r="AU32" s="129">
        <v>959</v>
      </c>
      <c r="AV32" s="314">
        <v>342100</v>
      </c>
      <c r="AW32" s="315">
        <v>517600</v>
      </c>
      <c r="AX32" s="315">
        <v>0</v>
      </c>
      <c r="AY32" s="315">
        <v>0</v>
      </c>
      <c r="AZ32" s="316">
        <v>0</v>
      </c>
      <c r="BA32" s="315">
        <v>859700</v>
      </c>
    </row>
    <row r="33" spans="2:53" x14ac:dyDescent="0.25">
      <c r="B33" s="130">
        <v>40669</v>
      </c>
      <c r="C33" s="140" t="s">
        <v>26</v>
      </c>
      <c r="D33" s="141" t="s">
        <v>77</v>
      </c>
      <c r="E33" s="121">
        <v>211</v>
      </c>
      <c r="F33" s="121">
        <v>67</v>
      </c>
      <c r="G33" s="121">
        <v>144</v>
      </c>
      <c r="H33" s="121">
        <v>137</v>
      </c>
      <c r="I33" s="121">
        <v>37</v>
      </c>
      <c r="J33" s="121">
        <v>29</v>
      </c>
      <c r="K33" s="121">
        <v>8</v>
      </c>
      <c r="L33" s="121">
        <v>345</v>
      </c>
      <c r="M33" s="121">
        <v>74</v>
      </c>
      <c r="N33" s="121">
        <v>271</v>
      </c>
      <c r="O33" s="121">
        <v>118</v>
      </c>
      <c r="P33" s="121">
        <v>99</v>
      </c>
      <c r="Q33" s="121">
        <v>73</v>
      </c>
      <c r="R33" s="121">
        <v>55</v>
      </c>
      <c r="S33" s="159"/>
      <c r="T33" s="158"/>
      <c r="U33" s="158"/>
      <c r="V33" s="133"/>
      <c r="W33" s="133"/>
      <c r="X33" s="133"/>
      <c r="Y33" s="133"/>
      <c r="Z33" s="134"/>
      <c r="AA33" s="133"/>
      <c r="AB33" s="133"/>
      <c r="AC33" s="133"/>
      <c r="AD33" s="133"/>
      <c r="AE33" s="133"/>
      <c r="AF33" s="133"/>
      <c r="AG33" s="133"/>
      <c r="AH33" s="133"/>
      <c r="AI33" s="133"/>
      <c r="AJ33" s="133"/>
      <c r="AK33" s="133"/>
      <c r="AL33" s="133"/>
      <c r="AM33" s="143"/>
      <c r="AN33" s="144"/>
      <c r="AO33" s="138"/>
      <c r="AP33" s="138"/>
      <c r="AQ33" s="138"/>
      <c r="AR33" s="138"/>
      <c r="AS33" s="138"/>
      <c r="AT33" s="139"/>
      <c r="AU33" s="129">
        <v>556</v>
      </c>
      <c r="AV33" s="314">
        <v>289000</v>
      </c>
      <c r="AW33" s="315">
        <v>418800</v>
      </c>
      <c r="AX33" s="315">
        <v>0</v>
      </c>
      <c r="AY33" s="315">
        <v>0</v>
      </c>
      <c r="AZ33" s="316">
        <v>0</v>
      </c>
      <c r="BA33" s="315">
        <v>707800</v>
      </c>
    </row>
    <row r="34" spans="2:53" x14ac:dyDescent="0.25">
      <c r="B34" s="130">
        <v>40638</v>
      </c>
      <c r="C34" s="119" t="s">
        <v>26</v>
      </c>
      <c r="D34" s="120" t="s">
        <v>78</v>
      </c>
      <c r="E34" s="121">
        <v>315</v>
      </c>
      <c r="F34" s="121">
        <v>96</v>
      </c>
      <c r="G34" s="121">
        <v>219</v>
      </c>
      <c r="H34" s="121">
        <v>157</v>
      </c>
      <c r="I34" s="121">
        <v>58</v>
      </c>
      <c r="J34" s="121">
        <v>59</v>
      </c>
      <c r="K34" s="121">
        <v>41</v>
      </c>
      <c r="L34" s="121">
        <v>539</v>
      </c>
      <c r="M34" s="121">
        <v>183</v>
      </c>
      <c r="N34" s="121">
        <v>356</v>
      </c>
      <c r="O34" s="121">
        <v>149</v>
      </c>
      <c r="P34" s="121">
        <v>111</v>
      </c>
      <c r="Q34" s="121">
        <v>146</v>
      </c>
      <c r="R34" s="121">
        <v>133</v>
      </c>
      <c r="S34" s="159">
        <v>600</v>
      </c>
      <c r="T34" s="159">
        <v>214</v>
      </c>
      <c r="U34" s="159">
        <v>386</v>
      </c>
      <c r="V34" s="159">
        <v>206</v>
      </c>
      <c r="W34" s="159">
        <v>113</v>
      </c>
      <c r="X34" s="159">
        <v>134</v>
      </c>
      <c r="Y34" s="159">
        <v>147</v>
      </c>
      <c r="Z34" s="160">
        <v>569</v>
      </c>
      <c r="AA34" s="159">
        <v>200</v>
      </c>
      <c r="AB34" s="159">
        <v>369</v>
      </c>
      <c r="AC34" s="159">
        <v>199</v>
      </c>
      <c r="AD34" s="159">
        <v>98</v>
      </c>
      <c r="AE34" s="159">
        <v>141</v>
      </c>
      <c r="AF34" s="159">
        <v>131</v>
      </c>
      <c r="AG34" s="159">
        <v>536</v>
      </c>
      <c r="AH34" s="159">
        <v>200</v>
      </c>
      <c r="AI34" s="159">
        <v>336</v>
      </c>
      <c r="AJ34" s="159">
        <v>200</v>
      </c>
      <c r="AK34" s="159">
        <v>92</v>
      </c>
      <c r="AL34" s="159">
        <v>122</v>
      </c>
      <c r="AM34" s="161">
        <v>122</v>
      </c>
      <c r="AN34" s="162"/>
      <c r="AO34" s="145"/>
      <c r="AP34" s="145"/>
      <c r="AQ34" s="145"/>
      <c r="AR34" s="145"/>
      <c r="AS34" s="145"/>
      <c r="AT34" s="146"/>
      <c r="AU34" s="129">
        <v>2559</v>
      </c>
      <c r="AV34" s="314">
        <v>0</v>
      </c>
      <c r="AW34" s="315">
        <v>0</v>
      </c>
      <c r="AX34" s="315">
        <v>436400</v>
      </c>
      <c r="AY34" s="315">
        <v>264200</v>
      </c>
      <c r="AZ34" s="316">
        <v>0</v>
      </c>
      <c r="BA34" s="315">
        <v>700600</v>
      </c>
    </row>
    <row r="35" spans="2:53" x14ac:dyDescent="0.25">
      <c r="B35" s="130">
        <v>40675</v>
      </c>
      <c r="C35" s="119" t="s">
        <v>66</v>
      </c>
      <c r="D35" s="120" t="s">
        <v>79</v>
      </c>
      <c r="E35" s="121">
        <v>207</v>
      </c>
      <c r="F35" s="121">
        <v>45</v>
      </c>
      <c r="G35" s="121">
        <v>162</v>
      </c>
      <c r="H35" s="121">
        <v>123</v>
      </c>
      <c r="I35" s="121">
        <v>48</v>
      </c>
      <c r="J35" s="121">
        <v>26</v>
      </c>
      <c r="K35" s="121">
        <v>10</v>
      </c>
      <c r="L35" s="121">
        <v>484</v>
      </c>
      <c r="M35" s="121">
        <v>114</v>
      </c>
      <c r="N35" s="121">
        <v>370</v>
      </c>
      <c r="O35" s="121">
        <v>174</v>
      </c>
      <c r="P35" s="121">
        <v>162</v>
      </c>
      <c r="Q35" s="121">
        <v>108</v>
      </c>
      <c r="R35" s="121">
        <v>40</v>
      </c>
      <c r="S35" s="159"/>
      <c r="T35" s="158"/>
      <c r="U35" s="158"/>
      <c r="V35" s="158"/>
      <c r="W35" s="158"/>
      <c r="X35" s="158"/>
      <c r="Y35" s="158"/>
      <c r="Z35" s="153"/>
      <c r="AA35" s="158"/>
      <c r="AB35" s="158"/>
      <c r="AC35" s="158"/>
      <c r="AD35" s="158"/>
      <c r="AE35" s="158"/>
      <c r="AF35" s="158"/>
      <c r="AG35" s="158"/>
      <c r="AH35" s="142"/>
      <c r="AI35" s="142"/>
      <c r="AJ35" s="142"/>
      <c r="AK35" s="142"/>
      <c r="AL35" s="142"/>
      <c r="AM35" s="154"/>
      <c r="AN35" s="155"/>
      <c r="AO35" s="145"/>
      <c r="AP35" s="145"/>
      <c r="AQ35" s="145"/>
      <c r="AR35" s="145"/>
      <c r="AS35" s="145"/>
      <c r="AT35" s="146"/>
      <c r="AU35" s="129">
        <v>691</v>
      </c>
      <c r="AV35" s="314">
        <v>84300</v>
      </c>
      <c r="AW35" s="315">
        <v>57400</v>
      </c>
      <c r="AX35" s="315">
        <v>0</v>
      </c>
      <c r="AY35" s="315">
        <v>0</v>
      </c>
      <c r="AZ35" s="316">
        <v>0</v>
      </c>
      <c r="BA35" s="315">
        <v>141700</v>
      </c>
    </row>
    <row r="36" spans="2:53" x14ac:dyDescent="0.25">
      <c r="B36" s="130">
        <v>40676</v>
      </c>
      <c r="C36" s="119" t="s">
        <v>66</v>
      </c>
      <c r="D36" s="120" t="s">
        <v>80</v>
      </c>
      <c r="E36" s="121">
        <v>327</v>
      </c>
      <c r="F36" s="121">
        <v>63</v>
      </c>
      <c r="G36" s="121">
        <v>264</v>
      </c>
      <c r="H36" s="121">
        <v>144</v>
      </c>
      <c r="I36" s="121">
        <v>88</v>
      </c>
      <c r="J36" s="121">
        <v>69</v>
      </c>
      <c r="K36" s="121">
        <v>26</v>
      </c>
      <c r="L36" s="121">
        <v>602</v>
      </c>
      <c r="M36" s="121">
        <v>148</v>
      </c>
      <c r="N36" s="121">
        <v>454</v>
      </c>
      <c r="O36" s="121">
        <v>190</v>
      </c>
      <c r="P36" s="121">
        <v>171</v>
      </c>
      <c r="Q36" s="121">
        <v>156</v>
      </c>
      <c r="R36" s="121">
        <v>85</v>
      </c>
      <c r="S36" s="159">
        <v>363</v>
      </c>
      <c r="T36" s="158">
        <v>72</v>
      </c>
      <c r="U36" s="158">
        <v>291</v>
      </c>
      <c r="V36" s="133">
        <v>133</v>
      </c>
      <c r="W36" s="133">
        <v>81</v>
      </c>
      <c r="X36" s="133">
        <v>95</v>
      </c>
      <c r="Y36" s="133">
        <v>54</v>
      </c>
      <c r="Z36" s="134">
        <v>438</v>
      </c>
      <c r="AA36" s="133">
        <v>107</v>
      </c>
      <c r="AB36" s="133">
        <v>331</v>
      </c>
      <c r="AC36" s="133">
        <v>156</v>
      </c>
      <c r="AD36" s="133">
        <v>102</v>
      </c>
      <c r="AE36" s="133">
        <v>89</v>
      </c>
      <c r="AF36" s="133">
        <v>91</v>
      </c>
      <c r="AG36" s="133">
        <v>238</v>
      </c>
      <c r="AH36" s="133">
        <v>71</v>
      </c>
      <c r="AI36" s="133">
        <v>167</v>
      </c>
      <c r="AJ36" s="133">
        <v>101</v>
      </c>
      <c r="AK36" s="133">
        <v>47</v>
      </c>
      <c r="AL36" s="133">
        <v>49</v>
      </c>
      <c r="AM36" s="143">
        <v>41</v>
      </c>
      <c r="AN36" s="144"/>
      <c r="AO36" s="163"/>
      <c r="AP36" s="163"/>
      <c r="AQ36" s="163"/>
      <c r="AR36" s="163"/>
      <c r="AS36" s="163"/>
      <c r="AT36" s="164"/>
      <c r="AU36" s="129">
        <v>1968</v>
      </c>
      <c r="AV36" s="314">
        <v>489600</v>
      </c>
      <c r="AW36" s="315">
        <v>761500</v>
      </c>
      <c r="AX36" s="315">
        <v>293700</v>
      </c>
      <c r="AY36" s="315">
        <v>116700</v>
      </c>
      <c r="AZ36" s="316">
        <v>0</v>
      </c>
      <c r="BA36" s="315">
        <v>1661500</v>
      </c>
    </row>
    <row r="37" spans="2:53" x14ac:dyDescent="0.25">
      <c r="B37" s="130">
        <v>40674</v>
      </c>
      <c r="C37" s="119" t="s">
        <v>15</v>
      </c>
      <c r="D37" s="120" t="s">
        <v>15</v>
      </c>
      <c r="E37" s="121">
        <v>315</v>
      </c>
      <c r="F37" s="121">
        <v>92</v>
      </c>
      <c r="G37" s="121">
        <v>223</v>
      </c>
      <c r="H37" s="121">
        <v>153</v>
      </c>
      <c r="I37" s="121">
        <v>64</v>
      </c>
      <c r="J37" s="121">
        <v>64</v>
      </c>
      <c r="K37" s="121">
        <v>34</v>
      </c>
      <c r="L37" s="121">
        <v>797</v>
      </c>
      <c r="M37" s="121">
        <v>266</v>
      </c>
      <c r="N37" s="121">
        <v>531</v>
      </c>
      <c r="O37" s="121">
        <v>279</v>
      </c>
      <c r="P37" s="121">
        <v>203</v>
      </c>
      <c r="Q37" s="121">
        <v>185</v>
      </c>
      <c r="R37" s="121">
        <v>130</v>
      </c>
      <c r="S37" s="159">
        <v>597</v>
      </c>
      <c r="T37" s="123">
        <v>222</v>
      </c>
      <c r="U37" s="123">
        <v>375</v>
      </c>
      <c r="V37" s="123">
        <v>183</v>
      </c>
      <c r="W37" s="123">
        <v>130</v>
      </c>
      <c r="X37" s="123">
        <v>127</v>
      </c>
      <c r="Y37" s="123">
        <v>157</v>
      </c>
      <c r="Z37" s="124">
        <v>479</v>
      </c>
      <c r="AA37" s="123">
        <v>167</v>
      </c>
      <c r="AB37" s="123">
        <v>312</v>
      </c>
      <c r="AC37" s="123">
        <v>110</v>
      </c>
      <c r="AD37" s="123">
        <v>109</v>
      </c>
      <c r="AE37" s="123">
        <v>125</v>
      </c>
      <c r="AF37" s="123">
        <v>135</v>
      </c>
      <c r="AG37" s="123">
        <v>636</v>
      </c>
      <c r="AH37" s="123">
        <v>242</v>
      </c>
      <c r="AI37" s="123">
        <v>394</v>
      </c>
      <c r="AJ37" s="123">
        <v>192</v>
      </c>
      <c r="AK37" s="123">
        <v>164</v>
      </c>
      <c r="AL37" s="123">
        <v>143</v>
      </c>
      <c r="AM37" s="125">
        <v>137</v>
      </c>
      <c r="AN37" s="126">
        <v>620</v>
      </c>
      <c r="AO37" s="156">
        <v>210</v>
      </c>
      <c r="AP37" s="156">
        <v>410</v>
      </c>
      <c r="AQ37" s="156">
        <v>216</v>
      </c>
      <c r="AR37" s="156">
        <v>131</v>
      </c>
      <c r="AS37" s="156">
        <v>152</v>
      </c>
      <c r="AT37" s="157">
        <v>121</v>
      </c>
      <c r="AU37" s="129">
        <v>3444</v>
      </c>
      <c r="AV37" s="314">
        <v>0</v>
      </c>
      <c r="AW37" s="315">
        <v>0</v>
      </c>
      <c r="AX37" s="315">
        <v>392100</v>
      </c>
      <c r="AY37" s="315">
        <v>612700</v>
      </c>
      <c r="AZ37" s="316">
        <v>0</v>
      </c>
      <c r="BA37" s="315">
        <v>1004800</v>
      </c>
    </row>
    <row r="38" spans="2:53" x14ac:dyDescent="0.25">
      <c r="B38" s="130">
        <v>40627</v>
      </c>
      <c r="C38" s="119" t="s">
        <v>66</v>
      </c>
      <c r="D38" s="120" t="s">
        <v>66</v>
      </c>
      <c r="E38" s="121">
        <v>155</v>
      </c>
      <c r="F38" s="121">
        <v>48</v>
      </c>
      <c r="G38" s="121">
        <v>107</v>
      </c>
      <c r="H38" s="121">
        <v>83</v>
      </c>
      <c r="I38" s="121">
        <v>29</v>
      </c>
      <c r="J38" s="121">
        <v>30</v>
      </c>
      <c r="K38" s="121">
        <v>13</v>
      </c>
      <c r="L38" s="121">
        <v>124</v>
      </c>
      <c r="M38" s="121">
        <v>48</v>
      </c>
      <c r="N38" s="121">
        <v>76</v>
      </c>
      <c r="O38" s="121">
        <v>45</v>
      </c>
      <c r="P38" s="121">
        <v>24</v>
      </c>
      <c r="Q38" s="121">
        <v>29</v>
      </c>
      <c r="R38" s="121">
        <v>26</v>
      </c>
      <c r="S38" s="159"/>
      <c r="T38" s="123"/>
      <c r="U38" s="123"/>
      <c r="V38" s="123"/>
      <c r="W38" s="123"/>
      <c r="X38" s="123"/>
      <c r="Y38" s="123"/>
      <c r="Z38" s="124"/>
      <c r="AA38" s="123"/>
      <c r="AB38" s="123"/>
      <c r="AC38" s="123"/>
      <c r="AD38" s="123"/>
      <c r="AE38" s="123"/>
      <c r="AF38" s="123"/>
      <c r="AG38" s="123">
        <v>134</v>
      </c>
      <c r="AH38" s="123">
        <v>59</v>
      </c>
      <c r="AI38" s="123">
        <v>75</v>
      </c>
      <c r="AJ38" s="123">
        <v>46</v>
      </c>
      <c r="AK38" s="123">
        <v>30</v>
      </c>
      <c r="AL38" s="123">
        <v>31</v>
      </c>
      <c r="AM38" s="125">
        <v>27</v>
      </c>
      <c r="AN38" s="126"/>
      <c r="AO38" s="145"/>
      <c r="AP38" s="145"/>
      <c r="AQ38" s="145"/>
      <c r="AR38" s="145"/>
      <c r="AS38" s="145"/>
      <c r="AT38" s="146"/>
      <c r="AU38" s="129">
        <v>413</v>
      </c>
      <c r="AV38" s="314">
        <v>167400</v>
      </c>
      <c r="AW38" s="315">
        <v>398700</v>
      </c>
      <c r="AX38" s="315">
        <v>9300</v>
      </c>
      <c r="AY38" s="315">
        <v>47100</v>
      </c>
      <c r="AZ38" s="316">
        <v>0</v>
      </c>
      <c r="BA38" s="315">
        <v>622500</v>
      </c>
    </row>
    <row r="39" spans="2:53" x14ac:dyDescent="0.25">
      <c r="B39" s="130">
        <v>40676</v>
      </c>
      <c r="C39" s="119" t="s">
        <v>23</v>
      </c>
      <c r="D39" s="120" t="s">
        <v>23</v>
      </c>
      <c r="E39" s="121">
        <v>128</v>
      </c>
      <c r="F39" s="121">
        <v>25</v>
      </c>
      <c r="G39" s="121">
        <v>103</v>
      </c>
      <c r="H39" s="121">
        <v>46</v>
      </c>
      <c r="I39" s="121">
        <v>38</v>
      </c>
      <c r="J39" s="121">
        <v>32</v>
      </c>
      <c r="K39" s="121">
        <v>12</v>
      </c>
      <c r="L39" s="121">
        <v>558</v>
      </c>
      <c r="M39" s="121">
        <v>143</v>
      </c>
      <c r="N39" s="121">
        <v>415</v>
      </c>
      <c r="O39" s="121">
        <v>169</v>
      </c>
      <c r="P39" s="121">
        <v>161</v>
      </c>
      <c r="Q39" s="121">
        <v>142</v>
      </c>
      <c r="R39" s="121">
        <v>86</v>
      </c>
      <c r="S39" s="159"/>
      <c r="T39" s="159"/>
      <c r="U39" s="159"/>
      <c r="V39" s="159"/>
      <c r="W39" s="159"/>
      <c r="X39" s="159"/>
      <c r="Y39" s="159"/>
      <c r="Z39" s="160"/>
      <c r="AA39" s="159"/>
      <c r="AB39" s="159"/>
      <c r="AC39" s="159"/>
      <c r="AD39" s="159"/>
      <c r="AE39" s="159"/>
      <c r="AF39" s="159"/>
      <c r="AG39" s="159">
        <v>169</v>
      </c>
      <c r="AH39" s="159">
        <v>79</v>
      </c>
      <c r="AI39" s="159">
        <v>90</v>
      </c>
      <c r="AJ39" s="159">
        <v>82</v>
      </c>
      <c r="AK39" s="159">
        <v>39</v>
      </c>
      <c r="AL39" s="159">
        <v>28</v>
      </c>
      <c r="AM39" s="161">
        <v>20</v>
      </c>
      <c r="AN39" s="162"/>
      <c r="AO39" s="127"/>
      <c r="AP39" s="127"/>
      <c r="AQ39" s="127"/>
      <c r="AR39" s="127"/>
      <c r="AS39" s="127"/>
      <c r="AT39" s="128"/>
      <c r="AU39" s="129">
        <v>855</v>
      </c>
      <c r="AV39" s="314">
        <v>175300</v>
      </c>
      <c r="AW39" s="315">
        <v>129600</v>
      </c>
      <c r="AX39" s="315">
        <v>16400</v>
      </c>
      <c r="AY39" s="315">
        <v>79800</v>
      </c>
      <c r="AZ39" s="316">
        <v>0</v>
      </c>
      <c r="BA39" s="315">
        <v>401100</v>
      </c>
    </row>
    <row r="40" spans="2:53" x14ac:dyDescent="0.25">
      <c r="B40" s="165"/>
      <c r="C40" s="119" t="s">
        <v>22</v>
      </c>
      <c r="D40" s="166" t="s">
        <v>22</v>
      </c>
      <c r="E40" s="121">
        <v>694</v>
      </c>
      <c r="F40" s="121">
        <v>130</v>
      </c>
      <c r="G40" s="121">
        <v>564</v>
      </c>
      <c r="H40" s="121">
        <v>301</v>
      </c>
      <c r="I40" s="121">
        <v>195</v>
      </c>
      <c r="J40" s="121">
        <v>138</v>
      </c>
      <c r="K40" s="121">
        <v>60</v>
      </c>
      <c r="L40" s="121">
        <v>1740</v>
      </c>
      <c r="M40" s="121">
        <v>403</v>
      </c>
      <c r="N40" s="121">
        <v>1337</v>
      </c>
      <c r="O40" s="121">
        <v>504</v>
      </c>
      <c r="P40" s="121">
        <v>416</v>
      </c>
      <c r="Q40" s="121">
        <v>446</v>
      </c>
      <c r="R40" s="121">
        <v>374</v>
      </c>
      <c r="S40" s="159">
        <v>1014</v>
      </c>
      <c r="T40" s="158">
        <v>171</v>
      </c>
      <c r="U40" s="158">
        <v>843</v>
      </c>
      <c r="V40" s="133">
        <v>334</v>
      </c>
      <c r="W40" s="133">
        <v>274</v>
      </c>
      <c r="X40" s="133">
        <v>253</v>
      </c>
      <c r="Y40" s="133">
        <v>153</v>
      </c>
      <c r="Z40" s="134">
        <v>1029</v>
      </c>
      <c r="AA40" s="133">
        <v>240</v>
      </c>
      <c r="AB40" s="133">
        <v>789</v>
      </c>
      <c r="AC40" s="133">
        <v>314</v>
      </c>
      <c r="AD40" s="133">
        <v>217</v>
      </c>
      <c r="AE40" s="133">
        <v>285</v>
      </c>
      <c r="AF40" s="133">
        <v>213</v>
      </c>
      <c r="AG40" s="133">
        <v>1180</v>
      </c>
      <c r="AH40" s="133">
        <v>294</v>
      </c>
      <c r="AI40" s="133">
        <v>886</v>
      </c>
      <c r="AJ40" s="133">
        <v>408</v>
      </c>
      <c r="AK40" s="133">
        <v>236</v>
      </c>
      <c r="AL40" s="133">
        <v>294</v>
      </c>
      <c r="AM40" s="143">
        <v>242</v>
      </c>
      <c r="AN40" s="144">
        <v>1087</v>
      </c>
      <c r="AO40" s="127">
        <v>327</v>
      </c>
      <c r="AP40" s="127">
        <v>760</v>
      </c>
      <c r="AQ40" s="127">
        <v>366</v>
      </c>
      <c r="AR40" s="127">
        <v>250</v>
      </c>
      <c r="AS40" s="127">
        <v>244</v>
      </c>
      <c r="AT40" s="128">
        <v>227</v>
      </c>
      <c r="AU40" s="129">
        <v>6744</v>
      </c>
      <c r="AV40" s="314">
        <v>169100</v>
      </c>
      <c r="AW40" s="315">
        <v>551300</v>
      </c>
      <c r="AX40" s="315">
        <v>812200</v>
      </c>
      <c r="AY40" s="315">
        <v>1056200</v>
      </c>
      <c r="AZ40" s="316">
        <v>0</v>
      </c>
      <c r="BA40" s="315">
        <v>2588800</v>
      </c>
    </row>
    <row r="41" spans="2:53" x14ac:dyDescent="0.25">
      <c r="B41" s="165"/>
      <c r="C41" s="119" t="s">
        <v>17</v>
      </c>
      <c r="D41" s="120" t="s">
        <v>81</v>
      </c>
      <c r="E41" s="121">
        <v>75</v>
      </c>
      <c r="F41" s="121">
        <v>17</v>
      </c>
      <c r="G41" s="121">
        <v>58</v>
      </c>
      <c r="H41" s="121">
        <v>46</v>
      </c>
      <c r="I41" s="121">
        <v>18</v>
      </c>
      <c r="J41" s="121">
        <v>9</v>
      </c>
      <c r="K41" s="121">
        <v>2</v>
      </c>
      <c r="L41" s="121">
        <v>97</v>
      </c>
      <c r="M41" s="121">
        <v>33</v>
      </c>
      <c r="N41" s="121">
        <v>64</v>
      </c>
      <c r="O41" s="121">
        <v>37</v>
      </c>
      <c r="P41" s="121">
        <v>27</v>
      </c>
      <c r="Q41" s="121">
        <v>13</v>
      </c>
      <c r="R41" s="121">
        <v>20</v>
      </c>
      <c r="S41" s="159">
        <v>198</v>
      </c>
      <c r="T41" s="142">
        <v>71</v>
      </c>
      <c r="U41" s="142">
        <v>127</v>
      </c>
      <c r="V41" s="142">
        <v>60</v>
      </c>
      <c r="W41" s="142">
        <v>53</v>
      </c>
      <c r="X41" s="142">
        <v>45</v>
      </c>
      <c r="Y41" s="142">
        <v>40</v>
      </c>
      <c r="Z41" s="153">
        <v>121</v>
      </c>
      <c r="AA41" s="142">
        <v>62</v>
      </c>
      <c r="AB41" s="142">
        <v>59</v>
      </c>
      <c r="AC41" s="142">
        <v>50</v>
      </c>
      <c r="AD41" s="142">
        <v>20</v>
      </c>
      <c r="AE41" s="142">
        <v>30</v>
      </c>
      <c r="AF41" s="142">
        <v>21</v>
      </c>
      <c r="AG41" s="142"/>
      <c r="AH41" s="142"/>
      <c r="AI41" s="142"/>
      <c r="AJ41" s="142"/>
      <c r="AK41" s="142"/>
      <c r="AL41" s="142"/>
      <c r="AM41" s="154"/>
      <c r="AN41" s="155"/>
      <c r="AO41" s="156"/>
      <c r="AP41" s="156"/>
      <c r="AQ41" s="156"/>
      <c r="AR41" s="156"/>
      <c r="AS41" s="156"/>
      <c r="AT41" s="157"/>
      <c r="AU41" s="129">
        <v>491</v>
      </c>
      <c r="AV41" s="314">
        <v>161000</v>
      </c>
      <c r="AW41" s="315">
        <v>218900</v>
      </c>
      <c r="AX41" s="315">
        <v>69900</v>
      </c>
      <c r="AY41" s="315">
        <v>0</v>
      </c>
      <c r="AZ41" s="316">
        <v>0</v>
      </c>
      <c r="BA41" s="315">
        <v>449800</v>
      </c>
    </row>
    <row r="42" spans="2:53" x14ac:dyDescent="0.25">
      <c r="B42" s="165"/>
      <c r="C42" s="119" t="s">
        <v>16</v>
      </c>
      <c r="D42" s="120" t="s">
        <v>16</v>
      </c>
      <c r="E42" s="121">
        <v>320</v>
      </c>
      <c r="F42" s="121">
        <v>53</v>
      </c>
      <c r="G42" s="121">
        <v>267</v>
      </c>
      <c r="H42" s="121">
        <v>127</v>
      </c>
      <c r="I42" s="121">
        <v>87</v>
      </c>
      <c r="J42" s="121">
        <v>63</v>
      </c>
      <c r="K42" s="121">
        <v>43</v>
      </c>
      <c r="L42" s="121">
        <v>238</v>
      </c>
      <c r="M42" s="121">
        <v>58</v>
      </c>
      <c r="N42" s="121">
        <v>180</v>
      </c>
      <c r="O42" s="121">
        <v>85</v>
      </c>
      <c r="P42" s="121">
        <v>64</v>
      </c>
      <c r="Q42" s="121">
        <v>60</v>
      </c>
      <c r="R42" s="121">
        <v>29</v>
      </c>
      <c r="S42" s="159"/>
      <c r="T42" s="133"/>
      <c r="U42" s="133"/>
      <c r="V42" s="133"/>
      <c r="W42" s="133"/>
      <c r="X42" s="133"/>
      <c r="Y42" s="133"/>
      <c r="Z42" s="134"/>
      <c r="AA42" s="133"/>
      <c r="AB42" s="133"/>
      <c r="AC42" s="133"/>
      <c r="AD42" s="133"/>
      <c r="AE42" s="133"/>
      <c r="AF42" s="133"/>
      <c r="AG42" s="133"/>
      <c r="AH42" s="133"/>
      <c r="AI42" s="133"/>
      <c r="AJ42" s="133"/>
      <c r="AK42" s="133"/>
      <c r="AL42" s="133"/>
      <c r="AM42" s="143"/>
      <c r="AN42" s="144"/>
      <c r="AO42" s="145"/>
      <c r="AP42" s="145"/>
      <c r="AQ42" s="145"/>
      <c r="AR42" s="145"/>
      <c r="AS42" s="145"/>
      <c r="AT42" s="146"/>
      <c r="AU42" s="129">
        <v>558</v>
      </c>
      <c r="AV42" s="314">
        <v>237000</v>
      </c>
      <c r="AW42" s="315">
        <v>422700</v>
      </c>
      <c r="AX42" s="315">
        <v>0</v>
      </c>
      <c r="AY42" s="315">
        <v>0</v>
      </c>
      <c r="AZ42" s="316">
        <v>0</v>
      </c>
      <c r="BA42" s="315">
        <v>659700</v>
      </c>
    </row>
    <row r="43" spans="2:53" x14ac:dyDescent="0.25">
      <c r="B43" s="165"/>
      <c r="C43" s="119" t="s">
        <v>66</v>
      </c>
      <c r="D43" s="120" t="s">
        <v>82</v>
      </c>
      <c r="E43" s="121">
        <v>166</v>
      </c>
      <c r="F43" s="121">
        <v>35</v>
      </c>
      <c r="G43" s="121">
        <v>131</v>
      </c>
      <c r="H43" s="121">
        <v>68</v>
      </c>
      <c r="I43" s="121">
        <v>49</v>
      </c>
      <c r="J43" s="121">
        <v>32</v>
      </c>
      <c r="K43" s="121">
        <v>17</v>
      </c>
      <c r="L43" s="121">
        <v>295</v>
      </c>
      <c r="M43" s="121">
        <v>73</v>
      </c>
      <c r="N43" s="121">
        <v>222</v>
      </c>
      <c r="O43" s="121">
        <v>109</v>
      </c>
      <c r="P43" s="121">
        <v>75</v>
      </c>
      <c r="Q43" s="121">
        <v>76</v>
      </c>
      <c r="R43" s="121">
        <v>35</v>
      </c>
      <c r="S43" s="159">
        <v>141</v>
      </c>
      <c r="T43" s="142">
        <v>43</v>
      </c>
      <c r="U43" s="142">
        <v>98</v>
      </c>
      <c r="V43" s="133">
        <v>77</v>
      </c>
      <c r="W43" s="133">
        <v>18</v>
      </c>
      <c r="X43" s="133">
        <v>24</v>
      </c>
      <c r="Y43" s="133">
        <v>22</v>
      </c>
      <c r="Z43" s="134"/>
      <c r="AA43" s="167"/>
      <c r="AB43" s="167"/>
      <c r="AC43" s="167"/>
      <c r="AD43" s="167"/>
      <c r="AE43" s="167"/>
      <c r="AF43" s="167"/>
      <c r="AG43" s="167"/>
      <c r="AH43" s="133"/>
      <c r="AI43" s="133"/>
      <c r="AJ43" s="133"/>
      <c r="AK43" s="133"/>
      <c r="AL43" s="133"/>
      <c r="AM43" s="143"/>
      <c r="AN43" s="144"/>
      <c r="AO43" s="145"/>
      <c r="AP43" s="145"/>
      <c r="AQ43" s="145"/>
      <c r="AR43" s="145"/>
      <c r="AS43" s="145"/>
      <c r="AT43" s="146"/>
      <c r="AU43" s="129">
        <v>602</v>
      </c>
      <c r="AV43" s="314">
        <v>344400</v>
      </c>
      <c r="AW43" s="315">
        <v>647300</v>
      </c>
      <c r="AX43" s="315">
        <v>41700</v>
      </c>
      <c r="AY43" s="315">
        <v>0</v>
      </c>
      <c r="AZ43" s="316">
        <v>0</v>
      </c>
      <c r="BA43" s="315">
        <v>1033400</v>
      </c>
    </row>
    <row r="44" spans="2:53" x14ac:dyDescent="0.25">
      <c r="B44" s="165"/>
      <c r="C44" s="140" t="s">
        <v>66</v>
      </c>
      <c r="D44" s="141" t="s">
        <v>83</v>
      </c>
      <c r="E44" s="121">
        <v>227</v>
      </c>
      <c r="F44" s="121">
        <v>51</v>
      </c>
      <c r="G44" s="121">
        <v>176</v>
      </c>
      <c r="H44" s="121">
        <v>75</v>
      </c>
      <c r="I44" s="121">
        <v>54</v>
      </c>
      <c r="J44" s="121">
        <v>64</v>
      </c>
      <c r="K44" s="121">
        <v>34</v>
      </c>
      <c r="L44" s="121">
        <v>311</v>
      </c>
      <c r="M44" s="121">
        <v>91</v>
      </c>
      <c r="N44" s="121">
        <v>220</v>
      </c>
      <c r="O44" s="121">
        <v>100</v>
      </c>
      <c r="P44" s="121">
        <v>84</v>
      </c>
      <c r="Q44" s="121">
        <v>87</v>
      </c>
      <c r="R44" s="121">
        <v>40</v>
      </c>
      <c r="S44" s="159"/>
      <c r="T44" s="133"/>
      <c r="U44" s="133"/>
      <c r="V44" s="133"/>
      <c r="W44" s="133"/>
      <c r="X44" s="133"/>
      <c r="Y44" s="133"/>
      <c r="Z44" s="134"/>
      <c r="AA44" s="133"/>
      <c r="AB44" s="133"/>
      <c r="AC44" s="133"/>
      <c r="AD44" s="133"/>
      <c r="AE44" s="133"/>
      <c r="AF44" s="133"/>
      <c r="AG44" s="133">
        <v>89</v>
      </c>
      <c r="AH44" s="135">
        <v>28</v>
      </c>
      <c r="AI44" s="135">
        <v>61</v>
      </c>
      <c r="AJ44" s="135">
        <v>37</v>
      </c>
      <c r="AK44" s="135">
        <v>25</v>
      </c>
      <c r="AL44" s="135">
        <v>24</v>
      </c>
      <c r="AM44" s="136">
        <v>3</v>
      </c>
      <c r="AN44" s="137"/>
      <c r="AO44" s="138"/>
      <c r="AP44" s="138"/>
      <c r="AQ44" s="138"/>
      <c r="AR44" s="138"/>
      <c r="AS44" s="138"/>
      <c r="AT44" s="139"/>
      <c r="AU44" s="129">
        <v>627</v>
      </c>
      <c r="AV44" s="314">
        <v>68400</v>
      </c>
      <c r="AW44" s="315">
        <v>56200</v>
      </c>
      <c r="AX44" s="315">
        <v>6800</v>
      </c>
      <c r="AY44" s="315">
        <v>37700</v>
      </c>
      <c r="AZ44" s="316">
        <v>0</v>
      </c>
      <c r="BA44" s="315">
        <v>169100</v>
      </c>
    </row>
    <row r="45" spans="2:53" x14ac:dyDescent="0.25">
      <c r="B45" s="165"/>
      <c r="C45" s="147" t="s">
        <v>17</v>
      </c>
      <c r="D45" s="148" t="s">
        <v>17</v>
      </c>
      <c r="E45" s="121"/>
      <c r="F45" s="121"/>
      <c r="G45" s="121"/>
      <c r="H45" s="121"/>
      <c r="I45" s="121"/>
      <c r="J45" s="121"/>
      <c r="K45" s="121"/>
      <c r="L45" s="121"/>
      <c r="M45" s="121"/>
      <c r="N45" s="121"/>
      <c r="O45" s="121"/>
      <c r="P45" s="121"/>
      <c r="Q45" s="121"/>
      <c r="R45" s="121"/>
      <c r="S45" s="159"/>
      <c r="T45" s="133"/>
      <c r="U45" s="133"/>
      <c r="V45" s="133"/>
      <c r="W45" s="133"/>
      <c r="X45" s="133"/>
      <c r="Y45" s="133"/>
      <c r="Z45" s="134"/>
      <c r="AA45" s="133"/>
      <c r="AB45" s="133"/>
      <c r="AC45" s="133"/>
      <c r="AD45" s="133"/>
      <c r="AE45" s="133"/>
      <c r="AF45" s="133"/>
      <c r="AG45" s="133"/>
      <c r="AH45" s="135"/>
      <c r="AI45" s="135"/>
      <c r="AJ45" s="135"/>
      <c r="AK45" s="135"/>
      <c r="AL45" s="135"/>
      <c r="AM45" s="136"/>
      <c r="AN45" s="137">
        <v>536</v>
      </c>
      <c r="AO45" s="168">
        <v>219</v>
      </c>
      <c r="AP45" s="135">
        <v>317</v>
      </c>
      <c r="AQ45" s="135">
        <v>172</v>
      </c>
      <c r="AR45" s="135">
        <v>141</v>
      </c>
      <c r="AS45" s="135">
        <v>120</v>
      </c>
      <c r="AT45" s="169">
        <v>103</v>
      </c>
      <c r="AU45" s="129">
        <v>536</v>
      </c>
      <c r="AV45" s="314"/>
      <c r="AW45" s="315"/>
      <c r="AX45" s="315"/>
      <c r="AY45" s="315">
        <v>92800</v>
      </c>
      <c r="AZ45" s="316">
        <v>186000</v>
      </c>
      <c r="BA45" s="315">
        <v>278800</v>
      </c>
    </row>
    <row r="46" spans="2:53" x14ac:dyDescent="0.25">
      <c r="B46" s="165"/>
      <c r="C46" s="119" t="s">
        <v>24</v>
      </c>
      <c r="D46" s="120" t="s">
        <v>84</v>
      </c>
      <c r="E46" s="121">
        <v>183</v>
      </c>
      <c r="F46" s="121">
        <v>40</v>
      </c>
      <c r="G46" s="121">
        <v>143</v>
      </c>
      <c r="H46" s="121">
        <v>76</v>
      </c>
      <c r="I46" s="121">
        <v>51</v>
      </c>
      <c r="J46" s="121">
        <v>43</v>
      </c>
      <c r="K46" s="121">
        <v>13</v>
      </c>
      <c r="L46" s="121">
        <v>520</v>
      </c>
      <c r="M46" s="121">
        <v>96</v>
      </c>
      <c r="N46" s="121">
        <v>424</v>
      </c>
      <c r="O46" s="121">
        <v>189</v>
      </c>
      <c r="P46" s="121">
        <v>129</v>
      </c>
      <c r="Q46" s="121">
        <v>124</v>
      </c>
      <c r="R46" s="121">
        <v>78</v>
      </c>
      <c r="S46" s="159">
        <v>539</v>
      </c>
      <c r="T46" s="133">
        <v>155</v>
      </c>
      <c r="U46" s="133">
        <v>384</v>
      </c>
      <c r="V46" s="133">
        <v>212</v>
      </c>
      <c r="W46" s="133">
        <v>110</v>
      </c>
      <c r="X46" s="133">
        <v>114</v>
      </c>
      <c r="Y46" s="133">
        <v>103</v>
      </c>
      <c r="Z46" s="134">
        <v>341</v>
      </c>
      <c r="AA46" s="133">
        <v>90</v>
      </c>
      <c r="AB46" s="133">
        <v>251</v>
      </c>
      <c r="AC46" s="133">
        <v>115</v>
      </c>
      <c r="AD46" s="133">
        <v>85</v>
      </c>
      <c r="AE46" s="133">
        <v>89</v>
      </c>
      <c r="AF46" s="133">
        <v>52</v>
      </c>
      <c r="AG46" s="133">
        <v>411</v>
      </c>
      <c r="AH46" s="135">
        <v>138</v>
      </c>
      <c r="AI46" s="135">
        <v>273</v>
      </c>
      <c r="AJ46" s="135">
        <v>211</v>
      </c>
      <c r="AK46" s="135">
        <v>67</v>
      </c>
      <c r="AL46" s="135">
        <v>73</v>
      </c>
      <c r="AM46" s="136">
        <v>60</v>
      </c>
      <c r="AN46" s="137"/>
      <c r="AO46" s="138"/>
      <c r="AP46" s="138"/>
      <c r="AQ46" s="138"/>
      <c r="AR46" s="138"/>
      <c r="AS46" s="138"/>
      <c r="AT46" s="139"/>
      <c r="AU46" s="129">
        <v>1994</v>
      </c>
      <c r="AV46" s="314">
        <v>123900</v>
      </c>
      <c r="AW46" s="315">
        <v>266900</v>
      </c>
      <c r="AX46" s="315">
        <v>326900</v>
      </c>
      <c r="AY46" s="315">
        <v>157600</v>
      </c>
      <c r="AZ46" s="316">
        <v>0</v>
      </c>
      <c r="BA46" s="315">
        <v>875300</v>
      </c>
    </row>
    <row r="47" spans="2:53" x14ac:dyDescent="0.25">
      <c r="E47" s="170">
        <f>SUM(E15:E46)</f>
        <v>6889</v>
      </c>
      <c r="F47" s="170">
        <f t="shared" ref="F47:AU47" si="0">SUM(F15:F46)</f>
        <v>1626</v>
      </c>
      <c r="G47" s="170">
        <f t="shared" si="0"/>
        <v>5263</v>
      </c>
      <c r="H47" s="170">
        <f t="shared" si="0"/>
        <v>3056</v>
      </c>
      <c r="I47" s="170">
        <f t="shared" si="0"/>
        <v>1757</v>
      </c>
      <c r="J47" s="170">
        <f t="shared" si="0"/>
        <v>1328</v>
      </c>
      <c r="K47" s="170">
        <f t="shared" si="0"/>
        <v>748</v>
      </c>
      <c r="L47" s="170">
        <f t="shared" si="0"/>
        <v>12705</v>
      </c>
      <c r="M47" s="170">
        <f t="shared" si="0"/>
        <v>3518</v>
      </c>
      <c r="N47" s="170">
        <f t="shared" si="0"/>
        <v>9187</v>
      </c>
      <c r="O47" s="170">
        <f t="shared" si="0"/>
        <v>4244</v>
      </c>
      <c r="P47" s="170">
        <f t="shared" si="0"/>
        <v>3290</v>
      </c>
      <c r="Q47" s="170">
        <f t="shared" si="0"/>
        <v>3115</v>
      </c>
      <c r="R47" s="170">
        <f t="shared" si="0"/>
        <v>2056</v>
      </c>
      <c r="S47" s="170">
        <f t="shared" si="0"/>
        <v>7390</v>
      </c>
      <c r="T47" s="170">
        <f t="shared" si="0"/>
        <v>2185</v>
      </c>
      <c r="U47" s="170">
        <f t="shared" si="0"/>
        <v>5205</v>
      </c>
      <c r="V47" s="170">
        <f t="shared" si="0"/>
        <v>2557</v>
      </c>
      <c r="W47" s="170">
        <f t="shared" si="0"/>
        <v>1755</v>
      </c>
      <c r="X47" s="170">
        <f t="shared" si="0"/>
        <v>1746</v>
      </c>
      <c r="Y47" s="170">
        <f t="shared" si="0"/>
        <v>1332</v>
      </c>
      <c r="Z47" s="170">
        <f t="shared" si="0"/>
        <v>5967</v>
      </c>
      <c r="AA47" s="170">
        <f t="shared" si="0"/>
        <v>1773</v>
      </c>
      <c r="AB47" s="170">
        <f t="shared" si="0"/>
        <v>4194</v>
      </c>
      <c r="AC47" s="170">
        <f t="shared" si="0"/>
        <v>1832</v>
      </c>
      <c r="AD47" s="170">
        <f t="shared" si="0"/>
        <v>1347</v>
      </c>
      <c r="AE47" s="170">
        <f t="shared" si="0"/>
        <v>1472</v>
      </c>
      <c r="AF47" s="170">
        <f t="shared" si="0"/>
        <v>1316</v>
      </c>
      <c r="AG47" s="170">
        <f t="shared" si="0"/>
        <v>6937</v>
      </c>
      <c r="AH47" s="170">
        <f t="shared" si="0"/>
        <v>2318</v>
      </c>
      <c r="AI47" s="170">
        <f t="shared" si="0"/>
        <v>4619</v>
      </c>
      <c r="AJ47" s="170">
        <f t="shared" si="0"/>
        <v>2512</v>
      </c>
      <c r="AK47" s="170">
        <f t="shared" si="0"/>
        <v>1536</v>
      </c>
      <c r="AL47" s="170">
        <f t="shared" si="0"/>
        <v>1582</v>
      </c>
      <c r="AM47" s="170">
        <f t="shared" si="0"/>
        <v>1307</v>
      </c>
      <c r="AN47" s="170">
        <f t="shared" si="0"/>
        <v>4273</v>
      </c>
      <c r="AO47" s="170">
        <f t="shared" si="0"/>
        <v>1338</v>
      </c>
      <c r="AP47" s="170">
        <f t="shared" si="0"/>
        <v>2935</v>
      </c>
      <c r="AQ47" s="170">
        <f t="shared" si="0"/>
        <v>1567</v>
      </c>
      <c r="AR47" s="170">
        <f t="shared" si="0"/>
        <v>1010</v>
      </c>
      <c r="AS47" s="170">
        <f t="shared" si="0"/>
        <v>954</v>
      </c>
      <c r="AT47" s="170">
        <f t="shared" si="0"/>
        <v>742</v>
      </c>
      <c r="AU47" s="170">
        <f t="shared" si="0"/>
        <v>44161</v>
      </c>
      <c r="AV47" s="317">
        <v>4257400</v>
      </c>
      <c r="AW47" s="318">
        <v>6785000</v>
      </c>
      <c r="AX47" s="318">
        <v>4735700</v>
      </c>
      <c r="AY47" s="319">
        <v>4882500</v>
      </c>
      <c r="AZ47" s="317">
        <v>209400</v>
      </c>
      <c r="BA47" s="317">
        <v>20870000</v>
      </c>
    </row>
    <row r="48" spans="2:53" x14ac:dyDescent="0.25">
      <c r="G48" s="95">
        <f>G47/E47</f>
        <v>0.76397154884598639</v>
      </c>
      <c r="N48" s="95">
        <f>N47/L47</f>
        <v>0.72310114128295944</v>
      </c>
      <c r="U48" s="95">
        <f>U47/S47</f>
        <v>0.70433017591339653</v>
      </c>
      <c r="AA48" s="171">
        <f>AA47/$Z$47</f>
        <v>0.2971342383107089</v>
      </c>
      <c r="AB48" s="171">
        <f t="shared" ref="AB48:AF48" si="1">AB47/$Z$47</f>
        <v>0.70286576168929105</v>
      </c>
      <c r="AC48" s="172">
        <f t="shared" si="1"/>
        <v>0.30702195408077759</v>
      </c>
      <c r="AD48" s="172">
        <f t="shared" si="1"/>
        <v>0.22574157868275516</v>
      </c>
      <c r="AE48" s="172">
        <f t="shared" si="1"/>
        <v>0.24669012904307022</v>
      </c>
      <c r="AF48" s="172">
        <f t="shared" si="1"/>
        <v>0.22054633819339703</v>
      </c>
      <c r="AG48" s="173"/>
      <c r="AH48" s="173"/>
      <c r="AI48" s="173"/>
      <c r="AJ48" s="173"/>
      <c r="AK48" s="173"/>
      <c r="AL48" s="173"/>
      <c r="AM48" s="173"/>
      <c r="AN48" s="173"/>
      <c r="AO48" s="173"/>
      <c r="AP48" s="173"/>
      <c r="AQ48" s="173"/>
      <c r="AR48" s="173"/>
      <c r="AS48" s="173"/>
      <c r="AT48" s="173"/>
    </row>
    <row r="49" spans="4:51" x14ac:dyDescent="0.25">
      <c r="AA49" s="174"/>
      <c r="AB49" s="174"/>
      <c r="AC49" s="173"/>
      <c r="AD49" s="173"/>
      <c r="AE49" s="173"/>
      <c r="AF49" s="173"/>
      <c r="AG49" s="173"/>
      <c r="AH49" s="173"/>
      <c r="AI49" s="173"/>
      <c r="AJ49" s="173"/>
      <c r="AK49" s="173"/>
      <c r="AL49" s="173"/>
      <c r="AM49" s="173"/>
      <c r="AN49" s="173"/>
      <c r="AO49" s="173"/>
      <c r="AP49" s="173"/>
      <c r="AQ49" s="173"/>
      <c r="AR49" s="173"/>
      <c r="AS49" s="173"/>
      <c r="AT49" s="173"/>
    </row>
    <row r="50" spans="4:51" x14ac:dyDescent="0.25">
      <c r="E50" s="175"/>
      <c r="G50" s="329" t="s">
        <v>265</v>
      </c>
      <c r="H50" s="329"/>
      <c r="I50" s="329" t="s">
        <v>266</v>
      </c>
      <c r="J50" s="329"/>
      <c r="S50" s="175"/>
      <c r="T50" s="175"/>
      <c r="U50" s="175"/>
      <c r="V50" s="175"/>
      <c r="W50" s="175"/>
      <c r="X50" s="175"/>
      <c r="Y50" s="175"/>
      <c r="Z50" s="175"/>
      <c r="AA50" s="175"/>
      <c r="AB50" s="175"/>
      <c r="AC50" s="175"/>
      <c r="AD50" s="175"/>
      <c r="AE50" s="175"/>
      <c r="AF50" s="175"/>
      <c r="AG50" s="175"/>
      <c r="AH50" s="175"/>
      <c r="AI50" s="175"/>
      <c r="AJ50" s="175"/>
      <c r="AK50" s="175"/>
      <c r="AL50" s="175"/>
      <c r="AM50" s="175"/>
      <c r="AN50" s="175"/>
      <c r="AO50" s="175"/>
      <c r="AP50" s="175"/>
      <c r="AQ50" s="175"/>
      <c r="AR50" s="175"/>
      <c r="AS50" s="175"/>
      <c r="AT50" s="175"/>
      <c r="AU50" s="175"/>
      <c r="AY50" s="176"/>
    </row>
    <row r="51" spans="4:51" x14ac:dyDescent="0.25">
      <c r="E51" s="95" t="s">
        <v>265</v>
      </c>
      <c r="F51" s="95" t="s">
        <v>266</v>
      </c>
      <c r="G51" s="95" t="s">
        <v>57</v>
      </c>
      <c r="H51" s="95" t="s">
        <v>58</v>
      </c>
      <c r="I51" s="95" t="s">
        <v>57</v>
      </c>
      <c r="J51" s="95" t="s">
        <v>58</v>
      </c>
      <c r="K51" s="95" t="s">
        <v>57</v>
      </c>
      <c r="L51" s="95" t="s">
        <v>58</v>
      </c>
    </row>
    <row r="52" spans="4:51" x14ac:dyDescent="0.25">
      <c r="D52" s="178" t="s">
        <v>267</v>
      </c>
      <c r="E52" s="95">
        <v>6889</v>
      </c>
      <c r="F52" s="95">
        <v>11605</v>
      </c>
      <c r="G52" s="95">
        <v>1626</v>
      </c>
      <c r="H52" s="95">
        <v>5263</v>
      </c>
      <c r="I52" s="95">
        <v>3481</v>
      </c>
      <c r="J52" s="95">
        <v>8124</v>
      </c>
      <c r="K52" s="95">
        <f>G52+I52</f>
        <v>5107</v>
      </c>
      <c r="L52" s="95">
        <f>H52+J52</f>
        <v>13387</v>
      </c>
      <c r="O52" s="177">
        <f>O47/L47</f>
        <v>0.33404171585989767</v>
      </c>
    </row>
  </sheetData>
  <mergeCells count="11">
    <mergeCell ref="C8:AM8"/>
    <mergeCell ref="C10:AM10"/>
    <mergeCell ref="AN13:AT13"/>
    <mergeCell ref="G50:H50"/>
    <mergeCell ref="I50:J50"/>
    <mergeCell ref="C13:D13"/>
    <mergeCell ref="E13:K13"/>
    <mergeCell ref="L13:R13"/>
    <mergeCell ref="S13:Y13"/>
    <mergeCell ref="Z13:AF13"/>
    <mergeCell ref="AG13:AM13"/>
  </mergeCells>
  <pageMargins left="0.75" right="0.75" top="1" bottom="1" header="0" footer="0"/>
  <pageSetup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B1:BJ26"/>
  <sheetViews>
    <sheetView zoomScale="90" zoomScaleNormal="90" workbookViewId="0">
      <pane xSplit="3" ySplit="14" topLeftCell="D15" activePane="bottomRight" state="frozen"/>
      <selection pane="topRight" activeCell="D1" sqref="D1"/>
      <selection pane="bottomLeft" activeCell="A7" sqref="A7"/>
      <selection pane="bottomRight" activeCell="A11" sqref="A11:XFD14"/>
    </sheetView>
  </sheetViews>
  <sheetFormatPr baseColWidth="10" defaultRowHeight="13.5" x14ac:dyDescent="0.25"/>
  <cols>
    <col min="1" max="1" width="3.85546875" style="6" customWidth="1"/>
    <col min="2" max="2" width="12.140625" style="2" bestFit="1" customWidth="1"/>
    <col min="3" max="3" width="19.42578125" style="2" bestFit="1" customWidth="1"/>
    <col min="4" max="6" width="5.42578125" style="2" customWidth="1"/>
    <col min="7" max="9" width="5.5703125" style="2" customWidth="1"/>
    <col min="10" max="10" width="4.42578125" style="2" customWidth="1"/>
    <col min="11" max="11" width="6.28515625" style="2" customWidth="1"/>
    <col min="12" max="13" width="5.42578125" style="2" customWidth="1"/>
    <col min="14" max="16" width="5.5703125" style="2" customWidth="1"/>
    <col min="17" max="17" width="4.42578125" style="2" customWidth="1"/>
    <col min="18" max="20" width="5.42578125" style="2" customWidth="1"/>
    <col min="21" max="23" width="5.5703125" style="2" customWidth="1"/>
    <col min="24" max="24" width="4.42578125" style="2" customWidth="1"/>
    <col min="25" max="25" width="6.28515625" style="2" customWidth="1"/>
    <col min="26" max="27" width="5.42578125" style="2" customWidth="1"/>
    <col min="28" max="30" width="5.5703125" style="2" customWidth="1"/>
    <col min="31" max="31" width="4.42578125" style="2" customWidth="1"/>
    <col min="32" max="33" width="5.7109375" style="2" customWidth="1"/>
    <col min="34" max="34" width="5.42578125" style="2" customWidth="1"/>
    <col min="35" max="52" width="5.7109375" style="2" customWidth="1"/>
    <col min="53" max="53" width="7" style="2" customWidth="1"/>
    <col min="54" max="57" width="12" style="3" bestFit="1" customWidth="1"/>
    <col min="58" max="58" width="10.42578125" style="3" bestFit="1" customWidth="1"/>
    <col min="59" max="60" width="11.42578125" style="7"/>
    <col min="61" max="62" width="11.42578125" style="4"/>
    <col min="63" max="255" width="11.42578125" style="6"/>
    <col min="256" max="256" width="3.85546875" style="6" customWidth="1"/>
    <col min="257" max="257" width="12.140625" style="6" bestFit="1" customWidth="1"/>
    <col min="258" max="258" width="19.42578125" style="6" bestFit="1" customWidth="1"/>
    <col min="259" max="261" width="5.42578125" style="6" customWidth="1"/>
    <col min="262" max="264" width="5.5703125" style="6" customWidth="1"/>
    <col min="265" max="265" width="4.42578125" style="6" customWidth="1"/>
    <col min="266" max="266" width="6.28515625" style="6" customWidth="1"/>
    <col min="267" max="268" width="5.42578125" style="6" customWidth="1"/>
    <col min="269" max="271" width="5.5703125" style="6" customWidth="1"/>
    <col min="272" max="272" width="4.42578125" style="6" customWidth="1"/>
    <col min="273" max="275" width="5.42578125" style="6" customWidth="1"/>
    <col min="276" max="278" width="5.5703125" style="6" customWidth="1"/>
    <col min="279" max="279" width="4.42578125" style="6" customWidth="1"/>
    <col min="280" max="280" width="6.28515625" style="6" customWidth="1"/>
    <col min="281" max="282" width="5.42578125" style="6" customWidth="1"/>
    <col min="283" max="285" width="5.5703125" style="6" customWidth="1"/>
    <col min="286" max="286" width="4.42578125" style="6" customWidth="1"/>
    <col min="287" max="288" width="5.7109375" style="6" customWidth="1"/>
    <col min="289" max="289" width="5.42578125" style="6" customWidth="1"/>
    <col min="290" max="307" width="5.7109375" style="6" customWidth="1"/>
    <col min="308" max="308" width="7" style="6" customWidth="1"/>
    <col min="309" max="310" width="12" style="6" bestFit="1" customWidth="1"/>
    <col min="311" max="311" width="13.28515625" style="6" bestFit="1" customWidth="1"/>
    <col min="312" max="312" width="12.42578125" style="6" bestFit="1" customWidth="1"/>
    <col min="313" max="313" width="12.42578125" style="6" customWidth="1"/>
    <col min="314" max="314" width="10.42578125" style="6" bestFit="1" customWidth="1"/>
    <col min="315" max="511" width="11.42578125" style="6"/>
    <col min="512" max="512" width="3.85546875" style="6" customWidth="1"/>
    <col min="513" max="513" width="12.140625" style="6" bestFit="1" customWidth="1"/>
    <col min="514" max="514" width="19.42578125" style="6" bestFit="1" customWidth="1"/>
    <col min="515" max="517" width="5.42578125" style="6" customWidth="1"/>
    <col min="518" max="520" width="5.5703125" style="6" customWidth="1"/>
    <col min="521" max="521" width="4.42578125" style="6" customWidth="1"/>
    <col min="522" max="522" width="6.28515625" style="6" customWidth="1"/>
    <col min="523" max="524" width="5.42578125" style="6" customWidth="1"/>
    <col min="525" max="527" width="5.5703125" style="6" customWidth="1"/>
    <col min="528" max="528" width="4.42578125" style="6" customWidth="1"/>
    <col min="529" max="531" width="5.42578125" style="6" customWidth="1"/>
    <col min="532" max="534" width="5.5703125" style="6" customWidth="1"/>
    <col min="535" max="535" width="4.42578125" style="6" customWidth="1"/>
    <col min="536" max="536" width="6.28515625" style="6" customWidth="1"/>
    <col min="537" max="538" width="5.42578125" style="6" customWidth="1"/>
    <col min="539" max="541" width="5.5703125" style="6" customWidth="1"/>
    <col min="542" max="542" width="4.42578125" style="6" customWidth="1"/>
    <col min="543" max="544" width="5.7109375" style="6" customWidth="1"/>
    <col min="545" max="545" width="5.42578125" style="6" customWidth="1"/>
    <col min="546" max="563" width="5.7109375" style="6" customWidth="1"/>
    <col min="564" max="564" width="7" style="6" customWidth="1"/>
    <col min="565" max="566" width="12" style="6" bestFit="1" customWidth="1"/>
    <col min="567" max="567" width="13.28515625" style="6" bestFit="1" customWidth="1"/>
    <col min="568" max="568" width="12.42578125" style="6" bestFit="1" customWidth="1"/>
    <col min="569" max="569" width="12.42578125" style="6" customWidth="1"/>
    <col min="570" max="570" width="10.42578125" style="6" bestFit="1" customWidth="1"/>
    <col min="571" max="767" width="11.42578125" style="6"/>
    <col min="768" max="768" width="3.85546875" style="6" customWidth="1"/>
    <col min="769" max="769" width="12.140625" style="6" bestFit="1" customWidth="1"/>
    <col min="770" max="770" width="19.42578125" style="6" bestFit="1" customWidth="1"/>
    <col min="771" max="773" width="5.42578125" style="6" customWidth="1"/>
    <col min="774" max="776" width="5.5703125" style="6" customWidth="1"/>
    <col min="777" max="777" width="4.42578125" style="6" customWidth="1"/>
    <col min="778" max="778" width="6.28515625" style="6" customWidth="1"/>
    <col min="779" max="780" width="5.42578125" style="6" customWidth="1"/>
    <col min="781" max="783" width="5.5703125" style="6" customWidth="1"/>
    <col min="784" max="784" width="4.42578125" style="6" customWidth="1"/>
    <col min="785" max="787" width="5.42578125" style="6" customWidth="1"/>
    <col min="788" max="790" width="5.5703125" style="6" customWidth="1"/>
    <col min="791" max="791" width="4.42578125" style="6" customWidth="1"/>
    <col min="792" max="792" width="6.28515625" style="6" customWidth="1"/>
    <col min="793" max="794" width="5.42578125" style="6" customWidth="1"/>
    <col min="795" max="797" width="5.5703125" style="6" customWidth="1"/>
    <col min="798" max="798" width="4.42578125" style="6" customWidth="1"/>
    <col min="799" max="800" width="5.7109375" style="6" customWidth="1"/>
    <col min="801" max="801" width="5.42578125" style="6" customWidth="1"/>
    <col min="802" max="819" width="5.7109375" style="6" customWidth="1"/>
    <col min="820" max="820" width="7" style="6" customWidth="1"/>
    <col min="821" max="822" width="12" style="6" bestFit="1" customWidth="1"/>
    <col min="823" max="823" width="13.28515625" style="6" bestFit="1" customWidth="1"/>
    <col min="824" max="824" width="12.42578125" style="6" bestFit="1" customWidth="1"/>
    <col min="825" max="825" width="12.42578125" style="6" customWidth="1"/>
    <col min="826" max="826" width="10.42578125" style="6" bestFit="1" customWidth="1"/>
    <col min="827" max="1023" width="11.42578125" style="6"/>
    <col min="1024" max="1024" width="3.85546875" style="6" customWidth="1"/>
    <col min="1025" max="1025" width="12.140625" style="6" bestFit="1" customWidth="1"/>
    <col min="1026" max="1026" width="19.42578125" style="6" bestFit="1" customWidth="1"/>
    <col min="1027" max="1029" width="5.42578125" style="6" customWidth="1"/>
    <col min="1030" max="1032" width="5.5703125" style="6" customWidth="1"/>
    <col min="1033" max="1033" width="4.42578125" style="6" customWidth="1"/>
    <col min="1034" max="1034" width="6.28515625" style="6" customWidth="1"/>
    <col min="1035" max="1036" width="5.42578125" style="6" customWidth="1"/>
    <col min="1037" max="1039" width="5.5703125" style="6" customWidth="1"/>
    <col min="1040" max="1040" width="4.42578125" style="6" customWidth="1"/>
    <col min="1041" max="1043" width="5.42578125" style="6" customWidth="1"/>
    <col min="1044" max="1046" width="5.5703125" style="6" customWidth="1"/>
    <col min="1047" max="1047" width="4.42578125" style="6" customWidth="1"/>
    <col min="1048" max="1048" width="6.28515625" style="6" customWidth="1"/>
    <col min="1049" max="1050" width="5.42578125" style="6" customWidth="1"/>
    <col min="1051" max="1053" width="5.5703125" style="6" customWidth="1"/>
    <col min="1054" max="1054" width="4.42578125" style="6" customWidth="1"/>
    <col min="1055" max="1056" width="5.7109375" style="6" customWidth="1"/>
    <col min="1057" max="1057" width="5.42578125" style="6" customWidth="1"/>
    <col min="1058" max="1075" width="5.7109375" style="6" customWidth="1"/>
    <col min="1076" max="1076" width="7" style="6" customWidth="1"/>
    <col min="1077" max="1078" width="12" style="6" bestFit="1" customWidth="1"/>
    <col min="1079" max="1079" width="13.28515625" style="6" bestFit="1" customWidth="1"/>
    <col min="1080" max="1080" width="12.42578125" style="6" bestFit="1" customWidth="1"/>
    <col min="1081" max="1081" width="12.42578125" style="6" customWidth="1"/>
    <col min="1082" max="1082" width="10.42578125" style="6" bestFit="1" customWidth="1"/>
    <col min="1083" max="1279" width="11.42578125" style="6"/>
    <col min="1280" max="1280" width="3.85546875" style="6" customWidth="1"/>
    <col min="1281" max="1281" width="12.140625" style="6" bestFit="1" customWidth="1"/>
    <col min="1282" max="1282" width="19.42578125" style="6" bestFit="1" customWidth="1"/>
    <col min="1283" max="1285" width="5.42578125" style="6" customWidth="1"/>
    <col min="1286" max="1288" width="5.5703125" style="6" customWidth="1"/>
    <col min="1289" max="1289" width="4.42578125" style="6" customWidth="1"/>
    <col min="1290" max="1290" width="6.28515625" style="6" customWidth="1"/>
    <col min="1291" max="1292" width="5.42578125" style="6" customWidth="1"/>
    <col min="1293" max="1295" width="5.5703125" style="6" customWidth="1"/>
    <col min="1296" max="1296" width="4.42578125" style="6" customWidth="1"/>
    <col min="1297" max="1299" width="5.42578125" style="6" customWidth="1"/>
    <col min="1300" max="1302" width="5.5703125" style="6" customWidth="1"/>
    <col min="1303" max="1303" width="4.42578125" style="6" customWidth="1"/>
    <col min="1304" max="1304" width="6.28515625" style="6" customWidth="1"/>
    <col min="1305" max="1306" width="5.42578125" style="6" customWidth="1"/>
    <col min="1307" max="1309" width="5.5703125" style="6" customWidth="1"/>
    <col min="1310" max="1310" width="4.42578125" style="6" customWidth="1"/>
    <col min="1311" max="1312" width="5.7109375" style="6" customWidth="1"/>
    <col min="1313" max="1313" width="5.42578125" style="6" customWidth="1"/>
    <col min="1314" max="1331" width="5.7109375" style="6" customWidth="1"/>
    <col min="1332" max="1332" width="7" style="6" customWidth="1"/>
    <col min="1333" max="1334" width="12" style="6" bestFit="1" customWidth="1"/>
    <col min="1335" max="1335" width="13.28515625" style="6" bestFit="1" customWidth="1"/>
    <col min="1336" max="1336" width="12.42578125" style="6" bestFit="1" customWidth="1"/>
    <col min="1337" max="1337" width="12.42578125" style="6" customWidth="1"/>
    <col min="1338" max="1338" width="10.42578125" style="6" bestFit="1" customWidth="1"/>
    <col min="1339" max="1535" width="11.42578125" style="6"/>
    <col min="1536" max="1536" width="3.85546875" style="6" customWidth="1"/>
    <col min="1537" max="1537" width="12.140625" style="6" bestFit="1" customWidth="1"/>
    <col min="1538" max="1538" width="19.42578125" style="6" bestFit="1" customWidth="1"/>
    <col min="1539" max="1541" width="5.42578125" style="6" customWidth="1"/>
    <col min="1542" max="1544" width="5.5703125" style="6" customWidth="1"/>
    <col min="1545" max="1545" width="4.42578125" style="6" customWidth="1"/>
    <col min="1546" max="1546" width="6.28515625" style="6" customWidth="1"/>
    <col min="1547" max="1548" width="5.42578125" style="6" customWidth="1"/>
    <col min="1549" max="1551" width="5.5703125" style="6" customWidth="1"/>
    <col min="1552" max="1552" width="4.42578125" style="6" customWidth="1"/>
    <col min="1553" max="1555" width="5.42578125" style="6" customWidth="1"/>
    <col min="1556" max="1558" width="5.5703125" style="6" customWidth="1"/>
    <col min="1559" max="1559" width="4.42578125" style="6" customWidth="1"/>
    <col min="1560" max="1560" width="6.28515625" style="6" customWidth="1"/>
    <col min="1561" max="1562" width="5.42578125" style="6" customWidth="1"/>
    <col min="1563" max="1565" width="5.5703125" style="6" customWidth="1"/>
    <col min="1566" max="1566" width="4.42578125" style="6" customWidth="1"/>
    <col min="1567" max="1568" width="5.7109375" style="6" customWidth="1"/>
    <col min="1569" max="1569" width="5.42578125" style="6" customWidth="1"/>
    <col min="1570" max="1587" width="5.7109375" style="6" customWidth="1"/>
    <col min="1588" max="1588" width="7" style="6" customWidth="1"/>
    <col min="1589" max="1590" width="12" style="6" bestFit="1" customWidth="1"/>
    <col min="1591" max="1591" width="13.28515625" style="6" bestFit="1" customWidth="1"/>
    <col min="1592" max="1592" width="12.42578125" style="6" bestFit="1" customWidth="1"/>
    <col min="1593" max="1593" width="12.42578125" style="6" customWidth="1"/>
    <col min="1594" max="1594" width="10.42578125" style="6" bestFit="1" customWidth="1"/>
    <col min="1595" max="1791" width="11.42578125" style="6"/>
    <col min="1792" max="1792" width="3.85546875" style="6" customWidth="1"/>
    <col min="1793" max="1793" width="12.140625" style="6" bestFit="1" customWidth="1"/>
    <col min="1794" max="1794" width="19.42578125" style="6" bestFit="1" customWidth="1"/>
    <col min="1795" max="1797" width="5.42578125" style="6" customWidth="1"/>
    <col min="1798" max="1800" width="5.5703125" style="6" customWidth="1"/>
    <col min="1801" max="1801" width="4.42578125" style="6" customWidth="1"/>
    <col min="1802" max="1802" width="6.28515625" style="6" customWidth="1"/>
    <col min="1803" max="1804" width="5.42578125" style="6" customWidth="1"/>
    <col min="1805" max="1807" width="5.5703125" style="6" customWidth="1"/>
    <col min="1808" max="1808" width="4.42578125" style="6" customWidth="1"/>
    <col min="1809" max="1811" width="5.42578125" style="6" customWidth="1"/>
    <col min="1812" max="1814" width="5.5703125" style="6" customWidth="1"/>
    <col min="1815" max="1815" width="4.42578125" style="6" customWidth="1"/>
    <col min="1816" max="1816" width="6.28515625" style="6" customWidth="1"/>
    <col min="1817" max="1818" width="5.42578125" style="6" customWidth="1"/>
    <col min="1819" max="1821" width="5.5703125" style="6" customWidth="1"/>
    <col min="1822" max="1822" width="4.42578125" style="6" customWidth="1"/>
    <col min="1823" max="1824" width="5.7109375" style="6" customWidth="1"/>
    <col min="1825" max="1825" width="5.42578125" style="6" customWidth="1"/>
    <col min="1826" max="1843" width="5.7109375" style="6" customWidth="1"/>
    <col min="1844" max="1844" width="7" style="6" customWidth="1"/>
    <col min="1845" max="1846" width="12" style="6" bestFit="1" customWidth="1"/>
    <col min="1847" max="1847" width="13.28515625" style="6" bestFit="1" customWidth="1"/>
    <col min="1848" max="1848" width="12.42578125" style="6" bestFit="1" customWidth="1"/>
    <col min="1849" max="1849" width="12.42578125" style="6" customWidth="1"/>
    <col min="1850" max="1850" width="10.42578125" style="6" bestFit="1" customWidth="1"/>
    <col min="1851" max="2047" width="11.42578125" style="6"/>
    <col min="2048" max="2048" width="3.85546875" style="6" customWidth="1"/>
    <col min="2049" max="2049" width="12.140625" style="6" bestFit="1" customWidth="1"/>
    <col min="2050" max="2050" width="19.42578125" style="6" bestFit="1" customWidth="1"/>
    <col min="2051" max="2053" width="5.42578125" style="6" customWidth="1"/>
    <col min="2054" max="2056" width="5.5703125" style="6" customWidth="1"/>
    <col min="2057" max="2057" width="4.42578125" style="6" customWidth="1"/>
    <col min="2058" max="2058" width="6.28515625" style="6" customWidth="1"/>
    <col min="2059" max="2060" width="5.42578125" style="6" customWidth="1"/>
    <col min="2061" max="2063" width="5.5703125" style="6" customWidth="1"/>
    <col min="2064" max="2064" width="4.42578125" style="6" customWidth="1"/>
    <col min="2065" max="2067" width="5.42578125" style="6" customWidth="1"/>
    <col min="2068" max="2070" width="5.5703125" style="6" customWidth="1"/>
    <col min="2071" max="2071" width="4.42578125" style="6" customWidth="1"/>
    <col min="2072" max="2072" width="6.28515625" style="6" customWidth="1"/>
    <col min="2073" max="2074" width="5.42578125" style="6" customWidth="1"/>
    <col min="2075" max="2077" width="5.5703125" style="6" customWidth="1"/>
    <col min="2078" max="2078" width="4.42578125" style="6" customWidth="1"/>
    <col min="2079" max="2080" width="5.7109375" style="6" customWidth="1"/>
    <col min="2081" max="2081" width="5.42578125" style="6" customWidth="1"/>
    <col min="2082" max="2099" width="5.7109375" style="6" customWidth="1"/>
    <col min="2100" max="2100" width="7" style="6" customWidth="1"/>
    <col min="2101" max="2102" width="12" style="6" bestFit="1" customWidth="1"/>
    <col min="2103" max="2103" width="13.28515625" style="6" bestFit="1" customWidth="1"/>
    <col min="2104" max="2104" width="12.42578125" style="6" bestFit="1" customWidth="1"/>
    <col min="2105" max="2105" width="12.42578125" style="6" customWidth="1"/>
    <col min="2106" max="2106" width="10.42578125" style="6" bestFit="1" customWidth="1"/>
    <col min="2107" max="2303" width="11.42578125" style="6"/>
    <col min="2304" max="2304" width="3.85546875" style="6" customWidth="1"/>
    <col min="2305" max="2305" width="12.140625" style="6" bestFit="1" customWidth="1"/>
    <col min="2306" max="2306" width="19.42578125" style="6" bestFit="1" customWidth="1"/>
    <col min="2307" max="2309" width="5.42578125" style="6" customWidth="1"/>
    <col min="2310" max="2312" width="5.5703125" style="6" customWidth="1"/>
    <col min="2313" max="2313" width="4.42578125" style="6" customWidth="1"/>
    <col min="2314" max="2314" width="6.28515625" style="6" customWidth="1"/>
    <col min="2315" max="2316" width="5.42578125" style="6" customWidth="1"/>
    <col min="2317" max="2319" width="5.5703125" style="6" customWidth="1"/>
    <col min="2320" max="2320" width="4.42578125" style="6" customWidth="1"/>
    <col min="2321" max="2323" width="5.42578125" style="6" customWidth="1"/>
    <col min="2324" max="2326" width="5.5703125" style="6" customWidth="1"/>
    <col min="2327" max="2327" width="4.42578125" style="6" customWidth="1"/>
    <col min="2328" max="2328" width="6.28515625" style="6" customWidth="1"/>
    <col min="2329" max="2330" width="5.42578125" style="6" customWidth="1"/>
    <col min="2331" max="2333" width="5.5703125" style="6" customWidth="1"/>
    <col min="2334" max="2334" width="4.42578125" style="6" customWidth="1"/>
    <col min="2335" max="2336" width="5.7109375" style="6" customWidth="1"/>
    <col min="2337" max="2337" width="5.42578125" style="6" customWidth="1"/>
    <col min="2338" max="2355" width="5.7109375" style="6" customWidth="1"/>
    <col min="2356" max="2356" width="7" style="6" customWidth="1"/>
    <col min="2357" max="2358" width="12" style="6" bestFit="1" customWidth="1"/>
    <col min="2359" max="2359" width="13.28515625" style="6" bestFit="1" customWidth="1"/>
    <col min="2360" max="2360" width="12.42578125" style="6" bestFit="1" customWidth="1"/>
    <col min="2361" max="2361" width="12.42578125" style="6" customWidth="1"/>
    <col min="2362" max="2362" width="10.42578125" style="6" bestFit="1" customWidth="1"/>
    <col min="2363" max="2559" width="11.42578125" style="6"/>
    <col min="2560" max="2560" width="3.85546875" style="6" customWidth="1"/>
    <col min="2561" max="2561" width="12.140625" style="6" bestFit="1" customWidth="1"/>
    <col min="2562" max="2562" width="19.42578125" style="6" bestFit="1" customWidth="1"/>
    <col min="2563" max="2565" width="5.42578125" style="6" customWidth="1"/>
    <col min="2566" max="2568" width="5.5703125" style="6" customWidth="1"/>
    <col min="2569" max="2569" width="4.42578125" style="6" customWidth="1"/>
    <col min="2570" max="2570" width="6.28515625" style="6" customWidth="1"/>
    <col min="2571" max="2572" width="5.42578125" style="6" customWidth="1"/>
    <col min="2573" max="2575" width="5.5703125" style="6" customWidth="1"/>
    <col min="2576" max="2576" width="4.42578125" style="6" customWidth="1"/>
    <col min="2577" max="2579" width="5.42578125" style="6" customWidth="1"/>
    <col min="2580" max="2582" width="5.5703125" style="6" customWidth="1"/>
    <col min="2583" max="2583" width="4.42578125" style="6" customWidth="1"/>
    <col min="2584" max="2584" width="6.28515625" style="6" customWidth="1"/>
    <col min="2585" max="2586" width="5.42578125" style="6" customWidth="1"/>
    <col min="2587" max="2589" width="5.5703125" style="6" customWidth="1"/>
    <col min="2590" max="2590" width="4.42578125" style="6" customWidth="1"/>
    <col min="2591" max="2592" width="5.7109375" style="6" customWidth="1"/>
    <col min="2593" max="2593" width="5.42578125" style="6" customWidth="1"/>
    <col min="2594" max="2611" width="5.7109375" style="6" customWidth="1"/>
    <col min="2612" max="2612" width="7" style="6" customWidth="1"/>
    <col min="2613" max="2614" width="12" style="6" bestFit="1" customWidth="1"/>
    <col min="2615" max="2615" width="13.28515625" style="6" bestFit="1" customWidth="1"/>
    <col min="2616" max="2616" width="12.42578125" style="6" bestFit="1" customWidth="1"/>
    <col min="2617" max="2617" width="12.42578125" style="6" customWidth="1"/>
    <col min="2618" max="2618" width="10.42578125" style="6" bestFit="1" customWidth="1"/>
    <col min="2619" max="2815" width="11.42578125" style="6"/>
    <col min="2816" max="2816" width="3.85546875" style="6" customWidth="1"/>
    <col min="2817" max="2817" width="12.140625" style="6" bestFit="1" customWidth="1"/>
    <col min="2818" max="2818" width="19.42578125" style="6" bestFit="1" customWidth="1"/>
    <col min="2819" max="2821" width="5.42578125" style="6" customWidth="1"/>
    <col min="2822" max="2824" width="5.5703125" style="6" customWidth="1"/>
    <col min="2825" max="2825" width="4.42578125" style="6" customWidth="1"/>
    <col min="2826" max="2826" width="6.28515625" style="6" customWidth="1"/>
    <col min="2827" max="2828" width="5.42578125" style="6" customWidth="1"/>
    <col min="2829" max="2831" width="5.5703125" style="6" customWidth="1"/>
    <col min="2832" max="2832" width="4.42578125" style="6" customWidth="1"/>
    <col min="2833" max="2835" width="5.42578125" style="6" customWidth="1"/>
    <col min="2836" max="2838" width="5.5703125" style="6" customWidth="1"/>
    <col min="2839" max="2839" width="4.42578125" style="6" customWidth="1"/>
    <col min="2840" max="2840" width="6.28515625" style="6" customWidth="1"/>
    <col min="2841" max="2842" width="5.42578125" style="6" customWidth="1"/>
    <col min="2843" max="2845" width="5.5703125" style="6" customWidth="1"/>
    <col min="2846" max="2846" width="4.42578125" style="6" customWidth="1"/>
    <col min="2847" max="2848" width="5.7109375" style="6" customWidth="1"/>
    <col min="2849" max="2849" width="5.42578125" style="6" customWidth="1"/>
    <col min="2850" max="2867" width="5.7109375" style="6" customWidth="1"/>
    <col min="2868" max="2868" width="7" style="6" customWidth="1"/>
    <col min="2869" max="2870" width="12" style="6" bestFit="1" customWidth="1"/>
    <col min="2871" max="2871" width="13.28515625" style="6" bestFit="1" customWidth="1"/>
    <col min="2872" max="2872" width="12.42578125" style="6" bestFit="1" customWidth="1"/>
    <col min="2873" max="2873" width="12.42578125" style="6" customWidth="1"/>
    <col min="2874" max="2874" width="10.42578125" style="6" bestFit="1" customWidth="1"/>
    <col min="2875" max="3071" width="11.42578125" style="6"/>
    <col min="3072" max="3072" width="3.85546875" style="6" customWidth="1"/>
    <col min="3073" max="3073" width="12.140625" style="6" bestFit="1" customWidth="1"/>
    <col min="3074" max="3074" width="19.42578125" style="6" bestFit="1" customWidth="1"/>
    <col min="3075" max="3077" width="5.42578125" style="6" customWidth="1"/>
    <col min="3078" max="3080" width="5.5703125" style="6" customWidth="1"/>
    <col min="3081" max="3081" width="4.42578125" style="6" customWidth="1"/>
    <col min="3082" max="3082" width="6.28515625" style="6" customWidth="1"/>
    <col min="3083" max="3084" width="5.42578125" style="6" customWidth="1"/>
    <col min="3085" max="3087" width="5.5703125" style="6" customWidth="1"/>
    <col min="3088" max="3088" width="4.42578125" style="6" customWidth="1"/>
    <col min="3089" max="3091" width="5.42578125" style="6" customWidth="1"/>
    <col min="3092" max="3094" width="5.5703125" style="6" customWidth="1"/>
    <col min="3095" max="3095" width="4.42578125" style="6" customWidth="1"/>
    <col min="3096" max="3096" width="6.28515625" style="6" customWidth="1"/>
    <col min="3097" max="3098" width="5.42578125" style="6" customWidth="1"/>
    <col min="3099" max="3101" width="5.5703125" style="6" customWidth="1"/>
    <col min="3102" max="3102" width="4.42578125" style="6" customWidth="1"/>
    <col min="3103" max="3104" width="5.7109375" style="6" customWidth="1"/>
    <col min="3105" max="3105" width="5.42578125" style="6" customWidth="1"/>
    <col min="3106" max="3123" width="5.7109375" style="6" customWidth="1"/>
    <col min="3124" max="3124" width="7" style="6" customWidth="1"/>
    <col min="3125" max="3126" width="12" style="6" bestFit="1" customWidth="1"/>
    <col min="3127" max="3127" width="13.28515625" style="6" bestFit="1" customWidth="1"/>
    <col min="3128" max="3128" width="12.42578125" style="6" bestFit="1" customWidth="1"/>
    <col min="3129" max="3129" width="12.42578125" style="6" customWidth="1"/>
    <col min="3130" max="3130" width="10.42578125" style="6" bestFit="1" customWidth="1"/>
    <col min="3131" max="3327" width="11.42578125" style="6"/>
    <col min="3328" max="3328" width="3.85546875" style="6" customWidth="1"/>
    <col min="3329" max="3329" width="12.140625" style="6" bestFit="1" customWidth="1"/>
    <col min="3330" max="3330" width="19.42578125" style="6" bestFit="1" customWidth="1"/>
    <col min="3331" max="3333" width="5.42578125" style="6" customWidth="1"/>
    <col min="3334" max="3336" width="5.5703125" style="6" customWidth="1"/>
    <col min="3337" max="3337" width="4.42578125" style="6" customWidth="1"/>
    <col min="3338" max="3338" width="6.28515625" style="6" customWidth="1"/>
    <col min="3339" max="3340" width="5.42578125" style="6" customWidth="1"/>
    <col min="3341" max="3343" width="5.5703125" style="6" customWidth="1"/>
    <col min="3344" max="3344" width="4.42578125" style="6" customWidth="1"/>
    <col min="3345" max="3347" width="5.42578125" style="6" customWidth="1"/>
    <col min="3348" max="3350" width="5.5703125" style="6" customWidth="1"/>
    <col min="3351" max="3351" width="4.42578125" style="6" customWidth="1"/>
    <col min="3352" max="3352" width="6.28515625" style="6" customWidth="1"/>
    <col min="3353" max="3354" width="5.42578125" style="6" customWidth="1"/>
    <col min="3355" max="3357" width="5.5703125" style="6" customWidth="1"/>
    <col min="3358" max="3358" width="4.42578125" style="6" customWidth="1"/>
    <col min="3359" max="3360" width="5.7109375" style="6" customWidth="1"/>
    <col min="3361" max="3361" width="5.42578125" style="6" customWidth="1"/>
    <col min="3362" max="3379" width="5.7109375" style="6" customWidth="1"/>
    <col min="3380" max="3380" width="7" style="6" customWidth="1"/>
    <col min="3381" max="3382" width="12" style="6" bestFit="1" customWidth="1"/>
    <col min="3383" max="3383" width="13.28515625" style="6" bestFit="1" customWidth="1"/>
    <col min="3384" max="3384" width="12.42578125" style="6" bestFit="1" customWidth="1"/>
    <col min="3385" max="3385" width="12.42578125" style="6" customWidth="1"/>
    <col min="3386" max="3386" width="10.42578125" style="6" bestFit="1" customWidth="1"/>
    <col min="3387" max="3583" width="11.42578125" style="6"/>
    <col min="3584" max="3584" width="3.85546875" style="6" customWidth="1"/>
    <col min="3585" max="3585" width="12.140625" style="6" bestFit="1" customWidth="1"/>
    <col min="3586" max="3586" width="19.42578125" style="6" bestFit="1" customWidth="1"/>
    <col min="3587" max="3589" width="5.42578125" style="6" customWidth="1"/>
    <col min="3590" max="3592" width="5.5703125" style="6" customWidth="1"/>
    <col min="3593" max="3593" width="4.42578125" style="6" customWidth="1"/>
    <col min="3594" max="3594" width="6.28515625" style="6" customWidth="1"/>
    <col min="3595" max="3596" width="5.42578125" style="6" customWidth="1"/>
    <col min="3597" max="3599" width="5.5703125" style="6" customWidth="1"/>
    <col min="3600" max="3600" width="4.42578125" style="6" customWidth="1"/>
    <col min="3601" max="3603" width="5.42578125" style="6" customWidth="1"/>
    <col min="3604" max="3606" width="5.5703125" style="6" customWidth="1"/>
    <col min="3607" max="3607" width="4.42578125" style="6" customWidth="1"/>
    <col min="3608" max="3608" width="6.28515625" style="6" customWidth="1"/>
    <col min="3609" max="3610" width="5.42578125" style="6" customWidth="1"/>
    <col min="3611" max="3613" width="5.5703125" style="6" customWidth="1"/>
    <col min="3614" max="3614" width="4.42578125" style="6" customWidth="1"/>
    <col min="3615" max="3616" width="5.7109375" style="6" customWidth="1"/>
    <col min="3617" max="3617" width="5.42578125" style="6" customWidth="1"/>
    <col min="3618" max="3635" width="5.7109375" style="6" customWidth="1"/>
    <col min="3636" max="3636" width="7" style="6" customWidth="1"/>
    <col min="3637" max="3638" width="12" style="6" bestFit="1" customWidth="1"/>
    <col min="3639" max="3639" width="13.28515625" style="6" bestFit="1" customWidth="1"/>
    <col min="3640" max="3640" width="12.42578125" style="6" bestFit="1" customWidth="1"/>
    <col min="3641" max="3641" width="12.42578125" style="6" customWidth="1"/>
    <col min="3642" max="3642" width="10.42578125" style="6" bestFit="1" customWidth="1"/>
    <col min="3643" max="3839" width="11.42578125" style="6"/>
    <col min="3840" max="3840" width="3.85546875" style="6" customWidth="1"/>
    <col min="3841" max="3841" width="12.140625" style="6" bestFit="1" customWidth="1"/>
    <col min="3842" max="3842" width="19.42578125" style="6" bestFit="1" customWidth="1"/>
    <col min="3843" max="3845" width="5.42578125" style="6" customWidth="1"/>
    <col min="3846" max="3848" width="5.5703125" style="6" customWidth="1"/>
    <col min="3849" max="3849" width="4.42578125" style="6" customWidth="1"/>
    <col min="3850" max="3850" width="6.28515625" style="6" customWidth="1"/>
    <col min="3851" max="3852" width="5.42578125" style="6" customWidth="1"/>
    <col min="3853" max="3855" width="5.5703125" style="6" customWidth="1"/>
    <col min="3856" max="3856" width="4.42578125" style="6" customWidth="1"/>
    <col min="3857" max="3859" width="5.42578125" style="6" customWidth="1"/>
    <col min="3860" max="3862" width="5.5703125" style="6" customWidth="1"/>
    <col min="3863" max="3863" width="4.42578125" style="6" customWidth="1"/>
    <col min="3864" max="3864" width="6.28515625" style="6" customWidth="1"/>
    <col min="3865" max="3866" width="5.42578125" style="6" customWidth="1"/>
    <col min="3867" max="3869" width="5.5703125" style="6" customWidth="1"/>
    <col min="3870" max="3870" width="4.42578125" style="6" customWidth="1"/>
    <col min="3871" max="3872" width="5.7109375" style="6" customWidth="1"/>
    <col min="3873" max="3873" width="5.42578125" style="6" customWidth="1"/>
    <col min="3874" max="3891" width="5.7109375" style="6" customWidth="1"/>
    <col min="3892" max="3892" width="7" style="6" customWidth="1"/>
    <col min="3893" max="3894" width="12" style="6" bestFit="1" customWidth="1"/>
    <col min="3895" max="3895" width="13.28515625" style="6" bestFit="1" customWidth="1"/>
    <col min="3896" max="3896" width="12.42578125" style="6" bestFit="1" customWidth="1"/>
    <col min="3897" max="3897" width="12.42578125" style="6" customWidth="1"/>
    <col min="3898" max="3898" width="10.42578125" style="6" bestFit="1" customWidth="1"/>
    <col min="3899" max="4095" width="11.42578125" style="6"/>
    <col min="4096" max="4096" width="3.85546875" style="6" customWidth="1"/>
    <col min="4097" max="4097" width="12.140625" style="6" bestFit="1" customWidth="1"/>
    <col min="4098" max="4098" width="19.42578125" style="6" bestFit="1" customWidth="1"/>
    <col min="4099" max="4101" width="5.42578125" style="6" customWidth="1"/>
    <col min="4102" max="4104" width="5.5703125" style="6" customWidth="1"/>
    <col min="4105" max="4105" width="4.42578125" style="6" customWidth="1"/>
    <col min="4106" max="4106" width="6.28515625" style="6" customWidth="1"/>
    <col min="4107" max="4108" width="5.42578125" style="6" customWidth="1"/>
    <col min="4109" max="4111" width="5.5703125" style="6" customWidth="1"/>
    <col min="4112" max="4112" width="4.42578125" style="6" customWidth="1"/>
    <col min="4113" max="4115" width="5.42578125" style="6" customWidth="1"/>
    <col min="4116" max="4118" width="5.5703125" style="6" customWidth="1"/>
    <col min="4119" max="4119" width="4.42578125" style="6" customWidth="1"/>
    <col min="4120" max="4120" width="6.28515625" style="6" customWidth="1"/>
    <col min="4121" max="4122" width="5.42578125" style="6" customWidth="1"/>
    <col min="4123" max="4125" width="5.5703125" style="6" customWidth="1"/>
    <col min="4126" max="4126" width="4.42578125" style="6" customWidth="1"/>
    <col min="4127" max="4128" width="5.7109375" style="6" customWidth="1"/>
    <col min="4129" max="4129" width="5.42578125" style="6" customWidth="1"/>
    <col min="4130" max="4147" width="5.7109375" style="6" customWidth="1"/>
    <col min="4148" max="4148" width="7" style="6" customWidth="1"/>
    <col min="4149" max="4150" width="12" style="6" bestFit="1" customWidth="1"/>
    <col min="4151" max="4151" width="13.28515625" style="6" bestFit="1" customWidth="1"/>
    <col min="4152" max="4152" width="12.42578125" style="6" bestFit="1" customWidth="1"/>
    <col min="4153" max="4153" width="12.42578125" style="6" customWidth="1"/>
    <col min="4154" max="4154" width="10.42578125" style="6" bestFit="1" customWidth="1"/>
    <col min="4155" max="4351" width="11.42578125" style="6"/>
    <col min="4352" max="4352" width="3.85546875" style="6" customWidth="1"/>
    <col min="4353" max="4353" width="12.140625" style="6" bestFit="1" customWidth="1"/>
    <col min="4354" max="4354" width="19.42578125" style="6" bestFit="1" customWidth="1"/>
    <col min="4355" max="4357" width="5.42578125" style="6" customWidth="1"/>
    <col min="4358" max="4360" width="5.5703125" style="6" customWidth="1"/>
    <col min="4361" max="4361" width="4.42578125" style="6" customWidth="1"/>
    <col min="4362" max="4362" width="6.28515625" style="6" customWidth="1"/>
    <col min="4363" max="4364" width="5.42578125" style="6" customWidth="1"/>
    <col min="4365" max="4367" width="5.5703125" style="6" customWidth="1"/>
    <col min="4368" max="4368" width="4.42578125" style="6" customWidth="1"/>
    <col min="4369" max="4371" width="5.42578125" style="6" customWidth="1"/>
    <col min="4372" max="4374" width="5.5703125" style="6" customWidth="1"/>
    <col min="4375" max="4375" width="4.42578125" style="6" customWidth="1"/>
    <col min="4376" max="4376" width="6.28515625" style="6" customWidth="1"/>
    <col min="4377" max="4378" width="5.42578125" style="6" customWidth="1"/>
    <col min="4379" max="4381" width="5.5703125" style="6" customWidth="1"/>
    <col min="4382" max="4382" width="4.42578125" style="6" customWidth="1"/>
    <col min="4383" max="4384" width="5.7109375" style="6" customWidth="1"/>
    <col min="4385" max="4385" width="5.42578125" style="6" customWidth="1"/>
    <col min="4386" max="4403" width="5.7109375" style="6" customWidth="1"/>
    <col min="4404" max="4404" width="7" style="6" customWidth="1"/>
    <col min="4405" max="4406" width="12" style="6" bestFit="1" customWidth="1"/>
    <col min="4407" max="4407" width="13.28515625" style="6" bestFit="1" customWidth="1"/>
    <col min="4408" max="4408" width="12.42578125" style="6" bestFit="1" customWidth="1"/>
    <col min="4409" max="4409" width="12.42578125" style="6" customWidth="1"/>
    <col min="4410" max="4410" width="10.42578125" style="6" bestFit="1" customWidth="1"/>
    <col min="4411" max="4607" width="11.42578125" style="6"/>
    <col min="4608" max="4608" width="3.85546875" style="6" customWidth="1"/>
    <col min="4609" max="4609" width="12.140625" style="6" bestFit="1" customWidth="1"/>
    <col min="4610" max="4610" width="19.42578125" style="6" bestFit="1" customWidth="1"/>
    <col min="4611" max="4613" width="5.42578125" style="6" customWidth="1"/>
    <col min="4614" max="4616" width="5.5703125" style="6" customWidth="1"/>
    <col min="4617" max="4617" width="4.42578125" style="6" customWidth="1"/>
    <col min="4618" max="4618" width="6.28515625" style="6" customWidth="1"/>
    <col min="4619" max="4620" width="5.42578125" style="6" customWidth="1"/>
    <col min="4621" max="4623" width="5.5703125" style="6" customWidth="1"/>
    <col min="4624" max="4624" width="4.42578125" style="6" customWidth="1"/>
    <col min="4625" max="4627" width="5.42578125" style="6" customWidth="1"/>
    <col min="4628" max="4630" width="5.5703125" style="6" customWidth="1"/>
    <col min="4631" max="4631" width="4.42578125" style="6" customWidth="1"/>
    <col min="4632" max="4632" width="6.28515625" style="6" customWidth="1"/>
    <col min="4633" max="4634" width="5.42578125" style="6" customWidth="1"/>
    <col min="4635" max="4637" width="5.5703125" style="6" customWidth="1"/>
    <col min="4638" max="4638" width="4.42578125" style="6" customWidth="1"/>
    <col min="4639" max="4640" width="5.7109375" style="6" customWidth="1"/>
    <col min="4641" max="4641" width="5.42578125" style="6" customWidth="1"/>
    <col min="4642" max="4659" width="5.7109375" style="6" customWidth="1"/>
    <col min="4660" max="4660" width="7" style="6" customWidth="1"/>
    <col min="4661" max="4662" width="12" style="6" bestFit="1" customWidth="1"/>
    <col min="4663" max="4663" width="13.28515625" style="6" bestFit="1" customWidth="1"/>
    <col min="4664" max="4664" width="12.42578125" style="6" bestFit="1" customWidth="1"/>
    <col min="4665" max="4665" width="12.42578125" style="6" customWidth="1"/>
    <col min="4666" max="4666" width="10.42578125" style="6" bestFit="1" customWidth="1"/>
    <col min="4667" max="4863" width="11.42578125" style="6"/>
    <col min="4864" max="4864" width="3.85546875" style="6" customWidth="1"/>
    <col min="4865" max="4865" width="12.140625" style="6" bestFit="1" customWidth="1"/>
    <col min="4866" max="4866" width="19.42578125" style="6" bestFit="1" customWidth="1"/>
    <col min="4867" max="4869" width="5.42578125" style="6" customWidth="1"/>
    <col min="4870" max="4872" width="5.5703125" style="6" customWidth="1"/>
    <col min="4873" max="4873" width="4.42578125" style="6" customWidth="1"/>
    <col min="4874" max="4874" width="6.28515625" style="6" customWidth="1"/>
    <col min="4875" max="4876" width="5.42578125" style="6" customWidth="1"/>
    <col min="4877" max="4879" width="5.5703125" style="6" customWidth="1"/>
    <col min="4880" max="4880" width="4.42578125" style="6" customWidth="1"/>
    <col min="4881" max="4883" width="5.42578125" style="6" customWidth="1"/>
    <col min="4884" max="4886" width="5.5703125" style="6" customWidth="1"/>
    <col min="4887" max="4887" width="4.42578125" style="6" customWidth="1"/>
    <col min="4888" max="4888" width="6.28515625" style="6" customWidth="1"/>
    <col min="4889" max="4890" width="5.42578125" style="6" customWidth="1"/>
    <col min="4891" max="4893" width="5.5703125" style="6" customWidth="1"/>
    <col min="4894" max="4894" width="4.42578125" style="6" customWidth="1"/>
    <col min="4895" max="4896" width="5.7109375" style="6" customWidth="1"/>
    <col min="4897" max="4897" width="5.42578125" style="6" customWidth="1"/>
    <col min="4898" max="4915" width="5.7109375" style="6" customWidth="1"/>
    <col min="4916" max="4916" width="7" style="6" customWidth="1"/>
    <col min="4917" max="4918" width="12" style="6" bestFit="1" customWidth="1"/>
    <col min="4919" max="4919" width="13.28515625" style="6" bestFit="1" customWidth="1"/>
    <col min="4920" max="4920" width="12.42578125" style="6" bestFit="1" customWidth="1"/>
    <col min="4921" max="4921" width="12.42578125" style="6" customWidth="1"/>
    <col min="4922" max="4922" width="10.42578125" style="6" bestFit="1" customWidth="1"/>
    <col min="4923" max="5119" width="11.42578125" style="6"/>
    <col min="5120" max="5120" width="3.85546875" style="6" customWidth="1"/>
    <col min="5121" max="5121" width="12.140625" style="6" bestFit="1" customWidth="1"/>
    <col min="5122" max="5122" width="19.42578125" style="6" bestFit="1" customWidth="1"/>
    <col min="5123" max="5125" width="5.42578125" style="6" customWidth="1"/>
    <col min="5126" max="5128" width="5.5703125" style="6" customWidth="1"/>
    <col min="5129" max="5129" width="4.42578125" style="6" customWidth="1"/>
    <col min="5130" max="5130" width="6.28515625" style="6" customWidth="1"/>
    <col min="5131" max="5132" width="5.42578125" style="6" customWidth="1"/>
    <col min="5133" max="5135" width="5.5703125" style="6" customWidth="1"/>
    <col min="5136" max="5136" width="4.42578125" style="6" customWidth="1"/>
    <col min="5137" max="5139" width="5.42578125" style="6" customWidth="1"/>
    <col min="5140" max="5142" width="5.5703125" style="6" customWidth="1"/>
    <col min="5143" max="5143" width="4.42578125" style="6" customWidth="1"/>
    <col min="5144" max="5144" width="6.28515625" style="6" customWidth="1"/>
    <col min="5145" max="5146" width="5.42578125" style="6" customWidth="1"/>
    <col min="5147" max="5149" width="5.5703125" style="6" customWidth="1"/>
    <col min="5150" max="5150" width="4.42578125" style="6" customWidth="1"/>
    <col min="5151" max="5152" width="5.7109375" style="6" customWidth="1"/>
    <col min="5153" max="5153" width="5.42578125" style="6" customWidth="1"/>
    <col min="5154" max="5171" width="5.7109375" style="6" customWidth="1"/>
    <col min="5172" max="5172" width="7" style="6" customWidth="1"/>
    <col min="5173" max="5174" width="12" style="6" bestFit="1" customWidth="1"/>
    <col min="5175" max="5175" width="13.28515625" style="6" bestFit="1" customWidth="1"/>
    <col min="5176" max="5176" width="12.42578125" style="6" bestFit="1" customWidth="1"/>
    <col min="5177" max="5177" width="12.42578125" style="6" customWidth="1"/>
    <col min="5178" max="5178" width="10.42578125" style="6" bestFit="1" customWidth="1"/>
    <col min="5179" max="5375" width="11.42578125" style="6"/>
    <col min="5376" max="5376" width="3.85546875" style="6" customWidth="1"/>
    <col min="5377" max="5377" width="12.140625" style="6" bestFit="1" customWidth="1"/>
    <col min="5378" max="5378" width="19.42578125" style="6" bestFit="1" customWidth="1"/>
    <col min="5379" max="5381" width="5.42578125" style="6" customWidth="1"/>
    <col min="5382" max="5384" width="5.5703125" style="6" customWidth="1"/>
    <col min="5385" max="5385" width="4.42578125" style="6" customWidth="1"/>
    <col min="5386" max="5386" width="6.28515625" style="6" customWidth="1"/>
    <col min="5387" max="5388" width="5.42578125" style="6" customWidth="1"/>
    <col min="5389" max="5391" width="5.5703125" style="6" customWidth="1"/>
    <col min="5392" max="5392" width="4.42578125" style="6" customWidth="1"/>
    <col min="5393" max="5395" width="5.42578125" style="6" customWidth="1"/>
    <col min="5396" max="5398" width="5.5703125" style="6" customWidth="1"/>
    <col min="5399" max="5399" width="4.42578125" style="6" customWidth="1"/>
    <col min="5400" max="5400" width="6.28515625" style="6" customWidth="1"/>
    <col min="5401" max="5402" width="5.42578125" style="6" customWidth="1"/>
    <col min="5403" max="5405" width="5.5703125" style="6" customWidth="1"/>
    <col min="5406" max="5406" width="4.42578125" style="6" customWidth="1"/>
    <col min="5407" max="5408" width="5.7109375" style="6" customWidth="1"/>
    <col min="5409" max="5409" width="5.42578125" style="6" customWidth="1"/>
    <col min="5410" max="5427" width="5.7109375" style="6" customWidth="1"/>
    <col min="5428" max="5428" width="7" style="6" customWidth="1"/>
    <col min="5429" max="5430" width="12" style="6" bestFit="1" customWidth="1"/>
    <col min="5431" max="5431" width="13.28515625" style="6" bestFit="1" customWidth="1"/>
    <col min="5432" max="5432" width="12.42578125" style="6" bestFit="1" customWidth="1"/>
    <col min="5433" max="5433" width="12.42578125" style="6" customWidth="1"/>
    <col min="5434" max="5434" width="10.42578125" style="6" bestFit="1" customWidth="1"/>
    <col min="5435" max="5631" width="11.42578125" style="6"/>
    <col min="5632" max="5632" width="3.85546875" style="6" customWidth="1"/>
    <col min="5633" max="5633" width="12.140625" style="6" bestFit="1" customWidth="1"/>
    <col min="5634" max="5634" width="19.42578125" style="6" bestFit="1" customWidth="1"/>
    <col min="5635" max="5637" width="5.42578125" style="6" customWidth="1"/>
    <col min="5638" max="5640" width="5.5703125" style="6" customWidth="1"/>
    <col min="5641" max="5641" width="4.42578125" style="6" customWidth="1"/>
    <col min="5642" max="5642" width="6.28515625" style="6" customWidth="1"/>
    <col min="5643" max="5644" width="5.42578125" style="6" customWidth="1"/>
    <col min="5645" max="5647" width="5.5703125" style="6" customWidth="1"/>
    <col min="5648" max="5648" width="4.42578125" style="6" customWidth="1"/>
    <col min="5649" max="5651" width="5.42578125" style="6" customWidth="1"/>
    <col min="5652" max="5654" width="5.5703125" style="6" customWidth="1"/>
    <col min="5655" max="5655" width="4.42578125" style="6" customWidth="1"/>
    <col min="5656" max="5656" width="6.28515625" style="6" customWidth="1"/>
    <col min="5657" max="5658" width="5.42578125" style="6" customWidth="1"/>
    <col min="5659" max="5661" width="5.5703125" style="6" customWidth="1"/>
    <col min="5662" max="5662" width="4.42578125" style="6" customWidth="1"/>
    <col min="5663" max="5664" width="5.7109375" style="6" customWidth="1"/>
    <col min="5665" max="5665" width="5.42578125" style="6" customWidth="1"/>
    <col min="5666" max="5683" width="5.7109375" style="6" customWidth="1"/>
    <col min="5684" max="5684" width="7" style="6" customWidth="1"/>
    <col min="5685" max="5686" width="12" style="6" bestFit="1" customWidth="1"/>
    <col min="5687" max="5687" width="13.28515625" style="6" bestFit="1" customWidth="1"/>
    <col min="5688" max="5688" width="12.42578125" style="6" bestFit="1" customWidth="1"/>
    <col min="5689" max="5689" width="12.42578125" style="6" customWidth="1"/>
    <col min="5690" max="5690" width="10.42578125" style="6" bestFit="1" customWidth="1"/>
    <col min="5691" max="5887" width="11.42578125" style="6"/>
    <col min="5888" max="5888" width="3.85546875" style="6" customWidth="1"/>
    <col min="5889" max="5889" width="12.140625" style="6" bestFit="1" customWidth="1"/>
    <col min="5890" max="5890" width="19.42578125" style="6" bestFit="1" customWidth="1"/>
    <col min="5891" max="5893" width="5.42578125" style="6" customWidth="1"/>
    <col min="5894" max="5896" width="5.5703125" style="6" customWidth="1"/>
    <col min="5897" max="5897" width="4.42578125" style="6" customWidth="1"/>
    <col min="5898" max="5898" width="6.28515625" style="6" customWidth="1"/>
    <col min="5899" max="5900" width="5.42578125" style="6" customWidth="1"/>
    <col min="5901" max="5903" width="5.5703125" style="6" customWidth="1"/>
    <col min="5904" max="5904" width="4.42578125" style="6" customWidth="1"/>
    <col min="5905" max="5907" width="5.42578125" style="6" customWidth="1"/>
    <col min="5908" max="5910" width="5.5703125" style="6" customWidth="1"/>
    <col min="5911" max="5911" width="4.42578125" style="6" customWidth="1"/>
    <col min="5912" max="5912" width="6.28515625" style="6" customWidth="1"/>
    <col min="5913" max="5914" width="5.42578125" style="6" customWidth="1"/>
    <col min="5915" max="5917" width="5.5703125" style="6" customWidth="1"/>
    <col min="5918" max="5918" width="4.42578125" style="6" customWidth="1"/>
    <col min="5919" max="5920" width="5.7109375" style="6" customWidth="1"/>
    <col min="5921" max="5921" width="5.42578125" style="6" customWidth="1"/>
    <col min="5922" max="5939" width="5.7109375" style="6" customWidth="1"/>
    <col min="5940" max="5940" width="7" style="6" customWidth="1"/>
    <col min="5941" max="5942" width="12" style="6" bestFit="1" customWidth="1"/>
    <col min="5943" max="5943" width="13.28515625" style="6" bestFit="1" customWidth="1"/>
    <col min="5944" max="5944" width="12.42578125" style="6" bestFit="1" customWidth="1"/>
    <col min="5945" max="5945" width="12.42578125" style="6" customWidth="1"/>
    <col min="5946" max="5946" width="10.42578125" style="6" bestFit="1" customWidth="1"/>
    <col min="5947" max="6143" width="11.42578125" style="6"/>
    <col min="6144" max="6144" width="3.85546875" style="6" customWidth="1"/>
    <col min="6145" max="6145" width="12.140625" style="6" bestFit="1" customWidth="1"/>
    <col min="6146" max="6146" width="19.42578125" style="6" bestFit="1" customWidth="1"/>
    <col min="6147" max="6149" width="5.42578125" style="6" customWidth="1"/>
    <col min="6150" max="6152" width="5.5703125" style="6" customWidth="1"/>
    <col min="6153" max="6153" width="4.42578125" style="6" customWidth="1"/>
    <col min="6154" max="6154" width="6.28515625" style="6" customWidth="1"/>
    <col min="6155" max="6156" width="5.42578125" style="6" customWidth="1"/>
    <col min="6157" max="6159" width="5.5703125" style="6" customWidth="1"/>
    <col min="6160" max="6160" width="4.42578125" style="6" customWidth="1"/>
    <col min="6161" max="6163" width="5.42578125" style="6" customWidth="1"/>
    <col min="6164" max="6166" width="5.5703125" style="6" customWidth="1"/>
    <col min="6167" max="6167" width="4.42578125" style="6" customWidth="1"/>
    <col min="6168" max="6168" width="6.28515625" style="6" customWidth="1"/>
    <col min="6169" max="6170" width="5.42578125" style="6" customWidth="1"/>
    <col min="6171" max="6173" width="5.5703125" style="6" customWidth="1"/>
    <col min="6174" max="6174" width="4.42578125" style="6" customWidth="1"/>
    <col min="6175" max="6176" width="5.7109375" style="6" customWidth="1"/>
    <col min="6177" max="6177" width="5.42578125" style="6" customWidth="1"/>
    <col min="6178" max="6195" width="5.7109375" style="6" customWidth="1"/>
    <col min="6196" max="6196" width="7" style="6" customWidth="1"/>
    <col min="6197" max="6198" width="12" style="6" bestFit="1" customWidth="1"/>
    <col min="6199" max="6199" width="13.28515625" style="6" bestFit="1" customWidth="1"/>
    <col min="6200" max="6200" width="12.42578125" style="6" bestFit="1" customWidth="1"/>
    <col min="6201" max="6201" width="12.42578125" style="6" customWidth="1"/>
    <col min="6202" max="6202" width="10.42578125" style="6" bestFit="1" customWidth="1"/>
    <col min="6203" max="6399" width="11.42578125" style="6"/>
    <col min="6400" max="6400" width="3.85546875" style="6" customWidth="1"/>
    <col min="6401" max="6401" width="12.140625" style="6" bestFit="1" customWidth="1"/>
    <col min="6402" max="6402" width="19.42578125" style="6" bestFit="1" customWidth="1"/>
    <col min="6403" max="6405" width="5.42578125" style="6" customWidth="1"/>
    <col min="6406" max="6408" width="5.5703125" style="6" customWidth="1"/>
    <col min="6409" max="6409" width="4.42578125" style="6" customWidth="1"/>
    <col min="6410" max="6410" width="6.28515625" style="6" customWidth="1"/>
    <col min="6411" max="6412" width="5.42578125" style="6" customWidth="1"/>
    <col min="6413" max="6415" width="5.5703125" style="6" customWidth="1"/>
    <col min="6416" max="6416" width="4.42578125" style="6" customWidth="1"/>
    <col min="6417" max="6419" width="5.42578125" style="6" customWidth="1"/>
    <col min="6420" max="6422" width="5.5703125" style="6" customWidth="1"/>
    <col min="6423" max="6423" width="4.42578125" style="6" customWidth="1"/>
    <col min="6424" max="6424" width="6.28515625" style="6" customWidth="1"/>
    <col min="6425" max="6426" width="5.42578125" style="6" customWidth="1"/>
    <col min="6427" max="6429" width="5.5703125" style="6" customWidth="1"/>
    <col min="6430" max="6430" width="4.42578125" style="6" customWidth="1"/>
    <col min="6431" max="6432" width="5.7109375" style="6" customWidth="1"/>
    <col min="6433" max="6433" width="5.42578125" style="6" customWidth="1"/>
    <col min="6434" max="6451" width="5.7109375" style="6" customWidth="1"/>
    <col min="6452" max="6452" width="7" style="6" customWidth="1"/>
    <col min="6453" max="6454" width="12" style="6" bestFit="1" customWidth="1"/>
    <col min="6455" max="6455" width="13.28515625" style="6" bestFit="1" customWidth="1"/>
    <col min="6456" max="6456" width="12.42578125" style="6" bestFit="1" customWidth="1"/>
    <col min="6457" max="6457" width="12.42578125" style="6" customWidth="1"/>
    <col min="6458" max="6458" width="10.42578125" style="6" bestFit="1" customWidth="1"/>
    <col min="6459" max="6655" width="11.42578125" style="6"/>
    <col min="6656" max="6656" width="3.85546875" style="6" customWidth="1"/>
    <col min="6657" max="6657" width="12.140625" style="6" bestFit="1" customWidth="1"/>
    <col min="6658" max="6658" width="19.42578125" style="6" bestFit="1" customWidth="1"/>
    <col min="6659" max="6661" width="5.42578125" style="6" customWidth="1"/>
    <col min="6662" max="6664" width="5.5703125" style="6" customWidth="1"/>
    <col min="6665" max="6665" width="4.42578125" style="6" customWidth="1"/>
    <col min="6666" max="6666" width="6.28515625" style="6" customWidth="1"/>
    <col min="6667" max="6668" width="5.42578125" style="6" customWidth="1"/>
    <col min="6669" max="6671" width="5.5703125" style="6" customWidth="1"/>
    <col min="6672" max="6672" width="4.42578125" style="6" customWidth="1"/>
    <col min="6673" max="6675" width="5.42578125" style="6" customWidth="1"/>
    <col min="6676" max="6678" width="5.5703125" style="6" customWidth="1"/>
    <col min="6679" max="6679" width="4.42578125" style="6" customWidth="1"/>
    <col min="6680" max="6680" width="6.28515625" style="6" customWidth="1"/>
    <col min="6681" max="6682" width="5.42578125" style="6" customWidth="1"/>
    <col min="6683" max="6685" width="5.5703125" style="6" customWidth="1"/>
    <col min="6686" max="6686" width="4.42578125" style="6" customWidth="1"/>
    <col min="6687" max="6688" width="5.7109375" style="6" customWidth="1"/>
    <col min="6689" max="6689" width="5.42578125" style="6" customWidth="1"/>
    <col min="6690" max="6707" width="5.7109375" style="6" customWidth="1"/>
    <col min="6708" max="6708" width="7" style="6" customWidth="1"/>
    <col min="6709" max="6710" width="12" style="6" bestFit="1" customWidth="1"/>
    <col min="6711" max="6711" width="13.28515625" style="6" bestFit="1" customWidth="1"/>
    <col min="6712" max="6712" width="12.42578125" style="6" bestFit="1" customWidth="1"/>
    <col min="6713" max="6713" width="12.42578125" style="6" customWidth="1"/>
    <col min="6714" max="6714" width="10.42578125" style="6" bestFit="1" customWidth="1"/>
    <col min="6715" max="6911" width="11.42578125" style="6"/>
    <col min="6912" max="6912" width="3.85546875" style="6" customWidth="1"/>
    <col min="6913" max="6913" width="12.140625" style="6" bestFit="1" customWidth="1"/>
    <col min="6914" max="6914" width="19.42578125" style="6" bestFit="1" customWidth="1"/>
    <col min="6915" max="6917" width="5.42578125" style="6" customWidth="1"/>
    <col min="6918" max="6920" width="5.5703125" style="6" customWidth="1"/>
    <col min="6921" max="6921" width="4.42578125" style="6" customWidth="1"/>
    <col min="6922" max="6922" width="6.28515625" style="6" customWidth="1"/>
    <col min="6923" max="6924" width="5.42578125" style="6" customWidth="1"/>
    <col min="6925" max="6927" width="5.5703125" style="6" customWidth="1"/>
    <col min="6928" max="6928" width="4.42578125" style="6" customWidth="1"/>
    <col min="6929" max="6931" width="5.42578125" style="6" customWidth="1"/>
    <col min="6932" max="6934" width="5.5703125" style="6" customWidth="1"/>
    <col min="6935" max="6935" width="4.42578125" style="6" customWidth="1"/>
    <col min="6936" max="6936" width="6.28515625" style="6" customWidth="1"/>
    <col min="6937" max="6938" width="5.42578125" style="6" customWidth="1"/>
    <col min="6939" max="6941" width="5.5703125" style="6" customWidth="1"/>
    <col min="6942" max="6942" width="4.42578125" style="6" customWidth="1"/>
    <col min="6943" max="6944" width="5.7109375" style="6" customWidth="1"/>
    <col min="6945" max="6945" width="5.42578125" style="6" customWidth="1"/>
    <col min="6946" max="6963" width="5.7109375" style="6" customWidth="1"/>
    <col min="6964" max="6964" width="7" style="6" customWidth="1"/>
    <col min="6965" max="6966" width="12" style="6" bestFit="1" customWidth="1"/>
    <col min="6967" max="6967" width="13.28515625" style="6" bestFit="1" customWidth="1"/>
    <col min="6968" max="6968" width="12.42578125" style="6" bestFit="1" customWidth="1"/>
    <col min="6969" max="6969" width="12.42578125" style="6" customWidth="1"/>
    <col min="6970" max="6970" width="10.42578125" style="6" bestFit="1" customWidth="1"/>
    <col min="6971" max="7167" width="11.42578125" style="6"/>
    <col min="7168" max="7168" width="3.85546875" style="6" customWidth="1"/>
    <col min="7169" max="7169" width="12.140625" style="6" bestFit="1" customWidth="1"/>
    <col min="7170" max="7170" width="19.42578125" style="6" bestFit="1" customWidth="1"/>
    <col min="7171" max="7173" width="5.42578125" style="6" customWidth="1"/>
    <col min="7174" max="7176" width="5.5703125" style="6" customWidth="1"/>
    <col min="7177" max="7177" width="4.42578125" style="6" customWidth="1"/>
    <col min="7178" max="7178" width="6.28515625" style="6" customWidth="1"/>
    <col min="7179" max="7180" width="5.42578125" style="6" customWidth="1"/>
    <col min="7181" max="7183" width="5.5703125" style="6" customWidth="1"/>
    <col min="7184" max="7184" width="4.42578125" style="6" customWidth="1"/>
    <col min="7185" max="7187" width="5.42578125" style="6" customWidth="1"/>
    <col min="7188" max="7190" width="5.5703125" style="6" customWidth="1"/>
    <col min="7191" max="7191" width="4.42578125" style="6" customWidth="1"/>
    <col min="7192" max="7192" width="6.28515625" style="6" customWidth="1"/>
    <col min="7193" max="7194" width="5.42578125" style="6" customWidth="1"/>
    <col min="7195" max="7197" width="5.5703125" style="6" customWidth="1"/>
    <col min="7198" max="7198" width="4.42578125" style="6" customWidth="1"/>
    <col min="7199" max="7200" width="5.7109375" style="6" customWidth="1"/>
    <col min="7201" max="7201" width="5.42578125" style="6" customWidth="1"/>
    <col min="7202" max="7219" width="5.7109375" style="6" customWidth="1"/>
    <col min="7220" max="7220" width="7" style="6" customWidth="1"/>
    <col min="7221" max="7222" width="12" style="6" bestFit="1" customWidth="1"/>
    <col min="7223" max="7223" width="13.28515625" style="6" bestFit="1" customWidth="1"/>
    <col min="7224" max="7224" width="12.42578125" style="6" bestFit="1" customWidth="1"/>
    <col min="7225" max="7225" width="12.42578125" style="6" customWidth="1"/>
    <col min="7226" max="7226" width="10.42578125" style="6" bestFit="1" customWidth="1"/>
    <col min="7227" max="7423" width="11.42578125" style="6"/>
    <col min="7424" max="7424" width="3.85546875" style="6" customWidth="1"/>
    <col min="7425" max="7425" width="12.140625" style="6" bestFit="1" customWidth="1"/>
    <col min="7426" max="7426" width="19.42578125" style="6" bestFit="1" customWidth="1"/>
    <col min="7427" max="7429" width="5.42578125" style="6" customWidth="1"/>
    <col min="7430" max="7432" width="5.5703125" style="6" customWidth="1"/>
    <col min="7433" max="7433" width="4.42578125" style="6" customWidth="1"/>
    <col min="7434" max="7434" width="6.28515625" style="6" customWidth="1"/>
    <col min="7435" max="7436" width="5.42578125" style="6" customWidth="1"/>
    <col min="7437" max="7439" width="5.5703125" style="6" customWidth="1"/>
    <col min="7440" max="7440" width="4.42578125" style="6" customWidth="1"/>
    <col min="7441" max="7443" width="5.42578125" style="6" customWidth="1"/>
    <col min="7444" max="7446" width="5.5703125" style="6" customWidth="1"/>
    <col min="7447" max="7447" width="4.42578125" style="6" customWidth="1"/>
    <col min="7448" max="7448" width="6.28515625" style="6" customWidth="1"/>
    <col min="7449" max="7450" width="5.42578125" style="6" customWidth="1"/>
    <col min="7451" max="7453" width="5.5703125" style="6" customWidth="1"/>
    <col min="7454" max="7454" width="4.42578125" style="6" customWidth="1"/>
    <col min="7455" max="7456" width="5.7109375" style="6" customWidth="1"/>
    <col min="7457" max="7457" width="5.42578125" style="6" customWidth="1"/>
    <col min="7458" max="7475" width="5.7109375" style="6" customWidth="1"/>
    <col min="7476" max="7476" width="7" style="6" customWidth="1"/>
    <col min="7477" max="7478" width="12" style="6" bestFit="1" customWidth="1"/>
    <col min="7479" max="7479" width="13.28515625" style="6" bestFit="1" customWidth="1"/>
    <col min="7480" max="7480" width="12.42578125" style="6" bestFit="1" customWidth="1"/>
    <col min="7481" max="7481" width="12.42578125" style="6" customWidth="1"/>
    <col min="7482" max="7482" width="10.42578125" style="6" bestFit="1" customWidth="1"/>
    <col min="7483" max="7679" width="11.42578125" style="6"/>
    <col min="7680" max="7680" width="3.85546875" style="6" customWidth="1"/>
    <col min="7681" max="7681" width="12.140625" style="6" bestFit="1" customWidth="1"/>
    <col min="7682" max="7682" width="19.42578125" style="6" bestFit="1" customWidth="1"/>
    <col min="7683" max="7685" width="5.42578125" style="6" customWidth="1"/>
    <col min="7686" max="7688" width="5.5703125" style="6" customWidth="1"/>
    <col min="7689" max="7689" width="4.42578125" style="6" customWidth="1"/>
    <col min="7690" max="7690" width="6.28515625" style="6" customWidth="1"/>
    <col min="7691" max="7692" width="5.42578125" style="6" customWidth="1"/>
    <col min="7693" max="7695" width="5.5703125" style="6" customWidth="1"/>
    <col min="7696" max="7696" width="4.42578125" style="6" customWidth="1"/>
    <col min="7697" max="7699" width="5.42578125" style="6" customWidth="1"/>
    <col min="7700" max="7702" width="5.5703125" style="6" customWidth="1"/>
    <col min="7703" max="7703" width="4.42578125" style="6" customWidth="1"/>
    <col min="7704" max="7704" width="6.28515625" style="6" customWidth="1"/>
    <col min="7705" max="7706" width="5.42578125" style="6" customWidth="1"/>
    <col min="7707" max="7709" width="5.5703125" style="6" customWidth="1"/>
    <col min="7710" max="7710" width="4.42578125" style="6" customWidth="1"/>
    <col min="7711" max="7712" width="5.7109375" style="6" customWidth="1"/>
    <col min="7713" max="7713" width="5.42578125" style="6" customWidth="1"/>
    <col min="7714" max="7731" width="5.7109375" style="6" customWidth="1"/>
    <col min="7732" max="7732" width="7" style="6" customWidth="1"/>
    <col min="7733" max="7734" width="12" style="6" bestFit="1" customWidth="1"/>
    <col min="7735" max="7735" width="13.28515625" style="6" bestFit="1" customWidth="1"/>
    <col min="7736" max="7736" width="12.42578125" style="6" bestFit="1" customWidth="1"/>
    <col min="7737" max="7737" width="12.42578125" style="6" customWidth="1"/>
    <col min="7738" max="7738" width="10.42578125" style="6" bestFit="1" customWidth="1"/>
    <col min="7739" max="7935" width="11.42578125" style="6"/>
    <col min="7936" max="7936" width="3.85546875" style="6" customWidth="1"/>
    <col min="7937" max="7937" width="12.140625" style="6" bestFit="1" customWidth="1"/>
    <col min="7938" max="7938" width="19.42578125" style="6" bestFit="1" customWidth="1"/>
    <col min="7939" max="7941" width="5.42578125" style="6" customWidth="1"/>
    <col min="7942" max="7944" width="5.5703125" style="6" customWidth="1"/>
    <col min="7945" max="7945" width="4.42578125" style="6" customWidth="1"/>
    <col min="7946" max="7946" width="6.28515625" style="6" customWidth="1"/>
    <col min="7947" max="7948" width="5.42578125" style="6" customWidth="1"/>
    <col min="7949" max="7951" width="5.5703125" style="6" customWidth="1"/>
    <col min="7952" max="7952" width="4.42578125" style="6" customWidth="1"/>
    <col min="7953" max="7955" width="5.42578125" style="6" customWidth="1"/>
    <col min="7956" max="7958" width="5.5703125" style="6" customWidth="1"/>
    <col min="7959" max="7959" width="4.42578125" style="6" customWidth="1"/>
    <col min="7960" max="7960" width="6.28515625" style="6" customWidth="1"/>
    <col min="7961" max="7962" width="5.42578125" style="6" customWidth="1"/>
    <col min="7963" max="7965" width="5.5703125" style="6" customWidth="1"/>
    <col min="7966" max="7966" width="4.42578125" style="6" customWidth="1"/>
    <col min="7967" max="7968" width="5.7109375" style="6" customWidth="1"/>
    <col min="7969" max="7969" width="5.42578125" style="6" customWidth="1"/>
    <col min="7970" max="7987" width="5.7109375" style="6" customWidth="1"/>
    <col min="7988" max="7988" width="7" style="6" customWidth="1"/>
    <col min="7989" max="7990" width="12" style="6" bestFit="1" customWidth="1"/>
    <col min="7991" max="7991" width="13.28515625" style="6" bestFit="1" customWidth="1"/>
    <col min="7992" max="7992" width="12.42578125" style="6" bestFit="1" customWidth="1"/>
    <col min="7993" max="7993" width="12.42578125" style="6" customWidth="1"/>
    <col min="7994" max="7994" width="10.42578125" style="6" bestFit="1" customWidth="1"/>
    <col min="7995" max="8191" width="11.42578125" style="6"/>
    <col min="8192" max="8192" width="3.85546875" style="6" customWidth="1"/>
    <col min="8193" max="8193" width="12.140625" style="6" bestFit="1" customWidth="1"/>
    <col min="8194" max="8194" width="19.42578125" style="6" bestFit="1" customWidth="1"/>
    <col min="8195" max="8197" width="5.42578125" style="6" customWidth="1"/>
    <col min="8198" max="8200" width="5.5703125" style="6" customWidth="1"/>
    <col min="8201" max="8201" width="4.42578125" style="6" customWidth="1"/>
    <col min="8202" max="8202" width="6.28515625" style="6" customWidth="1"/>
    <col min="8203" max="8204" width="5.42578125" style="6" customWidth="1"/>
    <col min="8205" max="8207" width="5.5703125" style="6" customWidth="1"/>
    <col min="8208" max="8208" width="4.42578125" style="6" customWidth="1"/>
    <col min="8209" max="8211" width="5.42578125" style="6" customWidth="1"/>
    <col min="8212" max="8214" width="5.5703125" style="6" customWidth="1"/>
    <col min="8215" max="8215" width="4.42578125" style="6" customWidth="1"/>
    <col min="8216" max="8216" width="6.28515625" style="6" customWidth="1"/>
    <col min="8217" max="8218" width="5.42578125" style="6" customWidth="1"/>
    <col min="8219" max="8221" width="5.5703125" style="6" customWidth="1"/>
    <col min="8222" max="8222" width="4.42578125" style="6" customWidth="1"/>
    <col min="8223" max="8224" width="5.7109375" style="6" customWidth="1"/>
    <col min="8225" max="8225" width="5.42578125" style="6" customWidth="1"/>
    <col min="8226" max="8243" width="5.7109375" style="6" customWidth="1"/>
    <col min="8244" max="8244" width="7" style="6" customWidth="1"/>
    <col min="8245" max="8246" width="12" style="6" bestFit="1" customWidth="1"/>
    <col min="8247" max="8247" width="13.28515625" style="6" bestFit="1" customWidth="1"/>
    <col min="8248" max="8248" width="12.42578125" style="6" bestFit="1" customWidth="1"/>
    <col min="8249" max="8249" width="12.42578125" style="6" customWidth="1"/>
    <col min="8250" max="8250" width="10.42578125" style="6" bestFit="1" customWidth="1"/>
    <col min="8251" max="8447" width="11.42578125" style="6"/>
    <col min="8448" max="8448" width="3.85546875" style="6" customWidth="1"/>
    <col min="8449" max="8449" width="12.140625" style="6" bestFit="1" customWidth="1"/>
    <col min="8450" max="8450" width="19.42578125" style="6" bestFit="1" customWidth="1"/>
    <col min="8451" max="8453" width="5.42578125" style="6" customWidth="1"/>
    <col min="8454" max="8456" width="5.5703125" style="6" customWidth="1"/>
    <col min="8457" max="8457" width="4.42578125" style="6" customWidth="1"/>
    <col min="8458" max="8458" width="6.28515625" style="6" customWidth="1"/>
    <col min="8459" max="8460" width="5.42578125" style="6" customWidth="1"/>
    <col min="8461" max="8463" width="5.5703125" style="6" customWidth="1"/>
    <col min="8464" max="8464" width="4.42578125" style="6" customWidth="1"/>
    <col min="8465" max="8467" width="5.42578125" style="6" customWidth="1"/>
    <col min="8468" max="8470" width="5.5703125" style="6" customWidth="1"/>
    <col min="8471" max="8471" width="4.42578125" style="6" customWidth="1"/>
    <col min="8472" max="8472" width="6.28515625" style="6" customWidth="1"/>
    <col min="8473" max="8474" width="5.42578125" style="6" customWidth="1"/>
    <col min="8475" max="8477" width="5.5703125" style="6" customWidth="1"/>
    <col min="8478" max="8478" width="4.42578125" style="6" customWidth="1"/>
    <col min="8479" max="8480" width="5.7109375" style="6" customWidth="1"/>
    <col min="8481" max="8481" width="5.42578125" style="6" customWidth="1"/>
    <col min="8482" max="8499" width="5.7109375" style="6" customWidth="1"/>
    <col min="8500" max="8500" width="7" style="6" customWidth="1"/>
    <col min="8501" max="8502" width="12" style="6" bestFit="1" customWidth="1"/>
    <col min="8503" max="8503" width="13.28515625" style="6" bestFit="1" customWidth="1"/>
    <col min="8504" max="8504" width="12.42578125" style="6" bestFit="1" customWidth="1"/>
    <col min="8505" max="8505" width="12.42578125" style="6" customWidth="1"/>
    <col min="8506" max="8506" width="10.42578125" style="6" bestFit="1" customWidth="1"/>
    <col min="8507" max="8703" width="11.42578125" style="6"/>
    <col min="8704" max="8704" width="3.85546875" style="6" customWidth="1"/>
    <col min="8705" max="8705" width="12.140625" style="6" bestFit="1" customWidth="1"/>
    <col min="8706" max="8706" width="19.42578125" style="6" bestFit="1" customWidth="1"/>
    <col min="8707" max="8709" width="5.42578125" style="6" customWidth="1"/>
    <col min="8710" max="8712" width="5.5703125" style="6" customWidth="1"/>
    <col min="8713" max="8713" width="4.42578125" style="6" customWidth="1"/>
    <col min="8714" max="8714" width="6.28515625" style="6" customWidth="1"/>
    <col min="8715" max="8716" width="5.42578125" style="6" customWidth="1"/>
    <col min="8717" max="8719" width="5.5703125" style="6" customWidth="1"/>
    <col min="8720" max="8720" width="4.42578125" style="6" customWidth="1"/>
    <col min="8721" max="8723" width="5.42578125" style="6" customWidth="1"/>
    <col min="8724" max="8726" width="5.5703125" style="6" customWidth="1"/>
    <col min="8727" max="8727" width="4.42578125" style="6" customWidth="1"/>
    <col min="8728" max="8728" width="6.28515625" style="6" customWidth="1"/>
    <col min="8729" max="8730" width="5.42578125" style="6" customWidth="1"/>
    <col min="8731" max="8733" width="5.5703125" style="6" customWidth="1"/>
    <col min="8734" max="8734" width="4.42578125" style="6" customWidth="1"/>
    <col min="8735" max="8736" width="5.7109375" style="6" customWidth="1"/>
    <col min="8737" max="8737" width="5.42578125" style="6" customWidth="1"/>
    <col min="8738" max="8755" width="5.7109375" style="6" customWidth="1"/>
    <col min="8756" max="8756" width="7" style="6" customWidth="1"/>
    <col min="8757" max="8758" width="12" style="6" bestFit="1" customWidth="1"/>
    <col min="8759" max="8759" width="13.28515625" style="6" bestFit="1" customWidth="1"/>
    <col min="8760" max="8760" width="12.42578125" style="6" bestFit="1" customWidth="1"/>
    <col min="8761" max="8761" width="12.42578125" style="6" customWidth="1"/>
    <col min="8762" max="8762" width="10.42578125" style="6" bestFit="1" customWidth="1"/>
    <col min="8763" max="8959" width="11.42578125" style="6"/>
    <col min="8960" max="8960" width="3.85546875" style="6" customWidth="1"/>
    <col min="8961" max="8961" width="12.140625" style="6" bestFit="1" customWidth="1"/>
    <col min="8962" max="8962" width="19.42578125" style="6" bestFit="1" customWidth="1"/>
    <col min="8963" max="8965" width="5.42578125" style="6" customWidth="1"/>
    <col min="8966" max="8968" width="5.5703125" style="6" customWidth="1"/>
    <col min="8969" max="8969" width="4.42578125" style="6" customWidth="1"/>
    <col min="8970" max="8970" width="6.28515625" style="6" customWidth="1"/>
    <col min="8971" max="8972" width="5.42578125" style="6" customWidth="1"/>
    <col min="8973" max="8975" width="5.5703125" style="6" customWidth="1"/>
    <col min="8976" max="8976" width="4.42578125" style="6" customWidth="1"/>
    <col min="8977" max="8979" width="5.42578125" style="6" customWidth="1"/>
    <col min="8980" max="8982" width="5.5703125" style="6" customWidth="1"/>
    <col min="8983" max="8983" width="4.42578125" style="6" customWidth="1"/>
    <col min="8984" max="8984" width="6.28515625" style="6" customWidth="1"/>
    <col min="8985" max="8986" width="5.42578125" style="6" customWidth="1"/>
    <col min="8987" max="8989" width="5.5703125" style="6" customWidth="1"/>
    <col min="8990" max="8990" width="4.42578125" style="6" customWidth="1"/>
    <col min="8991" max="8992" width="5.7109375" style="6" customWidth="1"/>
    <col min="8993" max="8993" width="5.42578125" style="6" customWidth="1"/>
    <col min="8994" max="9011" width="5.7109375" style="6" customWidth="1"/>
    <col min="9012" max="9012" width="7" style="6" customWidth="1"/>
    <col min="9013" max="9014" width="12" style="6" bestFit="1" customWidth="1"/>
    <col min="9015" max="9015" width="13.28515625" style="6" bestFit="1" customWidth="1"/>
    <col min="9016" max="9016" width="12.42578125" style="6" bestFit="1" customWidth="1"/>
    <col min="9017" max="9017" width="12.42578125" style="6" customWidth="1"/>
    <col min="9018" max="9018" width="10.42578125" style="6" bestFit="1" customWidth="1"/>
    <col min="9019" max="9215" width="11.42578125" style="6"/>
    <col min="9216" max="9216" width="3.85546875" style="6" customWidth="1"/>
    <col min="9217" max="9217" width="12.140625" style="6" bestFit="1" customWidth="1"/>
    <col min="9218" max="9218" width="19.42578125" style="6" bestFit="1" customWidth="1"/>
    <col min="9219" max="9221" width="5.42578125" style="6" customWidth="1"/>
    <col min="9222" max="9224" width="5.5703125" style="6" customWidth="1"/>
    <col min="9225" max="9225" width="4.42578125" style="6" customWidth="1"/>
    <col min="9226" max="9226" width="6.28515625" style="6" customWidth="1"/>
    <col min="9227" max="9228" width="5.42578125" style="6" customWidth="1"/>
    <col min="9229" max="9231" width="5.5703125" style="6" customWidth="1"/>
    <col min="9232" max="9232" width="4.42578125" style="6" customWidth="1"/>
    <col min="9233" max="9235" width="5.42578125" style="6" customWidth="1"/>
    <col min="9236" max="9238" width="5.5703125" style="6" customWidth="1"/>
    <col min="9239" max="9239" width="4.42578125" style="6" customWidth="1"/>
    <col min="9240" max="9240" width="6.28515625" style="6" customWidth="1"/>
    <col min="9241" max="9242" width="5.42578125" style="6" customWidth="1"/>
    <col min="9243" max="9245" width="5.5703125" style="6" customWidth="1"/>
    <col min="9246" max="9246" width="4.42578125" style="6" customWidth="1"/>
    <col min="9247" max="9248" width="5.7109375" style="6" customWidth="1"/>
    <col min="9249" max="9249" width="5.42578125" style="6" customWidth="1"/>
    <col min="9250" max="9267" width="5.7109375" style="6" customWidth="1"/>
    <col min="9268" max="9268" width="7" style="6" customWidth="1"/>
    <col min="9269" max="9270" width="12" style="6" bestFit="1" customWidth="1"/>
    <col min="9271" max="9271" width="13.28515625" style="6" bestFit="1" customWidth="1"/>
    <col min="9272" max="9272" width="12.42578125" style="6" bestFit="1" customWidth="1"/>
    <col min="9273" max="9273" width="12.42578125" style="6" customWidth="1"/>
    <col min="9274" max="9274" width="10.42578125" style="6" bestFit="1" customWidth="1"/>
    <col min="9275" max="9471" width="11.42578125" style="6"/>
    <col min="9472" max="9472" width="3.85546875" style="6" customWidth="1"/>
    <col min="9473" max="9473" width="12.140625" style="6" bestFit="1" customWidth="1"/>
    <col min="9474" max="9474" width="19.42578125" style="6" bestFit="1" customWidth="1"/>
    <col min="9475" max="9477" width="5.42578125" style="6" customWidth="1"/>
    <col min="9478" max="9480" width="5.5703125" style="6" customWidth="1"/>
    <col min="9481" max="9481" width="4.42578125" style="6" customWidth="1"/>
    <col min="9482" max="9482" width="6.28515625" style="6" customWidth="1"/>
    <col min="9483" max="9484" width="5.42578125" style="6" customWidth="1"/>
    <col min="9485" max="9487" width="5.5703125" style="6" customWidth="1"/>
    <col min="9488" max="9488" width="4.42578125" style="6" customWidth="1"/>
    <col min="9489" max="9491" width="5.42578125" style="6" customWidth="1"/>
    <col min="9492" max="9494" width="5.5703125" style="6" customWidth="1"/>
    <col min="9495" max="9495" width="4.42578125" style="6" customWidth="1"/>
    <col min="9496" max="9496" width="6.28515625" style="6" customWidth="1"/>
    <col min="9497" max="9498" width="5.42578125" style="6" customWidth="1"/>
    <col min="9499" max="9501" width="5.5703125" style="6" customWidth="1"/>
    <col min="9502" max="9502" width="4.42578125" style="6" customWidth="1"/>
    <col min="9503" max="9504" width="5.7109375" style="6" customWidth="1"/>
    <col min="9505" max="9505" width="5.42578125" style="6" customWidth="1"/>
    <col min="9506" max="9523" width="5.7109375" style="6" customWidth="1"/>
    <col min="9524" max="9524" width="7" style="6" customWidth="1"/>
    <col min="9525" max="9526" width="12" style="6" bestFit="1" customWidth="1"/>
    <col min="9527" max="9527" width="13.28515625" style="6" bestFit="1" customWidth="1"/>
    <col min="9528" max="9528" width="12.42578125" style="6" bestFit="1" customWidth="1"/>
    <col min="9529" max="9529" width="12.42578125" style="6" customWidth="1"/>
    <col min="9530" max="9530" width="10.42578125" style="6" bestFit="1" customWidth="1"/>
    <col min="9531" max="9727" width="11.42578125" style="6"/>
    <col min="9728" max="9728" width="3.85546875" style="6" customWidth="1"/>
    <col min="9729" max="9729" width="12.140625" style="6" bestFit="1" customWidth="1"/>
    <col min="9730" max="9730" width="19.42578125" style="6" bestFit="1" customWidth="1"/>
    <col min="9731" max="9733" width="5.42578125" style="6" customWidth="1"/>
    <col min="9734" max="9736" width="5.5703125" style="6" customWidth="1"/>
    <col min="9737" max="9737" width="4.42578125" style="6" customWidth="1"/>
    <col min="9738" max="9738" width="6.28515625" style="6" customWidth="1"/>
    <col min="9739" max="9740" width="5.42578125" style="6" customWidth="1"/>
    <col min="9741" max="9743" width="5.5703125" style="6" customWidth="1"/>
    <col min="9744" max="9744" width="4.42578125" style="6" customWidth="1"/>
    <col min="9745" max="9747" width="5.42578125" style="6" customWidth="1"/>
    <col min="9748" max="9750" width="5.5703125" style="6" customWidth="1"/>
    <col min="9751" max="9751" width="4.42578125" style="6" customWidth="1"/>
    <col min="9752" max="9752" width="6.28515625" style="6" customWidth="1"/>
    <col min="9753" max="9754" width="5.42578125" style="6" customWidth="1"/>
    <col min="9755" max="9757" width="5.5703125" style="6" customWidth="1"/>
    <col min="9758" max="9758" width="4.42578125" style="6" customWidth="1"/>
    <col min="9759" max="9760" width="5.7109375" style="6" customWidth="1"/>
    <col min="9761" max="9761" width="5.42578125" style="6" customWidth="1"/>
    <col min="9762" max="9779" width="5.7109375" style="6" customWidth="1"/>
    <col min="9780" max="9780" width="7" style="6" customWidth="1"/>
    <col min="9781" max="9782" width="12" style="6" bestFit="1" customWidth="1"/>
    <col min="9783" max="9783" width="13.28515625" style="6" bestFit="1" customWidth="1"/>
    <col min="9784" max="9784" width="12.42578125" style="6" bestFit="1" customWidth="1"/>
    <col min="9785" max="9785" width="12.42578125" style="6" customWidth="1"/>
    <col min="9786" max="9786" width="10.42578125" style="6" bestFit="1" customWidth="1"/>
    <col min="9787" max="9983" width="11.42578125" style="6"/>
    <col min="9984" max="9984" width="3.85546875" style="6" customWidth="1"/>
    <col min="9985" max="9985" width="12.140625" style="6" bestFit="1" customWidth="1"/>
    <col min="9986" max="9986" width="19.42578125" style="6" bestFit="1" customWidth="1"/>
    <col min="9987" max="9989" width="5.42578125" style="6" customWidth="1"/>
    <col min="9990" max="9992" width="5.5703125" style="6" customWidth="1"/>
    <col min="9993" max="9993" width="4.42578125" style="6" customWidth="1"/>
    <col min="9994" max="9994" width="6.28515625" style="6" customWidth="1"/>
    <col min="9995" max="9996" width="5.42578125" style="6" customWidth="1"/>
    <col min="9997" max="9999" width="5.5703125" style="6" customWidth="1"/>
    <col min="10000" max="10000" width="4.42578125" style="6" customWidth="1"/>
    <col min="10001" max="10003" width="5.42578125" style="6" customWidth="1"/>
    <col min="10004" max="10006" width="5.5703125" style="6" customWidth="1"/>
    <col min="10007" max="10007" width="4.42578125" style="6" customWidth="1"/>
    <col min="10008" max="10008" width="6.28515625" style="6" customWidth="1"/>
    <col min="10009" max="10010" width="5.42578125" style="6" customWidth="1"/>
    <col min="10011" max="10013" width="5.5703125" style="6" customWidth="1"/>
    <col min="10014" max="10014" width="4.42578125" style="6" customWidth="1"/>
    <col min="10015" max="10016" width="5.7109375" style="6" customWidth="1"/>
    <col min="10017" max="10017" width="5.42578125" style="6" customWidth="1"/>
    <col min="10018" max="10035" width="5.7109375" style="6" customWidth="1"/>
    <col min="10036" max="10036" width="7" style="6" customWidth="1"/>
    <col min="10037" max="10038" width="12" style="6" bestFit="1" customWidth="1"/>
    <col min="10039" max="10039" width="13.28515625" style="6" bestFit="1" customWidth="1"/>
    <col min="10040" max="10040" width="12.42578125" style="6" bestFit="1" customWidth="1"/>
    <col min="10041" max="10041" width="12.42578125" style="6" customWidth="1"/>
    <col min="10042" max="10042" width="10.42578125" style="6" bestFit="1" customWidth="1"/>
    <col min="10043" max="10239" width="11.42578125" style="6"/>
    <col min="10240" max="10240" width="3.85546875" style="6" customWidth="1"/>
    <col min="10241" max="10241" width="12.140625" style="6" bestFit="1" customWidth="1"/>
    <col min="10242" max="10242" width="19.42578125" style="6" bestFit="1" customWidth="1"/>
    <col min="10243" max="10245" width="5.42578125" style="6" customWidth="1"/>
    <col min="10246" max="10248" width="5.5703125" style="6" customWidth="1"/>
    <col min="10249" max="10249" width="4.42578125" style="6" customWidth="1"/>
    <col min="10250" max="10250" width="6.28515625" style="6" customWidth="1"/>
    <col min="10251" max="10252" width="5.42578125" style="6" customWidth="1"/>
    <col min="10253" max="10255" width="5.5703125" style="6" customWidth="1"/>
    <col min="10256" max="10256" width="4.42578125" style="6" customWidth="1"/>
    <col min="10257" max="10259" width="5.42578125" style="6" customWidth="1"/>
    <col min="10260" max="10262" width="5.5703125" style="6" customWidth="1"/>
    <col min="10263" max="10263" width="4.42578125" style="6" customWidth="1"/>
    <col min="10264" max="10264" width="6.28515625" style="6" customWidth="1"/>
    <col min="10265" max="10266" width="5.42578125" style="6" customWidth="1"/>
    <col min="10267" max="10269" width="5.5703125" style="6" customWidth="1"/>
    <col min="10270" max="10270" width="4.42578125" style="6" customWidth="1"/>
    <col min="10271" max="10272" width="5.7109375" style="6" customWidth="1"/>
    <col min="10273" max="10273" width="5.42578125" style="6" customWidth="1"/>
    <col min="10274" max="10291" width="5.7109375" style="6" customWidth="1"/>
    <col min="10292" max="10292" width="7" style="6" customWidth="1"/>
    <col min="10293" max="10294" width="12" style="6" bestFit="1" customWidth="1"/>
    <col min="10295" max="10295" width="13.28515625" style="6" bestFit="1" customWidth="1"/>
    <col min="10296" max="10296" width="12.42578125" style="6" bestFit="1" customWidth="1"/>
    <col min="10297" max="10297" width="12.42578125" style="6" customWidth="1"/>
    <col min="10298" max="10298" width="10.42578125" style="6" bestFit="1" customWidth="1"/>
    <col min="10299" max="10495" width="11.42578125" style="6"/>
    <col min="10496" max="10496" width="3.85546875" style="6" customWidth="1"/>
    <col min="10497" max="10497" width="12.140625" style="6" bestFit="1" customWidth="1"/>
    <col min="10498" max="10498" width="19.42578125" style="6" bestFit="1" customWidth="1"/>
    <col min="10499" max="10501" width="5.42578125" style="6" customWidth="1"/>
    <col min="10502" max="10504" width="5.5703125" style="6" customWidth="1"/>
    <col min="10505" max="10505" width="4.42578125" style="6" customWidth="1"/>
    <col min="10506" max="10506" width="6.28515625" style="6" customWidth="1"/>
    <col min="10507" max="10508" width="5.42578125" style="6" customWidth="1"/>
    <col min="10509" max="10511" width="5.5703125" style="6" customWidth="1"/>
    <col min="10512" max="10512" width="4.42578125" style="6" customWidth="1"/>
    <col min="10513" max="10515" width="5.42578125" style="6" customWidth="1"/>
    <col min="10516" max="10518" width="5.5703125" style="6" customWidth="1"/>
    <col min="10519" max="10519" width="4.42578125" style="6" customWidth="1"/>
    <col min="10520" max="10520" width="6.28515625" style="6" customWidth="1"/>
    <col min="10521" max="10522" width="5.42578125" style="6" customWidth="1"/>
    <col min="10523" max="10525" width="5.5703125" style="6" customWidth="1"/>
    <col min="10526" max="10526" width="4.42578125" style="6" customWidth="1"/>
    <col min="10527" max="10528" width="5.7109375" style="6" customWidth="1"/>
    <col min="10529" max="10529" width="5.42578125" style="6" customWidth="1"/>
    <col min="10530" max="10547" width="5.7109375" style="6" customWidth="1"/>
    <col min="10548" max="10548" width="7" style="6" customWidth="1"/>
    <col min="10549" max="10550" width="12" style="6" bestFit="1" customWidth="1"/>
    <col min="10551" max="10551" width="13.28515625" style="6" bestFit="1" customWidth="1"/>
    <col min="10552" max="10552" width="12.42578125" style="6" bestFit="1" customWidth="1"/>
    <col min="10553" max="10553" width="12.42578125" style="6" customWidth="1"/>
    <col min="10554" max="10554" width="10.42578125" style="6" bestFit="1" customWidth="1"/>
    <col min="10555" max="10751" width="11.42578125" style="6"/>
    <col min="10752" max="10752" width="3.85546875" style="6" customWidth="1"/>
    <col min="10753" max="10753" width="12.140625" style="6" bestFit="1" customWidth="1"/>
    <col min="10754" max="10754" width="19.42578125" style="6" bestFit="1" customWidth="1"/>
    <col min="10755" max="10757" width="5.42578125" style="6" customWidth="1"/>
    <col min="10758" max="10760" width="5.5703125" style="6" customWidth="1"/>
    <col min="10761" max="10761" width="4.42578125" style="6" customWidth="1"/>
    <col min="10762" max="10762" width="6.28515625" style="6" customWidth="1"/>
    <col min="10763" max="10764" width="5.42578125" style="6" customWidth="1"/>
    <col min="10765" max="10767" width="5.5703125" style="6" customWidth="1"/>
    <col min="10768" max="10768" width="4.42578125" style="6" customWidth="1"/>
    <col min="10769" max="10771" width="5.42578125" style="6" customWidth="1"/>
    <col min="10772" max="10774" width="5.5703125" style="6" customWidth="1"/>
    <col min="10775" max="10775" width="4.42578125" style="6" customWidth="1"/>
    <col min="10776" max="10776" width="6.28515625" style="6" customWidth="1"/>
    <col min="10777" max="10778" width="5.42578125" style="6" customWidth="1"/>
    <col min="10779" max="10781" width="5.5703125" style="6" customWidth="1"/>
    <col min="10782" max="10782" width="4.42578125" style="6" customWidth="1"/>
    <col min="10783" max="10784" width="5.7109375" style="6" customWidth="1"/>
    <col min="10785" max="10785" width="5.42578125" style="6" customWidth="1"/>
    <col min="10786" max="10803" width="5.7109375" style="6" customWidth="1"/>
    <col min="10804" max="10804" width="7" style="6" customWidth="1"/>
    <col min="10805" max="10806" width="12" style="6" bestFit="1" customWidth="1"/>
    <col min="10807" max="10807" width="13.28515625" style="6" bestFit="1" customWidth="1"/>
    <col min="10808" max="10808" width="12.42578125" style="6" bestFit="1" customWidth="1"/>
    <col min="10809" max="10809" width="12.42578125" style="6" customWidth="1"/>
    <col min="10810" max="10810" width="10.42578125" style="6" bestFit="1" customWidth="1"/>
    <col min="10811" max="11007" width="11.42578125" style="6"/>
    <col min="11008" max="11008" width="3.85546875" style="6" customWidth="1"/>
    <col min="11009" max="11009" width="12.140625" style="6" bestFit="1" customWidth="1"/>
    <col min="11010" max="11010" width="19.42578125" style="6" bestFit="1" customWidth="1"/>
    <col min="11011" max="11013" width="5.42578125" style="6" customWidth="1"/>
    <col min="11014" max="11016" width="5.5703125" style="6" customWidth="1"/>
    <col min="11017" max="11017" width="4.42578125" style="6" customWidth="1"/>
    <col min="11018" max="11018" width="6.28515625" style="6" customWidth="1"/>
    <col min="11019" max="11020" width="5.42578125" style="6" customWidth="1"/>
    <col min="11021" max="11023" width="5.5703125" style="6" customWidth="1"/>
    <col min="11024" max="11024" width="4.42578125" style="6" customWidth="1"/>
    <col min="11025" max="11027" width="5.42578125" style="6" customWidth="1"/>
    <col min="11028" max="11030" width="5.5703125" style="6" customWidth="1"/>
    <col min="11031" max="11031" width="4.42578125" style="6" customWidth="1"/>
    <col min="11032" max="11032" width="6.28515625" style="6" customWidth="1"/>
    <col min="11033" max="11034" width="5.42578125" style="6" customWidth="1"/>
    <col min="11035" max="11037" width="5.5703125" style="6" customWidth="1"/>
    <col min="11038" max="11038" width="4.42578125" style="6" customWidth="1"/>
    <col min="11039" max="11040" width="5.7109375" style="6" customWidth="1"/>
    <col min="11041" max="11041" width="5.42578125" style="6" customWidth="1"/>
    <col min="11042" max="11059" width="5.7109375" style="6" customWidth="1"/>
    <col min="11060" max="11060" width="7" style="6" customWidth="1"/>
    <col min="11061" max="11062" width="12" style="6" bestFit="1" customWidth="1"/>
    <col min="11063" max="11063" width="13.28515625" style="6" bestFit="1" customWidth="1"/>
    <col min="11064" max="11064" width="12.42578125" style="6" bestFit="1" customWidth="1"/>
    <col min="11065" max="11065" width="12.42578125" style="6" customWidth="1"/>
    <col min="11066" max="11066" width="10.42578125" style="6" bestFit="1" customWidth="1"/>
    <col min="11067" max="11263" width="11.42578125" style="6"/>
    <col min="11264" max="11264" width="3.85546875" style="6" customWidth="1"/>
    <col min="11265" max="11265" width="12.140625" style="6" bestFit="1" customWidth="1"/>
    <col min="11266" max="11266" width="19.42578125" style="6" bestFit="1" customWidth="1"/>
    <col min="11267" max="11269" width="5.42578125" style="6" customWidth="1"/>
    <col min="11270" max="11272" width="5.5703125" style="6" customWidth="1"/>
    <col min="11273" max="11273" width="4.42578125" style="6" customWidth="1"/>
    <col min="11274" max="11274" width="6.28515625" style="6" customWidth="1"/>
    <col min="11275" max="11276" width="5.42578125" style="6" customWidth="1"/>
    <col min="11277" max="11279" width="5.5703125" style="6" customWidth="1"/>
    <col min="11280" max="11280" width="4.42578125" style="6" customWidth="1"/>
    <col min="11281" max="11283" width="5.42578125" style="6" customWidth="1"/>
    <col min="11284" max="11286" width="5.5703125" style="6" customWidth="1"/>
    <col min="11287" max="11287" width="4.42578125" style="6" customWidth="1"/>
    <col min="11288" max="11288" width="6.28515625" style="6" customWidth="1"/>
    <col min="11289" max="11290" width="5.42578125" style="6" customWidth="1"/>
    <col min="11291" max="11293" width="5.5703125" style="6" customWidth="1"/>
    <col min="11294" max="11294" width="4.42578125" style="6" customWidth="1"/>
    <col min="11295" max="11296" width="5.7109375" style="6" customWidth="1"/>
    <col min="11297" max="11297" width="5.42578125" style="6" customWidth="1"/>
    <col min="11298" max="11315" width="5.7109375" style="6" customWidth="1"/>
    <col min="11316" max="11316" width="7" style="6" customWidth="1"/>
    <col min="11317" max="11318" width="12" style="6" bestFit="1" customWidth="1"/>
    <col min="11319" max="11319" width="13.28515625" style="6" bestFit="1" customWidth="1"/>
    <col min="11320" max="11320" width="12.42578125" style="6" bestFit="1" customWidth="1"/>
    <col min="11321" max="11321" width="12.42578125" style="6" customWidth="1"/>
    <col min="11322" max="11322" width="10.42578125" style="6" bestFit="1" customWidth="1"/>
    <col min="11323" max="11519" width="11.42578125" style="6"/>
    <col min="11520" max="11520" width="3.85546875" style="6" customWidth="1"/>
    <col min="11521" max="11521" width="12.140625" style="6" bestFit="1" customWidth="1"/>
    <col min="11522" max="11522" width="19.42578125" style="6" bestFit="1" customWidth="1"/>
    <col min="11523" max="11525" width="5.42578125" style="6" customWidth="1"/>
    <col min="11526" max="11528" width="5.5703125" style="6" customWidth="1"/>
    <col min="11529" max="11529" width="4.42578125" style="6" customWidth="1"/>
    <col min="11530" max="11530" width="6.28515625" style="6" customWidth="1"/>
    <col min="11531" max="11532" width="5.42578125" style="6" customWidth="1"/>
    <col min="11533" max="11535" width="5.5703125" style="6" customWidth="1"/>
    <col min="11536" max="11536" width="4.42578125" style="6" customWidth="1"/>
    <col min="11537" max="11539" width="5.42578125" style="6" customWidth="1"/>
    <col min="11540" max="11542" width="5.5703125" style="6" customWidth="1"/>
    <col min="11543" max="11543" width="4.42578125" style="6" customWidth="1"/>
    <col min="11544" max="11544" width="6.28515625" style="6" customWidth="1"/>
    <col min="11545" max="11546" width="5.42578125" style="6" customWidth="1"/>
    <col min="11547" max="11549" width="5.5703125" style="6" customWidth="1"/>
    <col min="11550" max="11550" width="4.42578125" style="6" customWidth="1"/>
    <col min="11551" max="11552" width="5.7109375" style="6" customWidth="1"/>
    <col min="11553" max="11553" width="5.42578125" style="6" customWidth="1"/>
    <col min="11554" max="11571" width="5.7109375" style="6" customWidth="1"/>
    <col min="11572" max="11572" width="7" style="6" customWidth="1"/>
    <col min="11573" max="11574" width="12" style="6" bestFit="1" customWidth="1"/>
    <col min="11575" max="11575" width="13.28515625" style="6" bestFit="1" customWidth="1"/>
    <col min="11576" max="11576" width="12.42578125" style="6" bestFit="1" customWidth="1"/>
    <col min="11577" max="11577" width="12.42578125" style="6" customWidth="1"/>
    <col min="11578" max="11578" width="10.42578125" style="6" bestFit="1" customWidth="1"/>
    <col min="11579" max="11775" width="11.42578125" style="6"/>
    <col min="11776" max="11776" width="3.85546875" style="6" customWidth="1"/>
    <col min="11777" max="11777" width="12.140625" style="6" bestFit="1" customWidth="1"/>
    <col min="11778" max="11778" width="19.42578125" style="6" bestFit="1" customWidth="1"/>
    <col min="11779" max="11781" width="5.42578125" style="6" customWidth="1"/>
    <col min="11782" max="11784" width="5.5703125" style="6" customWidth="1"/>
    <col min="11785" max="11785" width="4.42578125" style="6" customWidth="1"/>
    <col min="11786" max="11786" width="6.28515625" style="6" customWidth="1"/>
    <col min="11787" max="11788" width="5.42578125" style="6" customWidth="1"/>
    <col min="11789" max="11791" width="5.5703125" style="6" customWidth="1"/>
    <col min="11792" max="11792" width="4.42578125" style="6" customWidth="1"/>
    <col min="11793" max="11795" width="5.42578125" style="6" customWidth="1"/>
    <col min="11796" max="11798" width="5.5703125" style="6" customWidth="1"/>
    <col min="11799" max="11799" width="4.42578125" style="6" customWidth="1"/>
    <col min="11800" max="11800" width="6.28515625" style="6" customWidth="1"/>
    <col min="11801" max="11802" width="5.42578125" style="6" customWidth="1"/>
    <col min="11803" max="11805" width="5.5703125" style="6" customWidth="1"/>
    <col min="11806" max="11806" width="4.42578125" style="6" customWidth="1"/>
    <col min="11807" max="11808" width="5.7109375" style="6" customWidth="1"/>
    <col min="11809" max="11809" width="5.42578125" style="6" customWidth="1"/>
    <col min="11810" max="11827" width="5.7109375" style="6" customWidth="1"/>
    <col min="11828" max="11828" width="7" style="6" customWidth="1"/>
    <col min="11829" max="11830" width="12" style="6" bestFit="1" customWidth="1"/>
    <col min="11831" max="11831" width="13.28515625" style="6" bestFit="1" customWidth="1"/>
    <col min="11832" max="11832" width="12.42578125" style="6" bestFit="1" customWidth="1"/>
    <col min="11833" max="11833" width="12.42578125" style="6" customWidth="1"/>
    <col min="11834" max="11834" width="10.42578125" style="6" bestFit="1" customWidth="1"/>
    <col min="11835" max="12031" width="11.42578125" style="6"/>
    <col min="12032" max="12032" width="3.85546875" style="6" customWidth="1"/>
    <col min="12033" max="12033" width="12.140625" style="6" bestFit="1" customWidth="1"/>
    <col min="12034" max="12034" width="19.42578125" style="6" bestFit="1" customWidth="1"/>
    <col min="12035" max="12037" width="5.42578125" style="6" customWidth="1"/>
    <col min="12038" max="12040" width="5.5703125" style="6" customWidth="1"/>
    <col min="12041" max="12041" width="4.42578125" style="6" customWidth="1"/>
    <col min="12042" max="12042" width="6.28515625" style="6" customWidth="1"/>
    <col min="12043" max="12044" width="5.42578125" style="6" customWidth="1"/>
    <col min="12045" max="12047" width="5.5703125" style="6" customWidth="1"/>
    <col min="12048" max="12048" width="4.42578125" style="6" customWidth="1"/>
    <col min="12049" max="12051" width="5.42578125" style="6" customWidth="1"/>
    <col min="12052" max="12054" width="5.5703125" style="6" customWidth="1"/>
    <col min="12055" max="12055" width="4.42578125" style="6" customWidth="1"/>
    <col min="12056" max="12056" width="6.28515625" style="6" customWidth="1"/>
    <col min="12057" max="12058" width="5.42578125" style="6" customWidth="1"/>
    <col min="12059" max="12061" width="5.5703125" style="6" customWidth="1"/>
    <col min="12062" max="12062" width="4.42578125" style="6" customWidth="1"/>
    <col min="12063" max="12064" width="5.7109375" style="6" customWidth="1"/>
    <col min="12065" max="12065" width="5.42578125" style="6" customWidth="1"/>
    <col min="12066" max="12083" width="5.7109375" style="6" customWidth="1"/>
    <col min="12084" max="12084" width="7" style="6" customWidth="1"/>
    <col min="12085" max="12086" width="12" style="6" bestFit="1" customWidth="1"/>
    <col min="12087" max="12087" width="13.28515625" style="6" bestFit="1" customWidth="1"/>
    <col min="12088" max="12088" width="12.42578125" style="6" bestFit="1" customWidth="1"/>
    <col min="12089" max="12089" width="12.42578125" style="6" customWidth="1"/>
    <col min="12090" max="12090" width="10.42578125" style="6" bestFit="1" customWidth="1"/>
    <col min="12091" max="12287" width="11.42578125" style="6"/>
    <col min="12288" max="12288" width="3.85546875" style="6" customWidth="1"/>
    <col min="12289" max="12289" width="12.140625" style="6" bestFit="1" customWidth="1"/>
    <col min="12290" max="12290" width="19.42578125" style="6" bestFit="1" customWidth="1"/>
    <col min="12291" max="12293" width="5.42578125" style="6" customWidth="1"/>
    <col min="12294" max="12296" width="5.5703125" style="6" customWidth="1"/>
    <col min="12297" max="12297" width="4.42578125" style="6" customWidth="1"/>
    <col min="12298" max="12298" width="6.28515625" style="6" customWidth="1"/>
    <col min="12299" max="12300" width="5.42578125" style="6" customWidth="1"/>
    <col min="12301" max="12303" width="5.5703125" style="6" customWidth="1"/>
    <col min="12304" max="12304" width="4.42578125" style="6" customWidth="1"/>
    <col min="12305" max="12307" width="5.42578125" style="6" customWidth="1"/>
    <col min="12308" max="12310" width="5.5703125" style="6" customWidth="1"/>
    <col min="12311" max="12311" width="4.42578125" style="6" customWidth="1"/>
    <col min="12312" max="12312" width="6.28515625" style="6" customWidth="1"/>
    <col min="12313" max="12314" width="5.42578125" style="6" customWidth="1"/>
    <col min="12315" max="12317" width="5.5703125" style="6" customWidth="1"/>
    <col min="12318" max="12318" width="4.42578125" style="6" customWidth="1"/>
    <col min="12319" max="12320" width="5.7109375" style="6" customWidth="1"/>
    <col min="12321" max="12321" width="5.42578125" style="6" customWidth="1"/>
    <col min="12322" max="12339" width="5.7109375" style="6" customWidth="1"/>
    <col min="12340" max="12340" width="7" style="6" customWidth="1"/>
    <col min="12341" max="12342" width="12" style="6" bestFit="1" customWidth="1"/>
    <col min="12343" max="12343" width="13.28515625" style="6" bestFit="1" customWidth="1"/>
    <col min="12344" max="12344" width="12.42578125" style="6" bestFit="1" customWidth="1"/>
    <col min="12345" max="12345" width="12.42578125" style="6" customWidth="1"/>
    <col min="12346" max="12346" width="10.42578125" style="6" bestFit="1" customWidth="1"/>
    <col min="12347" max="12543" width="11.42578125" style="6"/>
    <col min="12544" max="12544" width="3.85546875" style="6" customWidth="1"/>
    <col min="12545" max="12545" width="12.140625" style="6" bestFit="1" customWidth="1"/>
    <col min="12546" max="12546" width="19.42578125" style="6" bestFit="1" customWidth="1"/>
    <col min="12547" max="12549" width="5.42578125" style="6" customWidth="1"/>
    <col min="12550" max="12552" width="5.5703125" style="6" customWidth="1"/>
    <col min="12553" max="12553" width="4.42578125" style="6" customWidth="1"/>
    <col min="12554" max="12554" width="6.28515625" style="6" customWidth="1"/>
    <col min="12555" max="12556" width="5.42578125" style="6" customWidth="1"/>
    <col min="12557" max="12559" width="5.5703125" style="6" customWidth="1"/>
    <col min="12560" max="12560" width="4.42578125" style="6" customWidth="1"/>
    <col min="12561" max="12563" width="5.42578125" style="6" customWidth="1"/>
    <col min="12564" max="12566" width="5.5703125" style="6" customWidth="1"/>
    <col min="12567" max="12567" width="4.42578125" style="6" customWidth="1"/>
    <col min="12568" max="12568" width="6.28515625" style="6" customWidth="1"/>
    <col min="12569" max="12570" width="5.42578125" style="6" customWidth="1"/>
    <col min="12571" max="12573" width="5.5703125" style="6" customWidth="1"/>
    <col min="12574" max="12574" width="4.42578125" style="6" customWidth="1"/>
    <col min="12575" max="12576" width="5.7109375" style="6" customWidth="1"/>
    <col min="12577" max="12577" width="5.42578125" style="6" customWidth="1"/>
    <col min="12578" max="12595" width="5.7109375" style="6" customWidth="1"/>
    <col min="12596" max="12596" width="7" style="6" customWidth="1"/>
    <col min="12597" max="12598" width="12" style="6" bestFit="1" customWidth="1"/>
    <col min="12599" max="12599" width="13.28515625" style="6" bestFit="1" customWidth="1"/>
    <col min="12600" max="12600" width="12.42578125" style="6" bestFit="1" customWidth="1"/>
    <col min="12601" max="12601" width="12.42578125" style="6" customWidth="1"/>
    <col min="12602" max="12602" width="10.42578125" style="6" bestFit="1" customWidth="1"/>
    <col min="12603" max="12799" width="11.42578125" style="6"/>
    <col min="12800" max="12800" width="3.85546875" style="6" customWidth="1"/>
    <col min="12801" max="12801" width="12.140625" style="6" bestFit="1" customWidth="1"/>
    <col min="12802" max="12802" width="19.42578125" style="6" bestFit="1" customWidth="1"/>
    <col min="12803" max="12805" width="5.42578125" style="6" customWidth="1"/>
    <col min="12806" max="12808" width="5.5703125" style="6" customWidth="1"/>
    <col min="12809" max="12809" width="4.42578125" style="6" customWidth="1"/>
    <col min="12810" max="12810" width="6.28515625" style="6" customWidth="1"/>
    <col min="12811" max="12812" width="5.42578125" style="6" customWidth="1"/>
    <col min="12813" max="12815" width="5.5703125" style="6" customWidth="1"/>
    <col min="12816" max="12816" width="4.42578125" style="6" customWidth="1"/>
    <col min="12817" max="12819" width="5.42578125" style="6" customWidth="1"/>
    <col min="12820" max="12822" width="5.5703125" style="6" customWidth="1"/>
    <col min="12823" max="12823" width="4.42578125" style="6" customWidth="1"/>
    <col min="12824" max="12824" width="6.28515625" style="6" customWidth="1"/>
    <col min="12825" max="12826" width="5.42578125" style="6" customWidth="1"/>
    <col min="12827" max="12829" width="5.5703125" style="6" customWidth="1"/>
    <col min="12830" max="12830" width="4.42578125" style="6" customWidth="1"/>
    <col min="12831" max="12832" width="5.7109375" style="6" customWidth="1"/>
    <col min="12833" max="12833" width="5.42578125" style="6" customWidth="1"/>
    <col min="12834" max="12851" width="5.7109375" style="6" customWidth="1"/>
    <col min="12852" max="12852" width="7" style="6" customWidth="1"/>
    <col min="12853" max="12854" width="12" style="6" bestFit="1" customWidth="1"/>
    <col min="12855" max="12855" width="13.28515625" style="6" bestFit="1" customWidth="1"/>
    <col min="12856" max="12856" width="12.42578125" style="6" bestFit="1" customWidth="1"/>
    <col min="12857" max="12857" width="12.42578125" style="6" customWidth="1"/>
    <col min="12858" max="12858" width="10.42578125" style="6" bestFit="1" customWidth="1"/>
    <col min="12859" max="13055" width="11.42578125" style="6"/>
    <col min="13056" max="13056" width="3.85546875" style="6" customWidth="1"/>
    <col min="13057" max="13057" width="12.140625" style="6" bestFit="1" customWidth="1"/>
    <col min="13058" max="13058" width="19.42578125" style="6" bestFit="1" customWidth="1"/>
    <col min="13059" max="13061" width="5.42578125" style="6" customWidth="1"/>
    <col min="13062" max="13064" width="5.5703125" style="6" customWidth="1"/>
    <col min="13065" max="13065" width="4.42578125" style="6" customWidth="1"/>
    <col min="13066" max="13066" width="6.28515625" style="6" customWidth="1"/>
    <col min="13067" max="13068" width="5.42578125" style="6" customWidth="1"/>
    <col min="13069" max="13071" width="5.5703125" style="6" customWidth="1"/>
    <col min="13072" max="13072" width="4.42578125" style="6" customWidth="1"/>
    <col min="13073" max="13075" width="5.42578125" style="6" customWidth="1"/>
    <col min="13076" max="13078" width="5.5703125" style="6" customWidth="1"/>
    <col min="13079" max="13079" width="4.42578125" style="6" customWidth="1"/>
    <col min="13080" max="13080" width="6.28515625" style="6" customWidth="1"/>
    <col min="13081" max="13082" width="5.42578125" style="6" customWidth="1"/>
    <col min="13083" max="13085" width="5.5703125" style="6" customWidth="1"/>
    <col min="13086" max="13086" width="4.42578125" style="6" customWidth="1"/>
    <col min="13087" max="13088" width="5.7109375" style="6" customWidth="1"/>
    <col min="13089" max="13089" width="5.42578125" style="6" customWidth="1"/>
    <col min="13090" max="13107" width="5.7109375" style="6" customWidth="1"/>
    <col min="13108" max="13108" width="7" style="6" customWidth="1"/>
    <col min="13109" max="13110" width="12" style="6" bestFit="1" customWidth="1"/>
    <col min="13111" max="13111" width="13.28515625" style="6" bestFit="1" customWidth="1"/>
    <col min="13112" max="13112" width="12.42578125" style="6" bestFit="1" customWidth="1"/>
    <col min="13113" max="13113" width="12.42578125" style="6" customWidth="1"/>
    <col min="13114" max="13114" width="10.42578125" style="6" bestFit="1" customWidth="1"/>
    <col min="13115" max="13311" width="11.42578125" style="6"/>
    <col min="13312" max="13312" width="3.85546875" style="6" customWidth="1"/>
    <col min="13313" max="13313" width="12.140625" style="6" bestFit="1" customWidth="1"/>
    <col min="13314" max="13314" width="19.42578125" style="6" bestFit="1" customWidth="1"/>
    <col min="13315" max="13317" width="5.42578125" style="6" customWidth="1"/>
    <col min="13318" max="13320" width="5.5703125" style="6" customWidth="1"/>
    <col min="13321" max="13321" width="4.42578125" style="6" customWidth="1"/>
    <col min="13322" max="13322" width="6.28515625" style="6" customWidth="1"/>
    <col min="13323" max="13324" width="5.42578125" style="6" customWidth="1"/>
    <col min="13325" max="13327" width="5.5703125" style="6" customWidth="1"/>
    <col min="13328" max="13328" width="4.42578125" style="6" customWidth="1"/>
    <col min="13329" max="13331" width="5.42578125" style="6" customWidth="1"/>
    <col min="13332" max="13334" width="5.5703125" style="6" customWidth="1"/>
    <col min="13335" max="13335" width="4.42578125" style="6" customWidth="1"/>
    <col min="13336" max="13336" width="6.28515625" style="6" customWidth="1"/>
    <col min="13337" max="13338" width="5.42578125" style="6" customWidth="1"/>
    <col min="13339" max="13341" width="5.5703125" style="6" customWidth="1"/>
    <col min="13342" max="13342" width="4.42578125" style="6" customWidth="1"/>
    <col min="13343" max="13344" width="5.7109375" style="6" customWidth="1"/>
    <col min="13345" max="13345" width="5.42578125" style="6" customWidth="1"/>
    <col min="13346" max="13363" width="5.7109375" style="6" customWidth="1"/>
    <col min="13364" max="13364" width="7" style="6" customWidth="1"/>
    <col min="13365" max="13366" width="12" style="6" bestFit="1" customWidth="1"/>
    <col min="13367" max="13367" width="13.28515625" style="6" bestFit="1" customWidth="1"/>
    <col min="13368" max="13368" width="12.42578125" style="6" bestFit="1" customWidth="1"/>
    <col min="13369" max="13369" width="12.42578125" style="6" customWidth="1"/>
    <col min="13370" max="13370" width="10.42578125" style="6" bestFit="1" customWidth="1"/>
    <col min="13371" max="13567" width="11.42578125" style="6"/>
    <col min="13568" max="13568" width="3.85546875" style="6" customWidth="1"/>
    <col min="13569" max="13569" width="12.140625" style="6" bestFit="1" customWidth="1"/>
    <col min="13570" max="13570" width="19.42578125" style="6" bestFit="1" customWidth="1"/>
    <col min="13571" max="13573" width="5.42578125" style="6" customWidth="1"/>
    <col min="13574" max="13576" width="5.5703125" style="6" customWidth="1"/>
    <col min="13577" max="13577" width="4.42578125" style="6" customWidth="1"/>
    <col min="13578" max="13578" width="6.28515625" style="6" customWidth="1"/>
    <col min="13579" max="13580" width="5.42578125" style="6" customWidth="1"/>
    <col min="13581" max="13583" width="5.5703125" style="6" customWidth="1"/>
    <col min="13584" max="13584" width="4.42578125" style="6" customWidth="1"/>
    <col min="13585" max="13587" width="5.42578125" style="6" customWidth="1"/>
    <col min="13588" max="13590" width="5.5703125" style="6" customWidth="1"/>
    <col min="13591" max="13591" width="4.42578125" style="6" customWidth="1"/>
    <col min="13592" max="13592" width="6.28515625" style="6" customWidth="1"/>
    <col min="13593" max="13594" width="5.42578125" style="6" customWidth="1"/>
    <col min="13595" max="13597" width="5.5703125" style="6" customWidth="1"/>
    <col min="13598" max="13598" width="4.42578125" style="6" customWidth="1"/>
    <col min="13599" max="13600" width="5.7109375" style="6" customWidth="1"/>
    <col min="13601" max="13601" width="5.42578125" style="6" customWidth="1"/>
    <col min="13602" max="13619" width="5.7109375" style="6" customWidth="1"/>
    <col min="13620" max="13620" width="7" style="6" customWidth="1"/>
    <col min="13621" max="13622" width="12" style="6" bestFit="1" customWidth="1"/>
    <col min="13623" max="13623" width="13.28515625" style="6" bestFit="1" customWidth="1"/>
    <col min="13624" max="13624" width="12.42578125" style="6" bestFit="1" customWidth="1"/>
    <col min="13625" max="13625" width="12.42578125" style="6" customWidth="1"/>
    <col min="13626" max="13626" width="10.42578125" style="6" bestFit="1" customWidth="1"/>
    <col min="13627" max="13823" width="11.42578125" style="6"/>
    <col min="13824" max="13824" width="3.85546875" style="6" customWidth="1"/>
    <col min="13825" max="13825" width="12.140625" style="6" bestFit="1" customWidth="1"/>
    <col min="13826" max="13826" width="19.42578125" style="6" bestFit="1" customWidth="1"/>
    <col min="13827" max="13829" width="5.42578125" style="6" customWidth="1"/>
    <col min="13830" max="13832" width="5.5703125" style="6" customWidth="1"/>
    <col min="13833" max="13833" width="4.42578125" style="6" customWidth="1"/>
    <col min="13834" max="13834" width="6.28515625" style="6" customWidth="1"/>
    <col min="13835" max="13836" width="5.42578125" style="6" customWidth="1"/>
    <col min="13837" max="13839" width="5.5703125" style="6" customWidth="1"/>
    <col min="13840" max="13840" width="4.42578125" style="6" customWidth="1"/>
    <col min="13841" max="13843" width="5.42578125" style="6" customWidth="1"/>
    <col min="13844" max="13846" width="5.5703125" style="6" customWidth="1"/>
    <col min="13847" max="13847" width="4.42578125" style="6" customWidth="1"/>
    <col min="13848" max="13848" width="6.28515625" style="6" customWidth="1"/>
    <col min="13849" max="13850" width="5.42578125" style="6" customWidth="1"/>
    <col min="13851" max="13853" width="5.5703125" style="6" customWidth="1"/>
    <col min="13854" max="13854" width="4.42578125" style="6" customWidth="1"/>
    <col min="13855" max="13856" width="5.7109375" style="6" customWidth="1"/>
    <col min="13857" max="13857" width="5.42578125" style="6" customWidth="1"/>
    <col min="13858" max="13875" width="5.7109375" style="6" customWidth="1"/>
    <col min="13876" max="13876" width="7" style="6" customWidth="1"/>
    <col min="13877" max="13878" width="12" style="6" bestFit="1" customWidth="1"/>
    <col min="13879" max="13879" width="13.28515625" style="6" bestFit="1" customWidth="1"/>
    <col min="13880" max="13880" width="12.42578125" style="6" bestFit="1" customWidth="1"/>
    <col min="13881" max="13881" width="12.42578125" style="6" customWidth="1"/>
    <col min="13882" max="13882" width="10.42578125" style="6" bestFit="1" customWidth="1"/>
    <col min="13883" max="14079" width="11.42578125" style="6"/>
    <col min="14080" max="14080" width="3.85546875" style="6" customWidth="1"/>
    <col min="14081" max="14081" width="12.140625" style="6" bestFit="1" customWidth="1"/>
    <col min="14082" max="14082" width="19.42578125" style="6" bestFit="1" customWidth="1"/>
    <col min="14083" max="14085" width="5.42578125" style="6" customWidth="1"/>
    <col min="14086" max="14088" width="5.5703125" style="6" customWidth="1"/>
    <col min="14089" max="14089" width="4.42578125" style="6" customWidth="1"/>
    <col min="14090" max="14090" width="6.28515625" style="6" customWidth="1"/>
    <col min="14091" max="14092" width="5.42578125" style="6" customWidth="1"/>
    <col min="14093" max="14095" width="5.5703125" style="6" customWidth="1"/>
    <col min="14096" max="14096" width="4.42578125" style="6" customWidth="1"/>
    <col min="14097" max="14099" width="5.42578125" style="6" customWidth="1"/>
    <col min="14100" max="14102" width="5.5703125" style="6" customWidth="1"/>
    <col min="14103" max="14103" width="4.42578125" style="6" customWidth="1"/>
    <col min="14104" max="14104" width="6.28515625" style="6" customWidth="1"/>
    <col min="14105" max="14106" width="5.42578125" style="6" customWidth="1"/>
    <col min="14107" max="14109" width="5.5703125" style="6" customWidth="1"/>
    <col min="14110" max="14110" width="4.42578125" style="6" customWidth="1"/>
    <col min="14111" max="14112" width="5.7109375" style="6" customWidth="1"/>
    <col min="14113" max="14113" width="5.42578125" style="6" customWidth="1"/>
    <col min="14114" max="14131" width="5.7109375" style="6" customWidth="1"/>
    <col min="14132" max="14132" width="7" style="6" customWidth="1"/>
    <col min="14133" max="14134" width="12" style="6" bestFit="1" customWidth="1"/>
    <col min="14135" max="14135" width="13.28515625" style="6" bestFit="1" customWidth="1"/>
    <col min="14136" max="14136" width="12.42578125" style="6" bestFit="1" customWidth="1"/>
    <col min="14137" max="14137" width="12.42578125" style="6" customWidth="1"/>
    <col min="14138" max="14138" width="10.42578125" style="6" bestFit="1" customWidth="1"/>
    <col min="14139" max="14335" width="11.42578125" style="6"/>
    <col min="14336" max="14336" width="3.85546875" style="6" customWidth="1"/>
    <col min="14337" max="14337" width="12.140625" style="6" bestFit="1" customWidth="1"/>
    <col min="14338" max="14338" width="19.42578125" style="6" bestFit="1" customWidth="1"/>
    <col min="14339" max="14341" width="5.42578125" style="6" customWidth="1"/>
    <col min="14342" max="14344" width="5.5703125" style="6" customWidth="1"/>
    <col min="14345" max="14345" width="4.42578125" style="6" customWidth="1"/>
    <col min="14346" max="14346" width="6.28515625" style="6" customWidth="1"/>
    <col min="14347" max="14348" width="5.42578125" style="6" customWidth="1"/>
    <col min="14349" max="14351" width="5.5703125" style="6" customWidth="1"/>
    <col min="14352" max="14352" width="4.42578125" style="6" customWidth="1"/>
    <col min="14353" max="14355" width="5.42578125" style="6" customWidth="1"/>
    <col min="14356" max="14358" width="5.5703125" style="6" customWidth="1"/>
    <col min="14359" max="14359" width="4.42578125" style="6" customWidth="1"/>
    <col min="14360" max="14360" width="6.28515625" style="6" customWidth="1"/>
    <col min="14361" max="14362" width="5.42578125" style="6" customWidth="1"/>
    <col min="14363" max="14365" width="5.5703125" style="6" customWidth="1"/>
    <col min="14366" max="14366" width="4.42578125" style="6" customWidth="1"/>
    <col min="14367" max="14368" width="5.7109375" style="6" customWidth="1"/>
    <col min="14369" max="14369" width="5.42578125" style="6" customWidth="1"/>
    <col min="14370" max="14387" width="5.7109375" style="6" customWidth="1"/>
    <col min="14388" max="14388" width="7" style="6" customWidth="1"/>
    <col min="14389" max="14390" width="12" style="6" bestFit="1" customWidth="1"/>
    <col min="14391" max="14391" width="13.28515625" style="6" bestFit="1" customWidth="1"/>
    <col min="14392" max="14392" width="12.42578125" style="6" bestFit="1" customWidth="1"/>
    <col min="14393" max="14393" width="12.42578125" style="6" customWidth="1"/>
    <col min="14394" max="14394" width="10.42578125" style="6" bestFit="1" customWidth="1"/>
    <col min="14395" max="14591" width="11.42578125" style="6"/>
    <col min="14592" max="14592" width="3.85546875" style="6" customWidth="1"/>
    <col min="14593" max="14593" width="12.140625" style="6" bestFit="1" customWidth="1"/>
    <col min="14594" max="14594" width="19.42578125" style="6" bestFit="1" customWidth="1"/>
    <col min="14595" max="14597" width="5.42578125" style="6" customWidth="1"/>
    <col min="14598" max="14600" width="5.5703125" style="6" customWidth="1"/>
    <col min="14601" max="14601" width="4.42578125" style="6" customWidth="1"/>
    <col min="14602" max="14602" width="6.28515625" style="6" customWidth="1"/>
    <col min="14603" max="14604" width="5.42578125" style="6" customWidth="1"/>
    <col min="14605" max="14607" width="5.5703125" style="6" customWidth="1"/>
    <col min="14608" max="14608" width="4.42578125" style="6" customWidth="1"/>
    <col min="14609" max="14611" width="5.42578125" style="6" customWidth="1"/>
    <col min="14612" max="14614" width="5.5703125" style="6" customWidth="1"/>
    <col min="14615" max="14615" width="4.42578125" style="6" customWidth="1"/>
    <col min="14616" max="14616" width="6.28515625" style="6" customWidth="1"/>
    <col min="14617" max="14618" width="5.42578125" style="6" customWidth="1"/>
    <col min="14619" max="14621" width="5.5703125" style="6" customWidth="1"/>
    <col min="14622" max="14622" width="4.42578125" style="6" customWidth="1"/>
    <col min="14623" max="14624" width="5.7109375" style="6" customWidth="1"/>
    <col min="14625" max="14625" width="5.42578125" style="6" customWidth="1"/>
    <col min="14626" max="14643" width="5.7109375" style="6" customWidth="1"/>
    <col min="14644" max="14644" width="7" style="6" customWidth="1"/>
    <col min="14645" max="14646" width="12" style="6" bestFit="1" customWidth="1"/>
    <col min="14647" max="14647" width="13.28515625" style="6" bestFit="1" customWidth="1"/>
    <col min="14648" max="14648" width="12.42578125" style="6" bestFit="1" customWidth="1"/>
    <col min="14649" max="14649" width="12.42578125" style="6" customWidth="1"/>
    <col min="14650" max="14650" width="10.42578125" style="6" bestFit="1" customWidth="1"/>
    <col min="14651" max="14847" width="11.42578125" style="6"/>
    <col min="14848" max="14848" width="3.85546875" style="6" customWidth="1"/>
    <col min="14849" max="14849" width="12.140625" style="6" bestFit="1" customWidth="1"/>
    <col min="14850" max="14850" width="19.42578125" style="6" bestFit="1" customWidth="1"/>
    <col min="14851" max="14853" width="5.42578125" style="6" customWidth="1"/>
    <col min="14854" max="14856" width="5.5703125" style="6" customWidth="1"/>
    <col min="14857" max="14857" width="4.42578125" style="6" customWidth="1"/>
    <col min="14858" max="14858" width="6.28515625" style="6" customWidth="1"/>
    <col min="14859" max="14860" width="5.42578125" style="6" customWidth="1"/>
    <col min="14861" max="14863" width="5.5703125" style="6" customWidth="1"/>
    <col min="14864" max="14864" width="4.42578125" style="6" customWidth="1"/>
    <col min="14865" max="14867" width="5.42578125" style="6" customWidth="1"/>
    <col min="14868" max="14870" width="5.5703125" style="6" customWidth="1"/>
    <col min="14871" max="14871" width="4.42578125" style="6" customWidth="1"/>
    <col min="14872" max="14872" width="6.28515625" style="6" customWidth="1"/>
    <col min="14873" max="14874" width="5.42578125" style="6" customWidth="1"/>
    <col min="14875" max="14877" width="5.5703125" style="6" customWidth="1"/>
    <col min="14878" max="14878" width="4.42578125" style="6" customWidth="1"/>
    <col min="14879" max="14880" width="5.7109375" style="6" customWidth="1"/>
    <col min="14881" max="14881" width="5.42578125" style="6" customWidth="1"/>
    <col min="14882" max="14899" width="5.7109375" style="6" customWidth="1"/>
    <col min="14900" max="14900" width="7" style="6" customWidth="1"/>
    <col min="14901" max="14902" width="12" style="6" bestFit="1" customWidth="1"/>
    <col min="14903" max="14903" width="13.28515625" style="6" bestFit="1" customWidth="1"/>
    <col min="14904" max="14904" width="12.42578125" style="6" bestFit="1" customWidth="1"/>
    <col min="14905" max="14905" width="12.42578125" style="6" customWidth="1"/>
    <col min="14906" max="14906" width="10.42578125" style="6" bestFit="1" customWidth="1"/>
    <col min="14907" max="15103" width="11.42578125" style="6"/>
    <col min="15104" max="15104" width="3.85546875" style="6" customWidth="1"/>
    <col min="15105" max="15105" width="12.140625" style="6" bestFit="1" customWidth="1"/>
    <col min="15106" max="15106" width="19.42578125" style="6" bestFit="1" customWidth="1"/>
    <col min="15107" max="15109" width="5.42578125" style="6" customWidth="1"/>
    <col min="15110" max="15112" width="5.5703125" style="6" customWidth="1"/>
    <col min="15113" max="15113" width="4.42578125" style="6" customWidth="1"/>
    <col min="15114" max="15114" width="6.28515625" style="6" customWidth="1"/>
    <col min="15115" max="15116" width="5.42578125" style="6" customWidth="1"/>
    <col min="15117" max="15119" width="5.5703125" style="6" customWidth="1"/>
    <col min="15120" max="15120" width="4.42578125" style="6" customWidth="1"/>
    <col min="15121" max="15123" width="5.42578125" style="6" customWidth="1"/>
    <col min="15124" max="15126" width="5.5703125" style="6" customWidth="1"/>
    <col min="15127" max="15127" width="4.42578125" style="6" customWidth="1"/>
    <col min="15128" max="15128" width="6.28515625" style="6" customWidth="1"/>
    <col min="15129" max="15130" width="5.42578125" style="6" customWidth="1"/>
    <col min="15131" max="15133" width="5.5703125" style="6" customWidth="1"/>
    <col min="15134" max="15134" width="4.42578125" style="6" customWidth="1"/>
    <col min="15135" max="15136" width="5.7109375" style="6" customWidth="1"/>
    <col min="15137" max="15137" width="5.42578125" style="6" customWidth="1"/>
    <col min="15138" max="15155" width="5.7109375" style="6" customWidth="1"/>
    <col min="15156" max="15156" width="7" style="6" customWidth="1"/>
    <col min="15157" max="15158" width="12" style="6" bestFit="1" customWidth="1"/>
    <col min="15159" max="15159" width="13.28515625" style="6" bestFit="1" customWidth="1"/>
    <col min="15160" max="15160" width="12.42578125" style="6" bestFit="1" customWidth="1"/>
    <col min="15161" max="15161" width="12.42578125" style="6" customWidth="1"/>
    <col min="15162" max="15162" width="10.42578125" style="6" bestFit="1" customWidth="1"/>
    <col min="15163" max="15359" width="11.42578125" style="6"/>
    <col min="15360" max="15360" width="3.85546875" style="6" customWidth="1"/>
    <col min="15361" max="15361" width="12.140625" style="6" bestFit="1" customWidth="1"/>
    <col min="15362" max="15362" width="19.42578125" style="6" bestFit="1" customWidth="1"/>
    <col min="15363" max="15365" width="5.42578125" style="6" customWidth="1"/>
    <col min="15366" max="15368" width="5.5703125" style="6" customWidth="1"/>
    <col min="15369" max="15369" width="4.42578125" style="6" customWidth="1"/>
    <col min="15370" max="15370" width="6.28515625" style="6" customWidth="1"/>
    <col min="15371" max="15372" width="5.42578125" style="6" customWidth="1"/>
    <col min="15373" max="15375" width="5.5703125" style="6" customWidth="1"/>
    <col min="15376" max="15376" width="4.42578125" style="6" customWidth="1"/>
    <col min="15377" max="15379" width="5.42578125" style="6" customWidth="1"/>
    <col min="15380" max="15382" width="5.5703125" style="6" customWidth="1"/>
    <col min="15383" max="15383" width="4.42578125" style="6" customWidth="1"/>
    <col min="15384" max="15384" width="6.28515625" style="6" customWidth="1"/>
    <col min="15385" max="15386" width="5.42578125" style="6" customWidth="1"/>
    <col min="15387" max="15389" width="5.5703125" style="6" customWidth="1"/>
    <col min="15390" max="15390" width="4.42578125" style="6" customWidth="1"/>
    <col min="15391" max="15392" width="5.7109375" style="6" customWidth="1"/>
    <col min="15393" max="15393" width="5.42578125" style="6" customWidth="1"/>
    <col min="15394" max="15411" width="5.7109375" style="6" customWidth="1"/>
    <col min="15412" max="15412" width="7" style="6" customWidth="1"/>
    <col min="15413" max="15414" width="12" style="6" bestFit="1" customWidth="1"/>
    <col min="15415" max="15415" width="13.28515625" style="6" bestFit="1" customWidth="1"/>
    <col min="15416" max="15416" width="12.42578125" style="6" bestFit="1" customWidth="1"/>
    <col min="15417" max="15417" width="12.42578125" style="6" customWidth="1"/>
    <col min="15418" max="15418" width="10.42578125" style="6" bestFit="1" customWidth="1"/>
    <col min="15419" max="15615" width="11.42578125" style="6"/>
    <col min="15616" max="15616" width="3.85546875" style="6" customWidth="1"/>
    <col min="15617" max="15617" width="12.140625" style="6" bestFit="1" customWidth="1"/>
    <col min="15618" max="15618" width="19.42578125" style="6" bestFit="1" customWidth="1"/>
    <col min="15619" max="15621" width="5.42578125" style="6" customWidth="1"/>
    <col min="15622" max="15624" width="5.5703125" style="6" customWidth="1"/>
    <col min="15625" max="15625" width="4.42578125" style="6" customWidth="1"/>
    <col min="15626" max="15626" width="6.28515625" style="6" customWidth="1"/>
    <col min="15627" max="15628" width="5.42578125" style="6" customWidth="1"/>
    <col min="15629" max="15631" width="5.5703125" style="6" customWidth="1"/>
    <col min="15632" max="15632" width="4.42578125" style="6" customWidth="1"/>
    <col min="15633" max="15635" width="5.42578125" style="6" customWidth="1"/>
    <col min="15636" max="15638" width="5.5703125" style="6" customWidth="1"/>
    <col min="15639" max="15639" width="4.42578125" style="6" customWidth="1"/>
    <col min="15640" max="15640" width="6.28515625" style="6" customWidth="1"/>
    <col min="15641" max="15642" width="5.42578125" style="6" customWidth="1"/>
    <col min="15643" max="15645" width="5.5703125" style="6" customWidth="1"/>
    <col min="15646" max="15646" width="4.42578125" style="6" customWidth="1"/>
    <col min="15647" max="15648" width="5.7109375" style="6" customWidth="1"/>
    <col min="15649" max="15649" width="5.42578125" style="6" customWidth="1"/>
    <col min="15650" max="15667" width="5.7109375" style="6" customWidth="1"/>
    <col min="15668" max="15668" width="7" style="6" customWidth="1"/>
    <col min="15669" max="15670" width="12" style="6" bestFit="1" customWidth="1"/>
    <col min="15671" max="15671" width="13.28515625" style="6" bestFit="1" customWidth="1"/>
    <col min="15672" max="15672" width="12.42578125" style="6" bestFit="1" customWidth="1"/>
    <col min="15673" max="15673" width="12.42578125" style="6" customWidth="1"/>
    <col min="15674" max="15674" width="10.42578125" style="6" bestFit="1" customWidth="1"/>
    <col min="15675" max="15871" width="11.42578125" style="6"/>
    <col min="15872" max="15872" width="3.85546875" style="6" customWidth="1"/>
    <col min="15873" max="15873" width="12.140625" style="6" bestFit="1" customWidth="1"/>
    <col min="15874" max="15874" width="19.42578125" style="6" bestFit="1" customWidth="1"/>
    <col min="15875" max="15877" width="5.42578125" style="6" customWidth="1"/>
    <col min="15878" max="15880" width="5.5703125" style="6" customWidth="1"/>
    <col min="15881" max="15881" width="4.42578125" style="6" customWidth="1"/>
    <col min="15882" max="15882" width="6.28515625" style="6" customWidth="1"/>
    <col min="15883" max="15884" width="5.42578125" style="6" customWidth="1"/>
    <col min="15885" max="15887" width="5.5703125" style="6" customWidth="1"/>
    <col min="15888" max="15888" width="4.42578125" style="6" customWidth="1"/>
    <col min="15889" max="15891" width="5.42578125" style="6" customWidth="1"/>
    <col min="15892" max="15894" width="5.5703125" style="6" customWidth="1"/>
    <col min="15895" max="15895" width="4.42578125" style="6" customWidth="1"/>
    <col min="15896" max="15896" width="6.28515625" style="6" customWidth="1"/>
    <col min="15897" max="15898" width="5.42578125" style="6" customWidth="1"/>
    <col min="15899" max="15901" width="5.5703125" style="6" customWidth="1"/>
    <col min="15902" max="15902" width="4.42578125" style="6" customWidth="1"/>
    <col min="15903" max="15904" width="5.7109375" style="6" customWidth="1"/>
    <col min="15905" max="15905" width="5.42578125" style="6" customWidth="1"/>
    <col min="15906" max="15923" width="5.7109375" style="6" customWidth="1"/>
    <col min="15924" max="15924" width="7" style="6" customWidth="1"/>
    <col min="15925" max="15926" width="12" style="6" bestFit="1" customWidth="1"/>
    <col min="15927" max="15927" width="13.28515625" style="6" bestFit="1" customWidth="1"/>
    <col min="15928" max="15928" width="12.42578125" style="6" bestFit="1" customWidth="1"/>
    <col min="15929" max="15929" width="12.42578125" style="6" customWidth="1"/>
    <col min="15930" max="15930" width="10.42578125" style="6" bestFit="1" customWidth="1"/>
    <col min="15931" max="16127" width="11.42578125" style="6"/>
    <col min="16128" max="16128" width="3.85546875" style="6" customWidth="1"/>
    <col min="16129" max="16129" width="12.140625" style="6" bestFit="1" customWidth="1"/>
    <col min="16130" max="16130" width="19.42578125" style="6" bestFit="1" customWidth="1"/>
    <col min="16131" max="16133" width="5.42578125" style="6" customWidth="1"/>
    <col min="16134" max="16136" width="5.5703125" style="6" customWidth="1"/>
    <col min="16137" max="16137" width="4.42578125" style="6" customWidth="1"/>
    <col min="16138" max="16138" width="6.28515625" style="6" customWidth="1"/>
    <col min="16139" max="16140" width="5.42578125" style="6" customWidth="1"/>
    <col min="16141" max="16143" width="5.5703125" style="6" customWidth="1"/>
    <col min="16144" max="16144" width="4.42578125" style="6" customWidth="1"/>
    <col min="16145" max="16147" width="5.42578125" style="6" customWidth="1"/>
    <col min="16148" max="16150" width="5.5703125" style="6" customWidth="1"/>
    <col min="16151" max="16151" width="4.42578125" style="6" customWidth="1"/>
    <col min="16152" max="16152" width="6.28515625" style="6" customWidth="1"/>
    <col min="16153" max="16154" width="5.42578125" style="6" customWidth="1"/>
    <col min="16155" max="16157" width="5.5703125" style="6" customWidth="1"/>
    <col min="16158" max="16158" width="4.42578125" style="6" customWidth="1"/>
    <col min="16159" max="16160" width="5.7109375" style="6" customWidth="1"/>
    <col min="16161" max="16161" width="5.42578125" style="6" customWidth="1"/>
    <col min="16162" max="16179" width="5.7109375" style="6" customWidth="1"/>
    <col min="16180" max="16180" width="7" style="6" customWidth="1"/>
    <col min="16181" max="16182" width="12" style="6" bestFit="1" customWidth="1"/>
    <col min="16183" max="16183" width="13.28515625" style="6" bestFit="1" customWidth="1"/>
    <col min="16184" max="16184" width="12.42578125" style="6" bestFit="1" customWidth="1"/>
    <col min="16185" max="16185" width="12.42578125" style="6" customWidth="1"/>
    <col min="16186" max="16186" width="10.42578125" style="6" bestFit="1" customWidth="1"/>
    <col min="16187" max="16384" width="11.42578125" style="6"/>
  </cols>
  <sheetData>
    <row r="1" spans="2:59" ht="15" x14ac:dyDescent="0.25"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66"/>
      <c r="AI1" s="366"/>
      <c r="AJ1" s="366"/>
      <c r="AK1" s="3"/>
      <c r="BG1" s="3"/>
    </row>
    <row r="2" spans="2:59" ht="15" x14ac:dyDescent="0.25"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66"/>
      <c r="AI2" s="366"/>
      <c r="AJ2" s="366"/>
      <c r="AK2" s="3"/>
      <c r="BG2" s="3"/>
    </row>
    <row r="3" spans="2:59" ht="15" x14ac:dyDescent="0.25">
      <c r="B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66"/>
      <c r="AI3" s="366"/>
      <c r="AJ3" s="366"/>
      <c r="AK3" s="3"/>
      <c r="BG3" s="3"/>
    </row>
    <row r="4" spans="2:59" ht="15" x14ac:dyDescent="0.25">
      <c r="B4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66"/>
      <c r="AI4" s="366"/>
      <c r="AJ4" s="366"/>
      <c r="AK4" s="3"/>
      <c r="BG4" s="3"/>
    </row>
    <row r="5" spans="2:59" ht="15" x14ac:dyDescent="0.25">
      <c r="B5"/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66"/>
      <c r="AI5" s="366"/>
      <c r="AJ5" s="366"/>
      <c r="AK5" s="3"/>
      <c r="BG5" s="3"/>
    </row>
    <row r="6" spans="2:59" ht="15" x14ac:dyDescent="0.25">
      <c r="B6"/>
      <c r="C6"/>
      <c r="D6"/>
      <c r="E6"/>
      <c r="F6"/>
      <c r="G6"/>
      <c r="H6"/>
      <c r="I6"/>
      <c r="J6"/>
      <c r="K6"/>
      <c r="L6"/>
      <c r="M6"/>
      <c r="N6"/>
      <c r="O6"/>
      <c r="P6"/>
      <c r="Q6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66"/>
      <c r="AI6" s="366"/>
      <c r="AJ6" s="366"/>
      <c r="AK6" s="3"/>
      <c r="BG6" s="3"/>
    </row>
    <row r="7" spans="2:59" ht="21" x14ac:dyDescent="0.25">
      <c r="B7" s="360" t="s">
        <v>282</v>
      </c>
      <c r="C7" s="361"/>
      <c r="D7" s="361"/>
      <c r="E7" s="361"/>
      <c r="F7" s="361"/>
      <c r="G7" s="361"/>
      <c r="H7" s="361"/>
      <c r="I7" s="361"/>
      <c r="J7" s="361"/>
      <c r="K7" s="361"/>
      <c r="L7" s="361"/>
      <c r="M7" s="361"/>
      <c r="N7" s="361"/>
      <c r="O7" s="361"/>
      <c r="P7" s="361"/>
      <c r="Q7" s="361"/>
      <c r="R7" s="361"/>
      <c r="S7" s="361"/>
      <c r="T7" s="361"/>
      <c r="U7" s="361"/>
      <c r="V7" s="361"/>
      <c r="W7" s="361"/>
      <c r="X7" s="361"/>
      <c r="Y7" s="361"/>
      <c r="Z7" s="361"/>
      <c r="AA7" s="361"/>
      <c r="AB7" s="361"/>
      <c r="AC7" s="361"/>
      <c r="AD7" s="361"/>
      <c r="AE7" s="361"/>
      <c r="AF7" s="361"/>
      <c r="AG7" s="361"/>
      <c r="AH7" s="361"/>
      <c r="AI7" s="361"/>
      <c r="AJ7" s="361"/>
      <c r="AK7" s="361"/>
      <c r="AL7" s="361"/>
      <c r="AM7" s="361"/>
      <c r="AN7" s="361"/>
      <c r="AO7" s="361"/>
      <c r="AP7" s="361"/>
      <c r="AQ7" s="361"/>
      <c r="AR7" s="361"/>
      <c r="AS7" s="361"/>
      <c r="AT7" s="361"/>
      <c r="AU7" s="361"/>
      <c r="AV7" s="361"/>
      <c r="AW7" s="361"/>
      <c r="AX7" s="361"/>
      <c r="AY7" s="361"/>
      <c r="AZ7" s="361"/>
      <c r="BA7" s="361"/>
      <c r="BB7" s="361"/>
      <c r="BC7" s="361"/>
      <c r="BD7" s="361"/>
      <c r="BE7" s="361"/>
      <c r="BF7" s="361"/>
      <c r="BG7" s="362"/>
    </row>
    <row r="8" spans="2:59" x14ac:dyDescent="0.25">
      <c r="B8" s="357"/>
      <c r="C8" s="357"/>
      <c r="D8" s="357"/>
      <c r="E8" s="357"/>
      <c r="F8" s="357"/>
      <c r="G8" s="358"/>
      <c r="H8" s="358"/>
      <c r="I8" s="358"/>
      <c r="J8" s="358"/>
      <c r="K8" s="358"/>
      <c r="L8" s="358"/>
      <c r="M8" s="358"/>
      <c r="N8" s="358"/>
      <c r="O8" s="358"/>
      <c r="P8" s="359"/>
      <c r="Q8" s="359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66"/>
      <c r="AI8" s="366"/>
      <c r="AJ8" s="366"/>
      <c r="AK8" s="3"/>
      <c r="BG8" s="3"/>
    </row>
    <row r="9" spans="2:59" ht="21" x14ac:dyDescent="0.25">
      <c r="B9" s="367" t="s">
        <v>285</v>
      </c>
      <c r="C9" s="368"/>
      <c r="D9" s="368"/>
      <c r="E9" s="368"/>
      <c r="F9" s="368"/>
      <c r="G9" s="368"/>
      <c r="H9" s="368"/>
      <c r="I9" s="368"/>
      <c r="J9" s="368"/>
      <c r="K9" s="368"/>
      <c r="L9" s="368"/>
      <c r="M9" s="368"/>
      <c r="N9" s="368"/>
      <c r="O9" s="368"/>
      <c r="P9" s="368"/>
      <c r="Q9" s="368"/>
      <c r="R9" s="368"/>
      <c r="S9" s="368"/>
      <c r="T9" s="368"/>
      <c r="U9" s="368"/>
      <c r="V9" s="368"/>
      <c r="W9" s="368"/>
      <c r="X9" s="368"/>
      <c r="Y9" s="368"/>
      <c r="Z9" s="368"/>
      <c r="AA9" s="368"/>
      <c r="AB9" s="368"/>
      <c r="AC9" s="368"/>
      <c r="AD9" s="368"/>
      <c r="AE9" s="368"/>
      <c r="AF9" s="368"/>
      <c r="AG9" s="368"/>
      <c r="AH9" s="368"/>
      <c r="AI9" s="368"/>
      <c r="AJ9" s="368"/>
      <c r="AK9" s="368"/>
      <c r="AL9" s="368"/>
      <c r="AM9" s="368"/>
      <c r="AN9" s="368"/>
      <c r="AO9" s="368"/>
      <c r="AP9" s="368"/>
      <c r="AQ9" s="368"/>
      <c r="AR9" s="368"/>
      <c r="AS9" s="368"/>
      <c r="AT9" s="368"/>
      <c r="AU9" s="368"/>
      <c r="AV9" s="368"/>
      <c r="AW9" s="368"/>
      <c r="AX9" s="368"/>
      <c r="AY9" s="368"/>
      <c r="AZ9" s="368"/>
      <c r="BA9" s="368"/>
      <c r="BB9" s="368"/>
      <c r="BC9" s="368"/>
      <c r="BD9" s="368"/>
      <c r="BE9" s="368"/>
      <c r="BF9" s="368"/>
      <c r="BG9" s="369"/>
    </row>
    <row r="11" spans="2:59" x14ac:dyDescent="0.25">
      <c r="B11" s="8"/>
    </row>
    <row r="12" spans="2:59" ht="14.25" thickBot="1" x14ac:dyDescent="0.3">
      <c r="B12" s="8"/>
      <c r="E12" s="2" t="s">
        <v>188</v>
      </c>
      <c r="K12" s="2">
        <v>2011</v>
      </c>
      <c r="S12" s="2" t="s">
        <v>189</v>
      </c>
      <c r="Z12" s="2">
        <v>2012</v>
      </c>
      <c r="AG12" s="2" t="s">
        <v>190</v>
      </c>
      <c r="AM12" s="2">
        <v>2013</v>
      </c>
      <c r="AT12" s="2">
        <v>2013</v>
      </c>
    </row>
    <row r="13" spans="2:59" ht="27.75" customHeight="1" x14ac:dyDescent="0.25">
      <c r="B13" s="340"/>
      <c r="C13" s="340"/>
      <c r="D13" s="337" t="s">
        <v>85</v>
      </c>
      <c r="E13" s="338"/>
      <c r="F13" s="338"/>
      <c r="G13" s="338"/>
      <c r="H13" s="338"/>
      <c r="I13" s="338"/>
      <c r="J13" s="341"/>
      <c r="K13" s="337" t="s">
        <v>86</v>
      </c>
      <c r="L13" s="338"/>
      <c r="M13" s="338"/>
      <c r="N13" s="338"/>
      <c r="O13" s="338"/>
      <c r="P13" s="338"/>
      <c r="Q13" s="341"/>
      <c r="R13" s="337" t="s">
        <v>87</v>
      </c>
      <c r="S13" s="338"/>
      <c r="T13" s="338"/>
      <c r="U13" s="338"/>
      <c r="V13" s="338"/>
      <c r="W13" s="338"/>
      <c r="X13" s="341"/>
      <c r="Y13" s="337" t="s">
        <v>88</v>
      </c>
      <c r="Z13" s="338"/>
      <c r="AA13" s="338"/>
      <c r="AB13" s="338"/>
      <c r="AC13" s="338"/>
      <c r="AD13" s="338"/>
      <c r="AE13" s="341"/>
      <c r="AF13" s="337" t="s">
        <v>191</v>
      </c>
      <c r="AG13" s="338"/>
      <c r="AH13" s="338"/>
      <c r="AI13" s="338"/>
      <c r="AJ13" s="338"/>
      <c r="AK13" s="338"/>
      <c r="AL13" s="339"/>
      <c r="AM13" s="337" t="s">
        <v>201</v>
      </c>
      <c r="AN13" s="338"/>
      <c r="AO13" s="338"/>
      <c r="AP13" s="338"/>
      <c r="AQ13" s="338"/>
      <c r="AR13" s="338"/>
      <c r="AS13" s="339"/>
      <c r="AT13" s="337" t="s">
        <v>204</v>
      </c>
      <c r="AU13" s="338"/>
      <c r="AV13" s="338"/>
      <c r="AW13" s="338"/>
      <c r="AX13" s="338"/>
      <c r="AY13" s="338"/>
      <c r="AZ13" s="339"/>
      <c r="BA13" s="41"/>
    </row>
    <row r="14" spans="2:59" ht="60" x14ac:dyDescent="0.25">
      <c r="B14" s="42" t="s">
        <v>3</v>
      </c>
      <c r="C14" s="42" t="s">
        <v>4</v>
      </c>
      <c r="D14" s="9" t="s">
        <v>56</v>
      </c>
      <c r="E14" s="9" t="s">
        <v>57</v>
      </c>
      <c r="F14" s="9" t="s">
        <v>58</v>
      </c>
      <c r="G14" s="9" t="s">
        <v>59</v>
      </c>
      <c r="H14" s="9" t="s">
        <v>60</v>
      </c>
      <c r="I14" s="9" t="s">
        <v>61</v>
      </c>
      <c r="J14" s="9" t="s">
        <v>62</v>
      </c>
      <c r="K14" s="9" t="s">
        <v>56</v>
      </c>
      <c r="L14" s="9" t="s">
        <v>57</v>
      </c>
      <c r="M14" s="9" t="s">
        <v>58</v>
      </c>
      <c r="N14" s="9" t="s">
        <v>59</v>
      </c>
      <c r="O14" s="9" t="s">
        <v>60</v>
      </c>
      <c r="P14" s="9" t="s">
        <v>61</v>
      </c>
      <c r="Q14" s="9" t="s">
        <v>62</v>
      </c>
      <c r="R14" s="9" t="s">
        <v>56</v>
      </c>
      <c r="S14" s="9" t="s">
        <v>57</v>
      </c>
      <c r="T14" s="9" t="s">
        <v>58</v>
      </c>
      <c r="U14" s="9" t="s">
        <v>59</v>
      </c>
      <c r="V14" s="9" t="s">
        <v>60</v>
      </c>
      <c r="W14" s="9" t="s">
        <v>61</v>
      </c>
      <c r="X14" s="9" t="s">
        <v>62</v>
      </c>
      <c r="Y14" s="9" t="s">
        <v>56</v>
      </c>
      <c r="Z14" s="9" t="s">
        <v>57</v>
      </c>
      <c r="AA14" s="9" t="s">
        <v>58</v>
      </c>
      <c r="AB14" s="9" t="s">
        <v>59</v>
      </c>
      <c r="AC14" s="9" t="s">
        <v>60</v>
      </c>
      <c r="AD14" s="9" t="s">
        <v>61</v>
      </c>
      <c r="AE14" s="9" t="s">
        <v>62</v>
      </c>
      <c r="AF14" s="9" t="s">
        <v>56</v>
      </c>
      <c r="AG14" s="9" t="s">
        <v>57</v>
      </c>
      <c r="AH14" s="9" t="s">
        <v>58</v>
      </c>
      <c r="AI14" s="9" t="s">
        <v>59</v>
      </c>
      <c r="AJ14" s="9" t="s">
        <v>60</v>
      </c>
      <c r="AK14" s="9" t="s">
        <v>61</v>
      </c>
      <c r="AL14" s="9" t="s">
        <v>62</v>
      </c>
      <c r="AM14" s="9" t="s">
        <v>56</v>
      </c>
      <c r="AN14" s="9" t="s">
        <v>57</v>
      </c>
      <c r="AO14" s="9" t="s">
        <v>58</v>
      </c>
      <c r="AP14" s="9" t="s">
        <v>59</v>
      </c>
      <c r="AQ14" s="9" t="s">
        <v>60</v>
      </c>
      <c r="AR14" s="9" t="s">
        <v>61</v>
      </c>
      <c r="AS14" s="9" t="s">
        <v>62</v>
      </c>
      <c r="AT14" s="9" t="s">
        <v>56</v>
      </c>
      <c r="AU14" s="9" t="s">
        <v>57</v>
      </c>
      <c r="AV14" s="9" t="s">
        <v>58</v>
      </c>
      <c r="AW14" s="9" t="s">
        <v>186</v>
      </c>
      <c r="AX14" s="9" t="s">
        <v>192</v>
      </c>
      <c r="AY14" s="9" t="s">
        <v>193</v>
      </c>
      <c r="AZ14" s="9" t="s">
        <v>194</v>
      </c>
      <c r="BA14" s="43" t="s">
        <v>195</v>
      </c>
      <c r="BB14" s="44" t="s">
        <v>89</v>
      </c>
      <c r="BC14" s="44" t="s">
        <v>63</v>
      </c>
      <c r="BD14" s="44" t="s">
        <v>64</v>
      </c>
      <c r="BE14" s="44" t="s">
        <v>203</v>
      </c>
      <c r="BF14" s="44" t="s">
        <v>196</v>
      </c>
    </row>
    <row r="15" spans="2:59" x14ac:dyDescent="0.25">
      <c r="B15" s="45" t="s">
        <v>23</v>
      </c>
      <c r="C15" s="45" t="s">
        <v>90</v>
      </c>
      <c r="D15" s="10">
        <v>245</v>
      </c>
      <c r="E15" s="10">
        <v>67</v>
      </c>
      <c r="F15" s="10">
        <v>178</v>
      </c>
      <c r="G15" s="10">
        <v>117</v>
      </c>
      <c r="H15" s="10">
        <v>69</v>
      </c>
      <c r="I15" s="10">
        <v>47</v>
      </c>
      <c r="J15" s="10">
        <v>12</v>
      </c>
      <c r="K15" s="10">
        <v>205</v>
      </c>
      <c r="L15" s="10">
        <v>40</v>
      </c>
      <c r="M15" s="10">
        <v>165</v>
      </c>
      <c r="N15" s="10">
        <v>63</v>
      </c>
      <c r="O15" s="10">
        <v>62</v>
      </c>
      <c r="P15" s="10">
        <v>50</v>
      </c>
      <c r="Q15" s="10">
        <v>30</v>
      </c>
      <c r="R15" s="5">
        <v>177</v>
      </c>
      <c r="S15" s="5">
        <v>55</v>
      </c>
      <c r="T15" s="5">
        <v>122</v>
      </c>
      <c r="U15" s="5">
        <v>60</v>
      </c>
      <c r="V15" s="5">
        <v>62</v>
      </c>
      <c r="W15" s="5">
        <v>39</v>
      </c>
      <c r="X15" s="5">
        <v>16</v>
      </c>
      <c r="Y15" s="5"/>
      <c r="Z15" s="5"/>
      <c r="AA15" s="5"/>
      <c r="AB15" s="5"/>
      <c r="AC15" s="5"/>
      <c r="AD15" s="5"/>
      <c r="AE15" s="5"/>
      <c r="AF15" s="5">
        <v>205</v>
      </c>
      <c r="AG15" s="10">
        <v>74</v>
      </c>
      <c r="AH15" s="10">
        <v>131</v>
      </c>
      <c r="AI15" s="10">
        <v>80</v>
      </c>
      <c r="AJ15" s="10">
        <v>51</v>
      </c>
      <c r="AK15" s="10">
        <v>32</v>
      </c>
      <c r="AL15" s="10">
        <v>42</v>
      </c>
      <c r="AM15" s="10">
        <v>204</v>
      </c>
      <c r="AN15" s="10">
        <v>101</v>
      </c>
      <c r="AO15" s="10">
        <v>103</v>
      </c>
      <c r="AP15" s="10">
        <v>82</v>
      </c>
      <c r="AQ15" s="10">
        <v>47</v>
      </c>
      <c r="AR15" s="10">
        <v>35</v>
      </c>
      <c r="AS15" s="10">
        <v>40</v>
      </c>
      <c r="AT15" s="46"/>
      <c r="AU15" s="46"/>
      <c r="AV15" s="46"/>
      <c r="AW15" s="46"/>
      <c r="AX15" s="46"/>
      <c r="AY15" s="46"/>
      <c r="AZ15" s="46"/>
      <c r="BA15" s="10">
        <v>1036</v>
      </c>
      <c r="BB15" s="47">
        <v>47100</v>
      </c>
      <c r="BC15" s="47">
        <v>220100</v>
      </c>
      <c r="BD15" s="47">
        <v>134700</v>
      </c>
      <c r="BE15" s="47">
        <v>164400</v>
      </c>
      <c r="BF15" s="47">
        <v>566300</v>
      </c>
    </row>
    <row r="16" spans="2:59" x14ac:dyDescent="0.25">
      <c r="B16" s="48" t="s">
        <v>26</v>
      </c>
      <c r="C16" s="48" t="s">
        <v>26</v>
      </c>
      <c r="D16" s="10">
        <v>532</v>
      </c>
      <c r="E16" s="10">
        <v>139</v>
      </c>
      <c r="F16" s="10">
        <v>393</v>
      </c>
      <c r="G16" s="10">
        <v>263</v>
      </c>
      <c r="H16" s="10">
        <v>122</v>
      </c>
      <c r="I16" s="10">
        <v>93</v>
      </c>
      <c r="J16" s="10">
        <v>54</v>
      </c>
      <c r="K16" s="10">
        <v>607</v>
      </c>
      <c r="L16" s="10">
        <v>140</v>
      </c>
      <c r="M16" s="10">
        <v>467</v>
      </c>
      <c r="N16" s="10">
        <v>213</v>
      </c>
      <c r="O16" s="10">
        <v>167</v>
      </c>
      <c r="P16" s="10">
        <v>137</v>
      </c>
      <c r="Q16" s="10">
        <v>90</v>
      </c>
      <c r="R16" s="5">
        <v>637</v>
      </c>
      <c r="S16" s="5">
        <v>184</v>
      </c>
      <c r="T16" s="5">
        <v>453</v>
      </c>
      <c r="U16" s="5">
        <v>278</v>
      </c>
      <c r="V16" s="5">
        <v>152</v>
      </c>
      <c r="W16" s="5">
        <v>107</v>
      </c>
      <c r="X16" s="5">
        <v>100</v>
      </c>
      <c r="Y16" s="5">
        <v>745</v>
      </c>
      <c r="Z16" s="5">
        <v>294</v>
      </c>
      <c r="AA16" s="5">
        <v>451</v>
      </c>
      <c r="AB16" s="5">
        <v>308</v>
      </c>
      <c r="AC16" s="5">
        <v>184</v>
      </c>
      <c r="AD16" s="5">
        <v>131</v>
      </c>
      <c r="AE16" s="5">
        <v>122</v>
      </c>
      <c r="AF16" s="5">
        <v>392</v>
      </c>
      <c r="AG16" s="10">
        <v>130</v>
      </c>
      <c r="AH16" s="10">
        <v>262</v>
      </c>
      <c r="AI16" s="10">
        <v>174</v>
      </c>
      <c r="AJ16" s="10">
        <v>96</v>
      </c>
      <c r="AK16" s="10">
        <v>71</v>
      </c>
      <c r="AL16" s="10">
        <v>51</v>
      </c>
      <c r="AM16" s="10">
        <v>672</v>
      </c>
      <c r="AN16" s="10">
        <v>268</v>
      </c>
      <c r="AO16" s="10">
        <v>404</v>
      </c>
      <c r="AP16" s="10">
        <v>296</v>
      </c>
      <c r="AQ16" s="10">
        <v>158</v>
      </c>
      <c r="AR16" s="10">
        <v>119</v>
      </c>
      <c r="AS16" s="10">
        <v>99</v>
      </c>
      <c r="AT16" s="46"/>
      <c r="AU16" s="46"/>
      <c r="AV16" s="46"/>
      <c r="AW16" s="46"/>
      <c r="AX16" s="46"/>
      <c r="AY16" s="46"/>
      <c r="AZ16" s="46"/>
      <c r="BA16" s="10">
        <v>3585</v>
      </c>
      <c r="BB16" s="47">
        <v>36900</v>
      </c>
      <c r="BC16" s="47">
        <v>563800</v>
      </c>
      <c r="BD16" s="47">
        <v>760000</v>
      </c>
      <c r="BE16" s="47">
        <v>422400</v>
      </c>
      <c r="BF16" s="47">
        <v>1783100</v>
      </c>
      <c r="BG16" s="11"/>
    </row>
    <row r="17" spans="2:62" s="15" customFormat="1" x14ac:dyDescent="0.25">
      <c r="B17" s="48" t="s">
        <v>28</v>
      </c>
      <c r="C17" s="48" t="s">
        <v>91</v>
      </c>
      <c r="D17" s="10">
        <v>151</v>
      </c>
      <c r="E17" s="10">
        <v>49</v>
      </c>
      <c r="F17" s="10">
        <v>102</v>
      </c>
      <c r="G17" s="10">
        <v>60</v>
      </c>
      <c r="H17" s="10">
        <v>44</v>
      </c>
      <c r="I17" s="10">
        <v>32</v>
      </c>
      <c r="J17" s="10">
        <v>15</v>
      </c>
      <c r="K17" s="10">
        <v>152</v>
      </c>
      <c r="L17" s="10">
        <v>37</v>
      </c>
      <c r="M17" s="10">
        <v>115</v>
      </c>
      <c r="N17" s="10">
        <v>45</v>
      </c>
      <c r="O17" s="10">
        <v>31</v>
      </c>
      <c r="P17" s="10">
        <v>49</v>
      </c>
      <c r="Q17" s="10">
        <v>27</v>
      </c>
      <c r="R17" s="5">
        <v>223</v>
      </c>
      <c r="S17" s="5">
        <v>86</v>
      </c>
      <c r="T17" s="5">
        <v>137</v>
      </c>
      <c r="U17" s="5">
        <v>60</v>
      </c>
      <c r="V17" s="5">
        <v>62</v>
      </c>
      <c r="W17" s="5">
        <v>56</v>
      </c>
      <c r="X17" s="5">
        <v>45</v>
      </c>
      <c r="Y17" s="5"/>
      <c r="Z17" s="5"/>
      <c r="AA17" s="5"/>
      <c r="AB17" s="5"/>
      <c r="AC17" s="5"/>
      <c r="AD17" s="5"/>
      <c r="AE17" s="5"/>
      <c r="AF17" s="5">
        <v>255</v>
      </c>
      <c r="AG17" s="10">
        <v>101</v>
      </c>
      <c r="AH17" s="10">
        <v>154</v>
      </c>
      <c r="AI17" s="10">
        <v>90</v>
      </c>
      <c r="AJ17" s="10">
        <v>57</v>
      </c>
      <c r="AK17" s="10">
        <v>44</v>
      </c>
      <c r="AL17" s="10">
        <v>64</v>
      </c>
      <c r="AM17" s="10">
        <v>337</v>
      </c>
      <c r="AN17" s="10">
        <v>136</v>
      </c>
      <c r="AO17" s="10">
        <v>201</v>
      </c>
      <c r="AP17" s="10">
        <v>111</v>
      </c>
      <c r="AQ17" s="10">
        <v>68</v>
      </c>
      <c r="AR17" s="10">
        <v>78</v>
      </c>
      <c r="AS17" s="10">
        <v>80</v>
      </c>
      <c r="AT17" s="10">
        <v>119</v>
      </c>
      <c r="AU17" s="10">
        <v>66</v>
      </c>
      <c r="AV17" s="10">
        <v>53</v>
      </c>
      <c r="AW17" s="10">
        <v>28</v>
      </c>
      <c r="AX17" s="10">
        <v>31</v>
      </c>
      <c r="AY17" s="10">
        <v>16</v>
      </c>
      <c r="AZ17" s="10">
        <v>44</v>
      </c>
      <c r="BA17" s="10">
        <v>1237</v>
      </c>
      <c r="BB17" s="47">
        <v>14600</v>
      </c>
      <c r="BC17" s="47">
        <v>194300</v>
      </c>
      <c r="BD17" s="47">
        <v>182300</v>
      </c>
      <c r="BE17" s="47">
        <v>341600</v>
      </c>
      <c r="BF17" s="47">
        <v>732800</v>
      </c>
      <c r="BG17" s="12"/>
      <c r="BH17" s="13"/>
      <c r="BI17" s="14"/>
      <c r="BJ17" s="14"/>
    </row>
    <row r="18" spans="2:62" s="15" customFormat="1" x14ac:dyDescent="0.25">
      <c r="B18" s="48" t="s">
        <v>92</v>
      </c>
      <c r="C18" s="48" t="s">
        <v>93</v>
      </c>
      <c r="D18" s="10">
        <v>426</v>
      </c>
      <c r="E18" s="10">
        <v>154</v>
      </c>
      <c r="F18" s="10">
        <v>272</v>
      </c>
      <c r="G18" s="10">
        <v>227</v>
      </c>
      <c r="H18" s="10">
        <v>108</v>
      </c>
      <c r="I18" s="10">
        <v>65</v>
      </c>
      <c r="J18" s="10">
        <v>26</v>
      </c>
      <c r="K18" s="10">
        <v>627</v>
      </c>
      <c r="L18" s="10">
        <v>169</v>
      </c>
      <c r="M18" s="10">
        <v>458</v>
      </c>
      <c r="N18" s="10">
        <v>236</v>
      </c>
      <c r="O18" s="10">
        <v>172</v>
      </c>
      <c r="P18" s="10">
        <v>146</v>
      </c>
      <c r="Q18" s="10">
        <v>73</v>
      </c>
      <c r="R18" s="5">
        <v>556</v>
      </c>
      <c r="S18" s="5">
        <v>240</v>
      </c>
      <c r="T18" s="5">
        <v>316</v>
      </c>
      <c r="U18" s="5">
        <v>208</v>
      </c>
      <c r="V18" s="5">
        <v>121</v>
      </c>
      <c r="W18" s="5">
        <v>141</v>
      </c>
      <c r="X18" s="5">
        <v>86</v>
      </c>
      <c r="Y18" s="5">
        <v>191</v>
      </c>
      <c r="Z18" s="5">
        <v>65</v>
      </c>
      <c r="AA18" s="5">
        <v>126</v>
      </c>
      <c r="AB18" s="5">
        <v>73</v>
      </c>
      <c r="AC18" s="5">
        <v>51</v>
      </c>
      <c r="AD18" s="5">
        <v>41</v>
      </c>
      <c r="AE18" s="5">
        <v>26</v>
      </c>
      <c r="AF18" s="5">
        <v>395</v>
      </c>
      <c r="AG18" s="10">
        <v>108</v>
      </c>
      <c r="AH18" s="10">
        <v>287</v>
      </c>
      <c r="AI18" s="10">
        <v>147</v>
      </c>
      <c r="AJ18" s="10">
        <v>108</v>
      </c>
      <c r="AK18" s="10">
        <v>83</v>
      </c>
      <c r="AL18" s="10">
        <v>57</v>
      </c>
      <c r="AM18" s="10">
        <v>548</v>
      </c>
      <c r="AN18" s="10">
        <v>171</v>
      </c>
      <c r="AO18" s="10">
        <v>377</v>
      </c>
      <c r="AP18" s="10">
        <v>181</v>
      </c>
      <c r="AQ18" s="10">
        <v>170</v>
      </c>
      <c r="AR18" s="10">
        <v>117</v>
      </c>
      <c r="AS18" s="10">
        <v>80</v>
      </c>
      <c r="AT18" s="10">
        <v>96</v>
      </c>
      <c r="AU18" s="10">
        <v>28</v>
      </c>
      <c r="AV18" s="10">
        <v>68</v>
      </c>
      <c r="AW18" s="10">
        <v>36</v>
      </c>
      <c r="AX18" s="10">
        <v>30</v>
      </c>
      <c r="AY18" s="10">
        <v>21</v>
      </c>
      <c r="AZ18" s="10">
        <v>9</v>
      </c>
      <c r="BA18" s="10">
        <v>2839</v>
      </c>
      <c r="BB18" s="47">
        <v>35800</v>
      </c>
      <c r="BC18" s="47">
        <v>597500</v>
      </c>
      <c r="BD18" s="47">
        <v>484700</v>
      </c>
      <c r="BE18" s="47">
        <v>485100</v>
      </c>
      <c r="BF18" s="47">
        <v>1603100</v>
      </c>
      <c r="BG18" s="12"/>
      <c r="BH18" s="13"/>
      <c r="BI18" s="14"/>
      <c r="BJ18" s="14"/>
    </row>
    <row r="19" spans="2:62" s="15" customFormat="1" x14ac:dyDescent="0.25">
      <c r="B19" s="45" t="s">
        <v>92</v>
      </c>
      <c r="C19" s="45" t="s">
        <v>94</v>
      </c>
      <c r="D19" s="10">
        <v>492</v>
      </c>
      <c r="E19" s="10">
        <v>178</v>
      </c>
      <c r="F19" s="10">
        <v>314</v>
      </c>
      <c r="G19" s="10">
        <v>310</v>
      </c>
      <c r="H19" s="10">
        <v>104</v>
      </c>
      <c r="I19" s="10">
        <v>58</v>
      </c>
      <c r="J19" s="10">
        <v>20</v>
      </c>
      <c r="K19" s="10">
        <v>813</v>
      </c>
      <c r="L19" s="10">
        <v>253</v>
      </c>
      <c r="M19" s="10">
        <v>560</v>
      </c>
      <c r="N19" s="10">
        <v>324</v>
      </c>
      <c r="O19" s="10">
        <v>233</v>
      </c>
      <c r="P19" s="10">
        <v>154</v>
      </c>
      <c r="Q19" s="10">
        <v>102</v>
      </c>
      <c r="R19" s="5">
        <v>489</v>
      </c>
      <c r="S19" s="5">
        <v>185</v>
      </c>
      <c r="T19" s="5">
        <v>304</v>
      </c>
      <c r="U19" s="5">
        <v>192</v>
      </c>
      <c r="V19" s="5">
        <v>138</v>
      </c>
      <c r="W19" s="5">
        <v>103</v>
      </c>
      <c r="X19" s="5">
        <v>56</v>
      </c>
      <c r="Y19" s="5">
        <v>393</v>
      </c>
      <c r="Z19" s="5">
        <v>120</v>
      </c>
      <c r="AA19" s="5">
        <v>273</v>
      </c>
      <c r="AB19" s="5">
        <v>128</v>
      </c>
      <c r="AC19" s="5">
        <v>117</v>
      </c>
      <c r="AD19" s="5">
        <v>81</v>
      </c>
      <c r="AE19" s="5">
        <v>67</v>
      </c>
      <c r="AF19" s="5">
        <v>347</v>
      </c>
      <c r="AG19" s="10">
        <v>102</v>
      </c>
      <c r="AH19" s="10">
        <v>245</v>
      </c>
      <c r="AI19" s="10">
        <v>104</v>
      </c>
      <c r="AJ19" s="10">
        <v>99</v>
      </c>
      <c r="AK19" s="10">
        <v>82</v>
      </c>
      <c r="AL19" s="10">
        <v>62</v>
      </c>
      <c r="AM19" s="10">
        <v>587</v>
      </c>
      <c r="AN19" s="10">
        <v>195</v>
      </c>
      <c r="AO19" s="10">
        <v>392</v>
      </c>
      <c r="AP19" s="10">
        <v>219</v>
      </c>
      <c r="AQ19" s="10">
        <v>139</v>
      </c>
      <c r="AR19" s="10">
        <v>130</v>
      </c>
      <c r="AS19" s="10">
        <v>99</v>
      </c>
      <c r="AT19" s="10">
        <v>197</v>
      </c>
      <c r="AU19" s="10">
        <v>51</v>
      </c>
      <c r="AV19" s="10">
        <v>146</v>
      </c>
      <c r="AW19" s="10">
        <v>94</v>
      </c>
      <c r="AX19" s="10">
        <v>49</v>
      </c>
      <c r="AY19" s="10">
        <v>33</v>
      </c>
      <c r="AZ19" s="10">
        <v>21</v>
      </c>
      <c r="BA19" s="10">
        <v>3318</v>
      </c>
      <c r="BB19" s="47">
        <v>80400</v>
      </c>
      <c r="BC19" s="47">
        <v>603800</v>
      </c>
      <c r="BD19" s="47">
        <v>559900</v>
      </c>
      <c r="BE19" s="47">
        <v>566900</v>
      </c>
      <c r="BF19" s="47">
        <v>1811000</v>
      </c>
      <c r="BG19" s="12"/>
      <c r="BH19" s="13"/>
      <c r="BI19" s="14"/>
      <c r="BJ19" s="14"/>
    </row>
    <row r="20" spans="2:62" s="15" customFormat="1" x14ac:dyDescent="0.25">
      <c r="B20" s="48" t="s">
        <v>28</v>
      </c>
      <c r="C20" s="48" t="s">
        <v>95</v>
      </c>
      <c r="D20" s="10">
        <v>607</v>
      </c>
      <c r="E20" s="10">
        <v>168</v>
      </c>
      <c r="F20" s="10">
        <v>439</v>
      </c>
      <c r="G20" s="10">
        <v>234</v>
      </c>
      <c r="H20" s="10">
        <v>176</v>
      </c>
      <c r="I20" s="10">
        <v>142</v>
      </c>
      <c r="J20" s="10">
        <v>55</v>
      </c>
      <c r="K20" s="10">
        <v>729</v>
      </c>
      <c r="L20" s="10">
        <v>176</v>
      </c>
      <c r="M20" s="10">
        <v>553</v>
      </c>
      <c r="N20" s="10">
        <v>223</v>
      </c>
      <c r="O20" s="10">
        <v>240</v>
      </c>
      <c r="P20" s="10">
        <v>174</v>
      </c>
      <c r="Q20" s="10">
        <v>92</v>
      </c>
      <c r="R20" s="5">
        <v>803</v>
      </c>
      <c r="S20" s="5">
        <v>250</v>
      </c>
      <c r="T20" s="5">
        <v>553</v>
      </c>
      <c r="U20" s="5">
        <v>248</v>
      </c>
      <c r="V20" s="5">
        <v>207</v>
      </c>
      <c r="W20" s="5">
        <v>192</v>
      </c>
      <c r="X20" s="5">
        <v>156</v>
      </c>
      <c r="Y20" s="5">
        <v>890</v>
      </c>
      <c r="Z20" s="5">
        <v>276</v>
      </c>
      <c r="AA20" s="5">
        <v>614</v>
      </c>
      <c r="AB20" s="5">
        <v>267</v>
      </c>
      <c r="AC20" s="5">
        <v>222</v>
      </c>
      <c r="AD20" s="5">
        <v>217</v>
      </c>
      <c r="AE20" s="5">
        <v>184</v>
      </c>
      <c r="AF20" s="5">
        <v>300</v>
      </c>
      <c r="AG20" s="10">
        <v>88</v>
      </c>
      <c r="AH20" s="10">
        <v>212</v>
      </c>
      <c r="AI20" s="10">
        <v>108</v>
      </c>
      <c r="AJ20" s="10">
        <v>71</v>
      </c>
      <c r="AK20" s="10">
        <v>68</v>
      </c>
      <c r="AL20" s="10">
        <v>53</v>
      </c>
      <c r="AM20" s="10">
        <v>729</v>
      </c>
      <c r="AN20" s="10">
        <v>294</v>
      </c>
      <c r="AO20" s="10">
        <v>435</v>
      </c>
      <c r="AP20" s="10">
        <v>273</v>
      </c>
      <c r="AQ20" s="10">
        <v>160</v>
      </c>
      <c r="AR20" s="10">
        <v>149</v>
      </c>
      <c r="AS20" s="10">
        <v>147</v>
      </c>
      <c r="AT20" s="10">
        <v>451</v>
      </c>
      <c r="AU20" s="10">
        <v>172</v>
      </c>
      <c r="AV20" s="10">
        <v>279</v>
      </c>
      <c r="AW20" s="10">
        <v>125</v>
      </c>
      <c r="AX20" s="10">
        <v>118</v>
      </c>
      <c r="AY20" s="10">
        <v>95</v>
      </c>
      <c r="AZ20" s="10">
        <v>113</v>
      </c>
      <c r="BA20" s="10">
        <v>4509</v>
      </c>
      <c r="BB20" s="47">
        <v>52800</v>
      </c>
      <c r="BC20" s="47">
        <v>707000</v>
      </c>
      <c r="BD20" s="47">
        <v>961900</v>
      </c>
      <c r="BE20" s="47">
        <v>775900</v>
      </c>
      <c r="BF20" s="47">
        <v>2497600</v>
      </c>
      <c r="BG20" s="12"/>
      <c r="BH20" s="13"/>
      <c r="BI20" s="14"/>
      <c r="BJ20" s="14"/>
    </row>
    <row r="21" spans="2:62" s="15" customFormat="1" ht="12.75" customHeight="1" x14ac:dyDescent="0.25">
      <c r="B21" s="48" t="s">
        <v>92</v>
      </c>
      <c r="C21" s="48" t="s">
        <v>47</v>
      </c>
      <c r="D21" s="10">
        <v>303</v>
      </c>
      <c r="E21" s="10">
        <v>65</v>
      </c>
      <c r="F21" s="10">
        <v>238</v>
      </c>
      <c r="G21" s="10">
        <v>122</v>
      </c>
      <c r="H21" s="10">
        <v>88</v>
      </c>
      <c r="I21" s="10">
        <v>73</v>
      </c>
      <c r="J21" s="10">
        <v>20</v>
      </c>
      <c r="K21" s="10">
        <v>363</v>
      </c>
      <c r="L21" s="10">
        <v>119</v>
      </c>
      <c r="M21" s="10">
        <v>244</v>
      </c>
      <c r="N21" s="10">
        <v>94</v>
      </c>
      <c r="O21" s="10">
        <v>85</v>
      </c>
      <c r="P21" s="10">
        <v>110</v>
      </c>
      <c r="Q21" s="10">
        <v>74</v>
      </c>
      <c r="R21" s="5">
        <v>210</v>
      </c>
      <c r="S21" s="5">
        <v>104</v>
      </c>
      <c r="T21" s="5">
        <v>106</v>
      </c>
      <c r="U21" s="5">
        <v>84</v>
      </c>
      <c r="V21" s="5">
        <v>39</v>
      </c>
      <c r="W21" s="5">
        <v>43</v>
      </c>
      <c r="X21" s="5">
        <v>44</v>
      </c>
      <c r="Y21" s="5"/>
      <c r="Z21" s="5"/>
      <c r="AA21" s="5"/>
      <c r="AB21" s="5"/>
      <c r="AC21" s="5"/>
      <c r="AD21" s="5"/>
      <c r="AE21" s="5"/>
      <c r="AF21" s="5">
        <v>372</v>
      </c>
      <c r="AG21" s="10">
        <v>143</v>
      </c>
      <c r="AH21" s="10">
        <v>229</v>
      </c>
      <c r="AI21" s="10">
        <v>122</v>
      </c>
      <c r="AJ21" s="10">
        <v>73</v>
      </c>
      <c r="AK21" s="10">
        <v>78</v>
      </c>
      <c r="AL21" s="10">
        <v>99</v>
      </c>
      <c r="AM21" s="10">
        <v>359</v>
      </c>
      <c r="AN21" s="10">
        <v>190</v>
      </c>
      <c r="AO21" s="10">
        <v>169</v>
      </c>
      <c r="AP21" s="10">
        <v>149</v>
      </c>
      <c r="AQ21" s="10">
        <v>68</v>
      </c>
      <c r="AR21" s="10">
        <v>66</v>
      </c>
      <c r="AS21" s="10">
        <v>76</v>
      </c>
      <c r="AT21" s="46"/>
      <c r="AU21" s="46"/>
      <c r="AV21" s="46"/>
      <c r="AW21" s="46"/>
      <c r="AX21" s="46"/>
      <c r="AY21" s="46"/>
      <c r="AZ21" s="46"/>
      <c r="BA21" s="10">
        <v>1607</v>
      </c>
      <c r="BB21" s="47">
        <v>29200</v>
      </c>
      <c r="BC21" s="47">
        <v>378000</v>
      </c>
      <c r="BD21" s="47">
        <v>196700</v>
      </c>
      <c r="BE21" s="47">
        <v>290100</v>
      </c>
      <c r="BF21" s="47">
        <v>894000</v>
      </c>
      <c r="BG21" s="12"/>
      <c r="BH21" s="13"/>
      <c r="BI21" s="14"/>
      <c r="BJ21" s="14"/>
    </row>
    <row r="22" spans="2:62" s="15" customFormat="1" x14ac:dyDescent="0.25">
      <c r="B22" s="48" t="s">
        <v>92</v>
      </c>
      <c r="C22" s="48" t="s">
        <v>96</v>
      </c>
      <c r="D22" s="10">
        <v>626</v>
      </c>
      <c r="E22" s="10">
        <v>218</v>
      </c>
      <c r="F22" s="10">
        <v>408</v>
      </c>
      <c r="G22" s="10">
        <v>262</v>
      </c>
      <c r="H22" s="10">
        <v>152</v>
      </c>
      <c r="I22" s="10">
        <v>122</v>
      </c>
      <c r="J22" s="10">
        <v>90</v>
      </c>
      <c r="K22" s="10">
        <v>904</v>
      </c>
      <c r="L22" s="10">
        <v>331</v>
      </c>
      <c r="M22" s="10">
        <v>573</v>
      </c>
      <c r="N22" s="10">
        <v>364</v>
      </c>
      <c r="O22" s="10">
        <v>240</v>
      </c>
      <c r="P22" s="10">
        <v>184</v>
      </c>
      <c r="Q22" s="10">
        <v>116</v>
      </c>
      <c r="R22" s="5">
        <v>975</v>
      </c>
      <c r="S22" s="5">
        <v>348</v>
      </c>
      <c r="T22" s="5">
        <v>627</v>
      </c>
      <c r="U22" s="5">
        <v>376</v>
      </c>
      <c r="V22" s="5">
        <v>225</v>
      </c>
      <c r="W22" s="5">
        <v>202</v>
      </c>
      <c r="X22" s="5">
        <v>172</v>
      </c>
      <c r="Y22" s="5">
        <v>948</v>
      </c>
      <c r="Z22" s="5">
        <v>372</v>
      </c>
      <c r="AA22" s="5">
        <v>576</v>
      </c>
      <c r="AB22" s="5">
        <v>300</v>
      </c>
      <c r="AC22" s="5">
        <v>241</v>
      </c>
      <c r="AD22" s="5">
        <v>204</v>
      </c>
      <c r="AE22" s="5">
        <v>203</v>
      </c>
      <c r="AF22" s="5">
        <v>396</v>
      </c>
      <c r="AG22" s="10">
        <v>142</v>
      </c>
      <c r="AH22" s="10">
        <v>254</v>
      </c>
      <c r="AI22" s="10">
        <v>163</v>
      </c>
      <c r="AJ22" s="10">
        <v>86</v>
      </c>
      <c r="AK22" s="10">
        <v>93</v>
      </c>
      <c r="AL22" s="10">
        <v>54</v>
      </c>
      <c r="AM22" s="10">
        <v>866</v>
      </c>
      <c r="AN22" s="10">
        <v>355</v>
      </c>
      <c r="AO22" s="10">
        <v>511</v>
      </c>
      <c r="AP22" s="10">
        <v>391</v>
      </c>
      <c r="AQ22" s="10">
        <v>186</v>
      </c>
      <c r="AR22" s="10">
        <v>156</v>
      </c>
      <c r="AS22" s="10">
        <v>133</v>
      </c>
      <c r="AT22" s="10">
        <v>384</v>
      </c>
      <c r="AU22" s="10">
        <v>130</v>
      </c>
      <c r="AV22" s="10">
        <v>254</v>
      </c>
      <c r="AW22" s="10">
        <v>122</v>
      </c>
      <c r="AX22" s="10">
        <v>88</v>
      </c>
      <c r="AY22" s="10">
        <v>114</v>
      </c>
      <c r="AZ22" s="10">
        <v>60</v>
      </c>
      <c r="BA22" s="10">
        <v>5099</v>
      </c>
      <c r="BB22" s="47">
        <v>60800</v>
      </c>
      <c r="BC22" s="47">
        <v>864000</v>
      </c>
      <c r="BD22" s="47">
        <v>1077800</v>
      </c>
      <c r="BE22" s="47">
        <v>803900</v>
      </c>
      <c r="BF22" s="47">
        <v>2806500</v>
      </c>
      <c r="BG22" s="12"/>
      <c r="BH22" s="13"/>
      <c r="BI22" s="14"/>
      <c r="BJ22" s="14"/>
    </row>
    <row r="23" spans="2:62" s="15" customFormat="1" x14ac:dyDescent="0.25">
      <c r="B23" s="45" t="s">
        <v>66</v>
      </c>
      <c r="C23" s="45" t="s">
        <v>97</v>
      </c>
      <c r="D23" s="10">
        <v>225</v>
      </c>
      <c r="E23" s="10">
        <v>89</v>
      </c>
      <c r="F23" s="10">
        <v>136</v>
      </c>
      <c r="G23" s="10">
        <v>91</v>
      </c>
      <c r="H23" s="10">
        <v>58</v>
      </c>
      <c r="I23" s="10">
        <v>43</v>
      </c>
      <c r="J23" s="10">
        <v>33</v>
      </c>
      <c r="K23" s="10">
        <v>365</v>
      </c>
      <c r="L23" s="10">
        <v>112</v>
      </c>
      <c r="M23" s="10">
        <v>253</v>
      </c>
      <c r="N23" s="10">
        <v>99</v>
      </c>
      <c r="O23" s="10">
        <v>94</v>
      </c>
      <c r="P23" s="10">
        <v>94</v>
      </c>
      <c r="Q23" s="10">
        <v>78</v>
      </c>
      <c r="R23" s="5">
        <v>352</v>
      </c>
      <c r="S23" s="5">
        <v>117</v>
      </c>
      <c r="T23" s="5">
        <v>235</v>
      </c>
      <c r="U23" s="5">
        <v>128</v>
      </c>
      <c r="V23" s="5">
        <v>78</v>
      </c>
      <c r="W23" s="5">
        <v>74</v>
      </c>
      <c r="X23" s="5">
        <v>72</v>
      </c>
      <c r="Y23" s="5"/>
      <c r="Z23" s="5"/>
      <c r="AA23" s="5"/>
      <c r="AB23" s="5"/>
      <c r="AC23" s="5"/>
      <c r="AD23" s="5"/>
      <c r="AE23" s="5"/>
      <c r="AF23" s="5">
        <v>301</v>
      </c>
      <c r="AG23" s="10">
        <v>103</v>
      </c>
      <c r="AH23" s="10">
        <v>198</v>
      </c>
      <c r="AI23" s="10">
        <v>95</v>
      </c>
      <c r="AJ23" s="10">
        <v>68</v>
      </c>
      <c r="AK23" s="10">
        <v>65</v>
      </c>
      <c r="AL23" s="10">
        <v>73</v>
      </c>
      <c r="AM23" s="10">
        <v>266</v>
      </c>
      <c r="AN23" s="10">
        <v>93</v>
      </c>
      <c r="AO23" s="10">
        <v>173</v>
      </c>
      <c r="AP23" s="10">
        <v>96</v>
      </c>
      <c r="AQ23" s="10">
        <v>56</v>
      </c>
      <c r="AR23" s="10">
        <v>55</v>
      </c>
      <c r="AS23" s="10">
        <v>59</v>
      </c>
      <c r="AT23" s="46"/>
      <c r="AU23" s="49"/>
      <c r="AV23" s="49"/>
      <c r="AW23" s="49"/>
      <c r="AX23" s="49"/>
      <c r="AY23" s="49"/>
      <c r="AZ23" s="49"/>
      <c r="BA23" s="10">
        <v>1509</v>
      </c>
      <c r="BB23" s="47">
        <v>43800</v>
      </c>
      <c r="BC23" s="47">
        <v>311400</v>
      </c>
      <c r="BD23" s="47">
        <v>226500</v>
      </c>
      <c r="BE23" s="47">
        <v>233700</v>
      </c>
      <c r="BF23" s="47">
        <v>815400</v>
      </c>
      <c r="BG23" s="12"/>
      <c r="BH23" s="13"/>
      <c r="BI23" s="14"/>
      <c r="BJ23" s="14"/>
    </row>
    <row r="24" spans="2:62" s="15" customFormat="1" x14ac:dyDescent="0.25">
      <c r="B24" s="45" t="s">
        <v>23</v>
      </c>
      <c r="C24" s="45" t="s">
        <v>98</v>
      </c>
      <c r="D24" s="10">
        <v>140</v>
      </c>
      <c r="E24" s="10">
        <v>61</v>
      </c>
      <c r="F24" s="10">
        <v>79</v>
      </c>
      <c r="G24" s="10">
        <v>69</v>
      </c>
      <c r="H24" s="10">
        <v>38</v>
      </c>
      <c r="I24" s="10">
        <v>18</v>
      </c>
      <c r="J24" s="10">
        <v>15</v>
      </c>
      <c r="K24" s="10">
        <v>197</v>
      </c>
      <c r="L24" s="10">
        <v>65</v>
      </c>
      <c r="M24" s="10">
        <v>132</v>
      </c>
      <c r="N24" s="10">
        <v>74</v>
      </c>
      <c r="O24" s="10">
        <v>49</v>
      </c>
      <c r="P24" s="10">
        <v>41</v>
      </c>
      <c r="Q24" s="10">
        <v>33</v>
      </c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>
        <v>348</v>
      </c>
      <c r="AG24" s="10">
        <v>150</v>
      </c>
      <c r="AH24" s="10">
        <v>198</v>
      </c>
      <c r="AI24" s="10">
        <v>121</v>
      </c>
      <c r="AJ24" s="10">
        <v>82</v>
      </c>
      <c r="AK24" s="10">
        <v>72</v>
      </c>
      <c r="AL24" s="10">
        <v>73</v>
      </c>
      <c r="AM24" s="10">
        <v>391</v>
      </c>
      <c r="AN24" s="10">
        <v>180</v>
      </c>
      <c r="AO24" s="10">
        <v>211</v>
      </c>
      <c r="AP24" s="10">
        <v>129</v>
      </c>
      <c r="AQ24" s="10">
        <v>91</v>
      </c>
      <c r="AR24" s="10">
        <v>88</v>
      </c>
      <c r="AS24" s="10">
        <v>83</v>
      </c>
      <c r="AT24" s="10">
        <v>32</v>
      </c>
      <c r="AU24" s="10">
        <v>8</v>
      </c>
      <c r="AV24" s="10">
        <v>24</v>
      </c>
      <c r="AW24" s="10">
        <v>8</v>
      </c>
      <c r="AX24" s="10">
        <v>8</v>
      </c>
      <c r="AY24" s="10">
        <v>10</v>
      </c>
      <c r="AZ24" s="10">
        <v>6</v>
      </c>
      <c r="BA24" s="10">
        <v>1108</v>
      </c>
      <c r="BB24" s="47">
        <v>25400</v>
      </c>
      <c r="BC24" s="47">
        <v>166600</v>
      </c>
      <c r="BD24" s="47">
        <v>98300</v>
      </c>
      <c r="BE24" s="47">
        <v>338700</v>
      </c>
      <c r="BF24" s="47">
        <v>629000</v>
      </c>
      <c r="BG24" s="12"/>
      <c r="BH24" s="13"/>
      <c r="BI24" s="14"/>
      <c r="BJ24" s="14"/>
    </row>
    <row r="25" spans="2:62" s="15" customFormat="1" x14ac:dyDescent="0.25">
      <c r="B25" s="45" t="s">
        <v>23</v>
      </c>
      <c r="C25" s="45" t="s">
        <v>99</v>
      </c>
      <c r="D25" s="10">
        <v>186</v>
      </c>
      <c r="E25" s="10">
        <v>59</v>
      </c>
      <c r="F25" s="10">
        <v>127</v>
      </c>
      <c r="G25" s="10">
        <v>81</v>
      </c>
      <c r="H25" s="10">
        <v>71</v>
      </c>
      <c r="I25" s="10">
        <v>31</v>
      </c>
      <c r="J25" s="10">
        <v>3</v>
      </c>
      <c r="K25" s="10">
        <v>367</v>
      </c>
      <c r="L25" s="10">
        <v>109</v>
      </c>
      <c r="M25" s="10">
        <v>258</v>
      </c>
      <c r="N25" s="10">
        <v>133</v>
      </c>
      <c r="O25" s="10">
        <v>130</v>
      </c>
      <c r="P25" s="10">
        <v>80</v>
      </c>
      <c r="Q25" s="10">
        <v>24</v>
      </c>
      <c r="R25" s="5">
        <v>308</v>
      </c>
      <c r="S25" s="5">
        <v>108</v>
      </c>
      <c r="T25" s="5">
        <v>200</v>
      </c>
      <c r="U25" s="5">
        <v>129</v>
      </c>
      <c r="V25" s="5">
        <v>85</v>
      </c>
      <c r="W25" s="5">
        <v>61</v>
      </c>
      <c r="X25" s="5">
        <v>33</v>
      </c>
      <c r="Y25" s="5"/>
      <c r="Z25" s="5"/>
      <c r="AA25" s="5"/>
      <c r="AB25" s="5"/>
      <c r="AC25" s="5"/>
      <c r="AD25" s="5"/>
      <c r="AE25" s="5"/>
      <c r="AF25" s="5">
        <v>281</v>
      </c>
      <c r="AG25" s="10">
        <v>111</v>
      </c>
      <c r="AH25" s="10">
        <v>170</v>
      </c>
      <c r="AI25" s="10">
        <v>84</v>
      </c>
      <c r="AJ25" s="10">
        <v>60</v>
      </c>
      <c r="AK25" s="10">
        <v>74</v>
      </c>
      <c r="AL25" s="10">
        <v>63</v>
      </c>
      <c r="AM25" s="10">
        <v>339</v>
      </c>
      <c r="AN25" s="10">
        <v>166</v>
      </c>
      <c r="AO25" s="10">
        <v>173</v>
      </c>
      <c r="AP25" s="10">
        <v>123</v>
      </c>
      <c r="AQ25" s="10">
        <v>80</v>
      </c>
      <c r="AR25" s="10">
        <v>68</v>
      </c>
      <c r="AS25" s="10">
        <v>68</v>
      </c>
      <c r="AT25" s="46"/>
      <c r="AU25" s="46"/>
      <c r="AV25" s="46"/>
      <c r="AW25" s="46"/>
      <c r="AX25" s="46"/>
      <c r="AY25" s="46"/>
      <c r="AZ25" s="46"/>
      <c r="BA25" s="10">
        <v>1481</v>
      </c>
      <c r="BB25" s="47">
        <v>39600</v>
      </c>
      <c r="BC25" s="47">
        <v>313500</v>
      </c>
      <c r="BD25" s="47">
        <v>231400</v>
      </c>
      <c r="BE25" s="47">
        <v>279400</v>
      </c>
      <c r="BF25" s="47">
        <v>863900</v>
      </c>
      <c r="BG25" s="12"/>
      <c r="BH25" s="13"/>
      <c r="BI25" s="14"/>
      <c r="BJ25" s="14"/>
    </row>
    <row r="26" spans="2:62" x14ac:dyDescent="0.25">
      <c r="D26" s="50">
        <f t="shared" ref="D26:BF26" si="0">SUM(D15:D25)</f>
        <v>3933</v>
      </c>
      <c r="E26" s="50">
        <f t="shared" si="0"/>
        <v>1247</v>
      </c>
      <c r="F26" s="50">
        <f t="shared" si="0"/>
        <v>2686</v>
      </c>
      <c r="G26" s="50">
        <f t="shared" si="0"/>
        <v>1836</v>
      </c>
      <c r="H26" s="50">
        <f t="shared" si="0"/>
        <v>1030</v>
      </c>
      <c r="I26" s="50">
        <f t="shared" si="0"/>
        <v>724</v>
      </c>
      <c r="J26" s="50">
        <f t="shared" si="0"/>
        <v>343</v>
      </c>
      <c r="K26" s="50">
        <f t="shared" si="0"/>
        <v>5329</v>
      </c>
      <c r="L26" s="50">
        <f t="shared" si="0"/>
        <v>1551</v>
      </c>
      <c r="M26" s="50">
        <f t="shared" si="0"/>
        <v>3778</v>
      </c>
      <c r="N26" s="50">
        <f t="shared" si="0"/>
        <v>1868</v>
      </c>
      <c r="O26" s="50">
        <f t="shared" si="0"/>
        <v>1503</v>
      </c>
      <c r="P26" s="50">
        <f t="shared" si="0"/>
        <v>1219</v>
      </c>
      <c r="Q26" s="50">
        <f t="shared" si="0"/>
        <v>739</v>
      </c>
      <c r="R26" s="50">
        <f t="shared" si="0"/>
        <v>4730</v>
      </c>
      <c r="S26" s="50">
        <f t="shared" si="0"/>
        <v>1677</v>
      </c>
      <c r="T26" s="50">
        <f t="shared" si="0"/>
        <v>3053</v>
      </c>
      <c r="U26" s="50">
        <f t="shared" si="0"/>
        <v>1763</v>
      </c>
      <c r="V26" s="50">
        <f t="shared" si="0"/>
        <v>1169</v>
      </c>
      <c r="W26" s="50">
        <f t="shared" si="0"/>
        <v>1018</v>
      </c>
      <c r="X26" s="50">
        <f t="shared" si="0"/>
        <v>780</v>
      </c>
      <c r="Y26" s="50">
        <f t="shared" si="0"/>
        <v>3167</v>
      </c>
      <c r="Z26" s="50">
        <f t="shared" si="0"/>
        <v>1127</v>
      </c>
      <c r="AA26" s="50">
        <f t="shared" si="0"/>
        <v>2040</v>
      </c>
      <c r="AB26" s="50">
        <f t="shared" si="0"/>
        <v>1076</v>
      </c>
      <c r="AC26" s="50">
        <f t="shared" si="0"/>
        <v>815</v>
      </c>
      <c r="AD26" s="50">
        <f t="shared" si="0"/>
        <v>674</v>
      </c>
      <c r="AE26" s="50">
        <f t="shared" si="0"/>
        <v>602</v>
      </c>
      <c r="AF26" s="50">
        <f t="shared" si="0"/>
        <v>3592</v>
      </c>
      <c r="AG26" s="50">
        <f t="shared" si="0"/>
        <v>1252</v>
      </c>
      <c r="AH26" s="50">
        <f t="shared" si="0"/>
        <v>2340</v>
      </c>
      <c r="AI26" s="50">
        <f t="shared" si="0"/>
        <v>1288</v>
      </c>
      <c r="AJ26" s="50">
        <f t="shared" si="0"/>
        <v>851</v>
      </c>
      <c r="AK26" s="50">
        <f t="shared" si="0"/>
        <v>762</v>
      </c>
      <c r="AL26" s="50">
        <f t="shared" si="0"/>
        <v>691</v>
      </c>
      <c r="AM26" s="50">
        <f t="shared" si="0"/>
        <v>5298</v>
      </c>
      <c r="AN26" s="50">
        <f t="shared" si="0"/>
        <v>2149</v>
      </c>
      <c r="AO26" s="50">
        <f t="shared" si="0"/>
        <v>3149</v>
      </c>
      <c r="AP26" s="50">
        <f t="shared" si="0"/>
        <v>2050</v>
      </c>
      <c r="AQ26" s="50">
        <f t="shared" si="0"/>
        <v>1223</v>
      </c>
      <c r="AR26" s="50">
        <f t="shared" si="0"/>
        <v>1061</v>
      </c>
      <c r="AS26" s="50">
        <f t="shared" si="0"/>
        <v>964</v>
      </c>
      <c r="AT26" s="50">
        <f t="shared" si="0"/>
        <v>1279</v>
      </c>
      <c r="AU26" s="50">
        <f t="shared" si="0"/>
        <v>455</v>
      </c>
      <c r="AV26" s="50">
        <f t="shared" si="0"/>
        <v>824</v>
      </c>
      <c r="AW26" s="50">
        <f t="shared" si="0"/>
        <v>413</v>
      </c>
      <c r="AX26" s="50">
        <f t="shared" si="0"/>
        <v>324</v>
      </c>
      <c r="AY26" s="50">
        <f t="shared" si="0"/>
        <v>289</v>
      </c>
      <c r="AZ26" s="50">
        <f t="shared" si="0"/>
        <v>253</v>
      </c>
      <c r="BA26" s="51">
        <f t="shared" si="0"/>
        <v>27328</v>
      </c>
      <c r="BB26" s="52">
        <f t="shared" si="0"/>
        <v>466400</v>
      </c>
      <c r="BC26" s="52">
        <f t="shared" si="0"/>
        <v>4920000</v>
      </c>
      <c r="BD26" s="52">
        <f t="shared" si="0"/>
        <v>4914200</v>
      </c>
      <c r="BE26" s="52">
        <f t="shared" si="0"/>
        <v>4702100</v>
      </c>
      <c r="BF26" s="52">
        <f t="shared" si="0"/>
        <v>15002700</v>
      </c>
    </row>
  </sheetData>
  <mergeCells count="10">
    <mergeCell ref="B7:BG7"/>
    <mergeCell ref="B9:BG9"/>
    <mergeCell ref="AF13:AL13"/>
    <mergeCell ref="AM13:AS13"/>
    <mergeCell ref="AT13:AZ13"/>
    <mergeCell ref="B13:C13"/>
    <mergeCell ref="D13:J13"/>
    <mergeCell ref="K13:Q13"/>
    <mergeCell ref="R13:X13"/>
    <mergeCell ref="Y13:AE13"/>
  </mergeCells>
  <pageMargins left="0.74803149606299213" right="0.74803149606299213" top="0.98425196850393704" bottom="0.98425196850393704" header="0" footer="0"/>
  <pageSetup scale="80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B1:Q28"/>
  <sheetViews>
    <sheetView topLeftCell="A4" workbookViewId="0">
      <selection activeCell="B11" sqref="B11"/>
    </sheetView>
  </sheetViews>
  <sheetFormatPr baseColWidth="10" defaultRowHeight="13.5" x14ac:dyDescent="0.25"/>
  <cols>
    <col min="1" max="1" width="3.85546875" style="6" customWidth="1"/>
    <col min="2" max="2" width="13.85546875" style="1" bestFit="1" customWidth="1"/>
    <col min="3" max="3" width="12.85546875" style="1" customWidth="1"/>
    <col min="4" max="4" width="12.28515625" style="6" customWidth="1"/>
    <col min="5" max="5" width="11.140625" style="6" customWidth="1"/>
    <col min="6" max="6" width="11.42578125" style="6" customWidth="1"/>
    <col min="7" max="7" width="7.42578125" style="6" hidden="1" customWidth="1"/>
    <col min="8" max="9" width="5.42578125" style="6" hidden="1" customWidth="1"/>
    <col min="10" max="11" width="7" style="6" hidden="1" customWidth="1"/>
    <col min="12" max="12" width="8.5703125" style="6" hidden="1" customWidth="1"/>
    <col min="13" max="13" width="0" style="6" hidden="1" customWidth="1"/>
    <col min="14" max="14" width="6.85546875" style="6" bestFit="1" customWidth="1"/>
    <col min="15" max="15" width="5.42578125" style="6" bestFit="1" customWidth="1"/>
    <col min="16" max="16" width="7.140625" style="6" customWidth="1"/>
    <col min="17" max="17" width="5.5703125" style="6" bestFit="1" customWidth="1"/>
    <col min="18" max="16384" width="11.42578125" style="6"/>
  </cols>
  <sheetData>
    <row r="1" spans="2:17" ht="15" x14ac:dyDescent="0.25"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</row>
    <row r="2" spans="2:17" ht="15" x14ac:dyDescent="0.25"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</row>
    <row r="3" spans="2:17" ht="15" x14ac:dyDescent="0.25">
      <c r="B3"/>
      <c r="C3"/>
      <c r="D3"/>
      <c r="E3"/>
      <c r="F3"/>
      <c r="G3"/>
      <c r="H3"/>
      <c r="I3"/>
      <c r="J3"/>
      <c r="K3"/>
      <c r="L3"/>
      <c r="M3"/>
      <c r="N3"/>
      <c r="O3"/>
      <c r="P3"/>
      <c r="Q3"/>
    </row>
    <row r="4" spans="2:17" ht="15" x14ac:dyDescent="0.25">
      <c r="B4"/>
      <c r="C4"/>
      <c r="D4"/>
      <c r="E4"/>
      <c r="F4"/>
      <c r="G4"/>
      <c r="H4"/>
      <c r="I4"/>
      <c r="J4"/>
      <c r="K4"/>
      <c r="L4"/>
      <c r="M4"/>
      <c r="N4"/>
      <c r="O4"/>
      <c r="P4"/>
      <c r="Q4"/>
    </row>
    <row r="5" spans="2:17" ht="15" x14ac:dyDescent="0.25">
      <c r="B5"/>
      <c r="C5"/>
      <c r="D5"/>
      <c r="E5"/>
      <c r="F5"/>
      <c r="G5"/>
      <c r="H5"/>
      <c r="I5"/>
      <c r="J5"/>
      <c r="K5"/>
      <c r="L5"/>
      <c r="M5"/>
      <c r="N5"/>
      <c r="O5"/>
      <c r="P5"/>
      <c r="Q5"/>
    </row>
    <row r="6" spans="2:17" ht="15" x14ac:dyDescent="0.25">
      <c r="B6"/>
      <c r="C6"/>
      <c r="D6"/>
      <c r="E6"/>
      <c r="F6"/>
      <c r="G6"/>
      <c r="H6"/>
      <c r="I6"/>
      <c r="J6"/>
      <c r="K6"/>
      <c r="L6"/>
      <c r="M6"/>
      <c r="N6"/>
      <c r="O6"/>
      <c r="P6"/>
      <c r="Q6"/>
    </row>
    <row r="7" spans="2:17" ht="44.25" customHeight="1" x14ac:dyDescent="0.25">
      <c r="B7" s="370" t="s">
        <v>282</v>
      </c>
      <c r="C7" s="371"/>
      <c r="D7" s="371"/>
      <c r="E7" s="371"/>
      <c r="F7" s="371"/>
      <c r="G7" s="371"/>
      <c r="H7" s="371"/>
      <c r="I7" s="371"/>
      <c r="J7" s="371"/>
      <c r="K7" s="371"/>
      <c r="L7" s="371"/>
      <c r="M7" s="371"/>
      <c r="N7" s="371"/>
      <c r="O7" s="371"/>
      <c r="P7" s="371"/>
      <c r="Q7" s="372"/>
    </row>
    <row r="8" spans="2:17" x14ac:dyDescent="0.25">
      <c r="B8" s="357"/>
      <c r="C8" s="357"/>
      <c r="D8" s="357"/>
      <c r="E8" s="357"/>
      <c r="F8" s="357"/>
      <c r="G8" s="358"/>
      <c r="H8" s="358"/>
      <c r="I8" s="358"/>
      <c r="J8" s="358"/>
      <c r="K8" s="358"/>
      <c r="L8" s="358"/>
      <c r="M8" s="358"/>
      <c r="N8" s="358"/>
      <c r="O8" s="358"/>
      <c r="P8" s="359"/>
      <c r="Q8" s="359"/>
    </row>
    <row r="9" spans="2:17" ht="21" x14ac:dyDescent="0.25">
      <c r="B9" s="367" t="s">
        <v>286</v>
      </c>
      <c r="C9" s="368"/>
      <c r="D9" s="368"/>
      <c r="E9" s="368"/>
      <c r="F9" s="368"/>
      <c r="G9" s="368"/>
      <c r="H9" s="368"/>
      <c r="I9" s="368"/>
      <c r="J9" s="368"/>
      <c r="K9" s="368"/>
      <c r="L9" s="368"/>
      <c r="M9" s="368"/>
      <c r="N9" s="368"/>
      <c r="O9" s="368"/>
      <c r="P9" s="368"/>
      <c r="Q9" s="369"/>
    </row>
    <row r="10" spans="2:17" ht="14.25" thickBot="1" x14ac:dyDescent="0.3"/>
    <row r="11" spans="2:17" ht="20.25" customHeight="1" thickBot="1" x14ac:dyDescent="0.3">
      <c r="B11" s="17"/>
      <c r="G11" s="354" t="s">
        <v>197</v>
      </c>
      <c r="H11" s="354"/>
      <c r="I11" s="354"/>
      <c r="J11" s="354"/>
      <c r="K11" s="354"/>
      <c r="N11" s="347">
        <v>41395</v>
      </c>
      <c r="O11" s="348"/>
      <c r="P11" s="348"/>
      <c r="Q11" s="349"/>
    </row>
    <row r="12" spans="2:17" ht="15.75" customHeight="1" x14ac:dyDescent="0.25">
      <c r="B12" s="346"/>
      <c r="C12" s="346"/>
      <c r="D12" s="53">
        <v>2012</v>
      </c>
      <c r="E12" s="53">
        <v>2013</v>
      </c>
      <c r="G12" s="54"/>
      <c r="H12" s="353" t="s">
        <v>174</v>
      </c>
      <c r="I12" s="353"/>
      <c r="J12" s="353" t="s">
        <v>175</v>
      </c>
      <c r="K12" s="353"/>
      <c r="N12" s="350" t="s">
        <v>174</v>
      </c>
      <c r="O12" s="352"/>
      <c r="P12" s="350" t="s">
        <v>175</v>
      </c>
      <c r="Q12" s="351"/>
    </row>
    <row r="13" spans="2:17" ht="38.25" x14ac:dyDescent="0.25">
      <c r="B13" s="75" t="s">
        <v>3</v>
      </c>
      <c r="C13" s="75" t="s">
        <v>4</v>
      </c>
      <c r="D13" s="76" t="s">
        <v>64</v>
      </c>
      <c r="E13" s="76" t="s">
        <v>198</v>
      </c>
      <c r="F13" s="76" t="s">
        <v>199</v>
      </c>
      <c r="G13" s="76" t="s">
        <v>200</v>
      </c>
      <c r="H13" s="77" t="s">
        <v>57</v>
      </c>
      <c r="I13" s="77" t="s">
        <v>58</v>
      </c>
      <c r="J13" s="77" t="s">
        <v>59</v>
      </c>
      <c r="K13" s="77" t="s">
        <v>177</v>
      </c>
      <c r="L13" s="78"/>
      <c r="M13" s="78"/>
      <c r="N13" s="79" t="s">
        <v>57</v>
      </c>
      <c r="O13" s="79" t="s">
        <v>58</v>
      </c>
      <c r="P13" s="79" t="s">
        <v>59</v>
      </c>
      <c r="Q13" s="79" t="s">
        <v>177</v>
      </c>
    </row>
    <row r="14" spans="2:17" x14ac:dyDescent="0.25">
      <c r="B14" s="18" t="s">
        <v>16</v>
      </c>
      <c r="C14" s="19" t="s">
        <v>65</v>
      </c>
      <c r="D14" s="21">
        <v>30200</v>
      </c>
      <c r="E14" s="21">
        <v>165900</v>
      </c>
      <c r="F14" s="21">
        <f>D14+E14</f>
        <v>196100</v>
      </c>
      <c r="G14" s="20">
        <v>355</v>
      </c>
      <c r="H14" s="55">
        <v>127</v>
      </c>
      <c r="I14" s="55">
        <v>228</v>
      </c>
      <c r="J14" s="55">
        <v>277</v>
      </c>
      <c r="K14" s="55">
        <v>78</v>
      </c>
      <c r="L14" s="78"/>
      <c r="M14" s="80"/>
      <c r="N14" s="73">
        <v>127</v>
      </c>
      <c r="O14" s="73">
        <v>228</v>
      </c>
      <c r="P14" s="73">
        <v>277</v>
      </c>
      <c r="Q14" s="73">
        <v>78</v>
      </c>
    </row>
    <row r="15" spans="2:17" x14ac:dyDescent="0.25">
      <c r="B15" s="18" t="s">
        <v>66</v>
      </c>
      <c r="C15" s="19" t="s">
        <v>70</v>
      </c>
      <c r="D15" s="21">
        <v>25600</v>
      </c>
      <c r="E15" s="21">
        <v>116600</v>
      </c>
      <c r="F15" s="21">
        <f t="shared" ref="F15:F23" si="0">D15+E15</f>
        <v>142200</v>
      </c>
      <c r="G15" s="20">
        <v>214</v>
      </c>
      <c r="H15" s="55">
        <v>104</v>
      </c>
      <c r="I15" s="55">
        <v>188</v>
      </c>
      <c r="J15" s="55">
        <v>223</v>
      </c>
      <c r="K15" s="55">
        <v>69</v>
      </c>
      <c r="L15" s="78"/>
      <c r="M15" s="80"/>
      <c r="N15" s="73">
        <v>69</v>
      </c>
      <c r="O15" s="73">
        <v>145</v>
      </c>
      <c r="P15" s="73">
        <v>158</v>
      </c>
      <c r="Q15" s="73">
        <v>56</v>
      </c>
    </row>
    <row r="16" spans="2:17" x14ac:dyDescent="0.25">
      <c r="B16" s="22" t="s">
        <v>66</v>
      </c>
      <c r="C16" s="22" t="s">
        <v>178</v>
      </c>
      <c r="D16" s="21">
        <v>22700</v>
      </c>
      <c r="E16" s="21">
        <v>95000</v>
      </c>
      <c r="F16" s="21">
        <f t="shared" si="0"/>
        <v>117700</v>
      </c>
      <c r="G16" s="20">
        <v>224</v>
      </c>
      <c r="H16" s="55">
        <v>53</v>
      </c>
      <c r="I16" s="55">
        <v>171</v>
      </c>
      <c r="J16" s="55">
        <v>156</v>
      </c>
      <c r="K16" s="55">
        <v>68</v>
      </c>
      <c r="L16" s="78"/>
      <c r="M16" s="80"/>
      <c r="N16" s="73">
        <v>53</v>
      </c>
      <c r="O16" s="73">
        <v>171</v>
      </c>
      <c r="P16" s="73">
        <v>156</v>
      </c>
      <c r="Q16" s="73">
        <v>68</v>
      </c>
    </row>
    <row r="17" spans="2:17" x14ac:dyDescent="0.25">
      <c r="B17" s="18" t="s">
        <v>66</v>
      </c>
      <c r="C17" s="19" t="s">
        <v>71</v>
      </c>
      <c r="D17" s="21">
        <v>33800</v>
      </c>
      <c r="E17" s="21">
        <v>161200</v>
      </c>
      <c r="F17" s="21">
        <f t="shared" si="0"/>
        <v>195000</v>
      </c>
      <c r="G17" s="20">
        <v>342</v>
      </c>
      <c r="H17" s="55">
        <v>123</v>
      </c>
      <c r="I17" s="55">
        <v>219</v>
      </c>
      <c r="J17" s="55">
        <v>276</v>
      </c>
      <c r="K17" s="55">
        <v>66</v>
      </c>
      <c r="L17" s="78"/>
      <c r="M17" s="80"/>
      <c r="N17" s="73">
        <v>123</v>
      </c>
      <c r="O17" s="73">
        <v>219</v>
      </c>
      <c r="P17" s="73">
        <v>276</v>
      </c>
      <c r="Q17" s="73">
        <v>66</v>
      </c>
    </row>
    <row r="18" spans="2:17" x14ac:dyDescent="0.25">
      <c r="B18" s="18" t="s">
        <v>66</v>
      </c>
      <c r="C18" s="19" t="s">
        <v>74</v>
      </c>
      <c r="D18" s="21">
        <v>18500</v>
      </c>
      <c r="E18" s="21">
        <v>119000</v>
      </c>
      <c r="F18" s="21">
        <f t="shared" si="0"/>
        <v>137500</v>
      </c>
      <c r="G18" s="20">
        <v>275</v>
      </c>
      <c r="H18" s="55">
        <v>97</v>
      </c>
      <c r="I18" s="55">
        <v>178</v>
      </c>
      <c r="J18" s="55">
        <v>210</v>
      </c>
      <c r="K18" s="55">
        <v>65</v>
      </c>
      <c r="L18" s="78"/>
      <c r="M18" s="80"/>
      <c r="N18" s="73">
        <v>97</v>
      </c>
      <c r="O18" s="73">
        <v>178</v>
      </c>
      <c r="P18" s="73">
        <v>210</v>
      </c>
      <c r="Q18" s="73">
        <v>65</v>
      </c>
    </row>
    <row r="19" spans="2:17" x14ac:dyDescent="0.25">
      <c r="B19" s="22" t="s">
        <v>26</v>
      </c>
      <c r="C19" s="22" t="s">
        <v>77</v>
      </c>
      <c r="D19" s="21">
        <v>31600</v>
      </c>
      <c r="E19" s="21">
        <v>142200</v>
      </c>
      <c r="F19" s="21">
        <f t="shared" si="0"/>
        <v>173800</v>
      </c>
      <c r="G19" s="20">
        <v>315</v>
      </c>
      <c r="H19" s="55">
        <v>112</v>
      </c>
      <c r="I19" s="55">
        <v>203</v>
      </c>
      <c r="J19" s="55">
        <v>228</v>
      </c>
      <c r="K19" s="55">
        <v>87</v>
      </c>
      <c r="L19" s="78"/>
      <c r="M19" s="80"/>
      <c r="N19" s="73">
        <v>112</v>
      </c>
      <c r="O19" s="73">
        <v>203</v>
      </c>
      <c r="P19" s="73">
        <v>228</v>
      </c>
      <c r="Q19" s="73">
        <v>87</v>
      </c>
    </row>
    <row r="20" spans="2:17" x14ac:dyDescent="0.25">
      <c r="B20" s="18" t="s">
        <v>66</v>
      </c>
      <c r="C20" s="19" t="s">
        <v>66</v>
      </c>
      <c r="D20" s="21">
        <v>24200</v>
      </c>
      <c r="E20" s="21">
        <v>121300</v>
      </c>
      <c r="F20" s="21">
        <f t="shared" si="0"/>
        <v>145500</v>
      </c>
      <c r="G20" s="20">
        <v>298</v>
      </c>
      <c r="H20" s="55">
        <v>145</v>
      </c>
      <c r="I20" s="55">
        <v>153</v>
      </c>
      <c r="J20" s="55">
        <v>239</v>
      </c>
      <c r="K20" s="55">
        <v>59</v>
      </c>
      <c r="L20" s="78"/>
      <c r="M20" s="80"/>
      <c r="N20" s="73">
        <v>145</v>
      </c>
      <c r="O20" s="73">
        <v>153</v>
      </c>
      <c r="P20" s="73">
        <v>239</v>
      </c>
      <c r="Q20" s="73">
        <v>59</v>
      </c>
    </row>
    <row r="21" spans="2:17" x14ac:dyDescent="0.25">
      <c r="B21" s="18" t="s">
        <v>23</v>
      </c>
      <c r="C21" s="19" t="s">
        <v>23</v>
      </c>
      <c r="D21" s="21">
        <v>29500</v>
      </c>
      <c r="E21" s="21">
        <v>146300</v>
      </c>
      <c r="F21" s="21">
        <f t="shared" si="0"/>
        <v>175800</v>
      </c>
      <c r="G21" s="20">
        <v>325</v>
      </c>
      <c r="H21" s="55">
        <v>120</v>
      </c>
      <c r="I21" s="55">
        <v>205</v>
      </c>
      <c r="J21" s="55">
        <v>248</v>
      </c>
      <c r="K21" s="55">
        <v>77</v>
      </c>
      <c r="L21" s="78"/>
      <c r="M21" s="80"/>
      <c r="N21" s="73">
        <v>120</v>
      </c>
      <c r="O21" s="73">
        <v>205</v>
      </c>
      <c r="P21" s="73">
        <v>248</v>
      </c>
      <c r="Q21" s="73">
        <v>77</v>
      </c>
    </row>
    <row r="22" spans="2:17" x14ac:dyDescent="0.25">
      <c r="B22" s="18" t="s">
        <v>16</v>
      </c>
      <c r="C22" s="19" t="s">
        <v>16</v>
      </c>
      <c r="D22" s="21">
        <v>35500</v>
      </c>
      <c r="E22" s="21">
        <v>183500</v>
      </c>
      <c r="F22" s="21">
        <f t="shared" si="0"/>
        <v>219000</v>
      </c>
      <c r="G22" s="20">
        <v>369</v>
      </c>
      <c r="H22" s="55">
        <v>138</v>
      </c>
      <c r="I22" s="55">
        <v>231</v>
      </c>
      <c r="J22" s="55">
        <v>266</v>
      </c>
      <c r="K22" s="55">
        <v>103</v>
      </c>
      <c r="L22" s="78"/>
      <c r="M22" s="80"/>
      <c r="N22" s="73">
        <v>138</v>
      </c>
      <c r="O22" s="73">
        <v>231</v>
      </c>
      <c r="P22" s="73">
        <v>266</v>
      </c>
      <c r="Q22" s="73">
        <v>103</v>
      </c>
    </row>
    <row r="23" spans="2:17" x14ac:dyDescent="0.25">
      <c r="B23" s="22" t="s">
        <v>66</v>
      </c>
      <c r="C23" s="22" t="s">
        <v>83</v>
      </c>
      <c r="D23" s="81">
        <v>28800</v>
      </c>
      <c r="E23" s="81">
        <v>158900</v>
      </c>
      <c r="F23" s="81">
        <f t="shared" si="0"/>
        <v>187700</v>
      </c>
      <c r="G23" s="82">
        <v>353</v>
      </c>
      <c r="H23" s="83">
        <v>151</v>
      </c>
      <c r="I23" s="83">
        <v>202</v>
      </c>
      <c r="J23" s="83">
        <v>274</v>
      </c>
      <c r="K23" s="83">
        <v>79</v>
      </c>
      <c r="L23" s="54"/>
      <c r="M23" s="84"/>
      <c r="N23" s="85">
        <v>151</v>
      </c>
      <c r="O23" s="85">
        <v>202</v>
      </c>
      <c r="P23" s="85">
        <v>274</v>
      </c>
      <c r="Q23" s="85">
        <v>79</v>
      </c>
    </row>
    <row r="24" spans="2:17" x14ac:dyDescent="0.25">
      <c r="D24" s="24">
        <f t="shared" ref="D24:K24" si="1">SUM(D14:D23)</f>
        <v>280400</v>
      </c>
      <c r="E24" s="24">
        <f t="shared" si="1"/>
        <v>1409900</v>
      </c>
      <c r="F24" s="24">
        <f t="shared" si="1"/>
        <v>1690300</v>
      </c>
      <c r="G24" s="23">
        <f t="shared" si="1"/>
        <v>3070</v>
      </c>
      <c r="H24" s="25">
        <f t="shared" si="1"/>
        <v>1170</v>
      </c>
      <c r="I24" s="25">
        <f t="shared" si="1"/>
        <v>1978</v>
      </c>
      <c r="J24" s="25">
        <f t="shared" si="1"/>
        <v>2397</v>
      </c>
      <c r="K24" s="25">
        <f t="shared" si="1"/>
        <v>751</v>
      </c>
      <c r="L24" s="78"/>
      <c r="M24" s="78"/>
      <c r="N24" s="74">
        <f>SUM(N14:N23)</f>
        <v>1135</v>
      </c>
      <c r="O24" s="74">
        <f t="shared" ref="O24:Q24" si="2">SUM(O14:O23)</f>
        <v>1935</v>
      </c>
      <c r="P24" s="74">
        <f t="shared" si="2"/>
        <v>2332</v>
      </c>
      <c r="Q24" s="74">
        <f t="shared" si="2"/>
        <v>738</v>
      </c>
    </row>
    <row r="28" spans="2:17" x14ac:dyDescent="0.25">
      <c r="D28" s="26"/>
    </row>
  </sheetData>
  <mergeCells count="9">
    <mergeCell ref="B7:Q7"/>
    <mergeCell ref="B9:Q9"/>
    <mergeCell ref="B12:C12"/>
    <mergeCell ref="N11:Q11"/>
    <mergeCell ref="P12:Q12"/>
    <mergeCell ref="N12:O12"/>
    <mergeCell ref="H12:I12"/>
    <mergeCell ref="J12:K12"/>
    <mergeCell ref="G11:K11"/>
  </mergeCells>
  <pageMargins left="0.75" right="0.75" top="1" bottom="1" header="0" footer="0"/>
  <pageSetup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B1:O22"/>
  <sheetViews>
    <sheetView topLeftCell="A4" zoomScaleNormal="100" workbookViewId="0">
      <selection activeCell="O13" sqref="O13"/>
    </sheetView>
  </sheetViews>
  <sheetFormatPr baseColWidth="10" defaultRowHeight="13.5" x14ac:dyDescent="0.25"/>
  <cols>
    <col min="1" max="1" width="3.85546875" style="56" customWidth="1"/>
    <col min="2" max="2" width="12.140625" style="60" bestFit="1" customWidth="1"/>
    <col min="3" max="3" width="19.42578125" style="60" bestFit="1" customWidth="1"/>
    <col min="4" max="10" width="5.7109375" style="60" customWidth="1"/>
    <col min="11" max="11" width="14.7109375" style="57" customWidth="1"/>
    <col min="12" max="13" width="11.42578125" style="58"/>
    <col min="14" max="15" width="11.42578125" style="72"/>
    <col min="16" max="254" width="11.42578125" style="56"/>
    <col min="255" max="255" width="3.85546875" style="56" customWidth="1"/>
    <col min="256" max="256" width="12.140625" style="56" bestFit="1" customWidth="1"/>
    <col min="257" max="257" width="19.42578125" style="56" bestFit="1" customWidth="1"/>
    <col min="258" max="264" width="5.7109375" style="56" customWidth="1"/>
    <col min="265" max="265" width="12.42578125" style="56" bestFit="1" customWidth="1"/>
    <col min="266" max="266" width="12.42578125" style="56" customWidth="1"/>
    <col min="267" max="267" width="10.42578125" style="56" bestFit="1" customWidth="1"/>
    <col min="268" max="510" width="11.42578125" style="56"/>
    <col min="511" max="511" width="3.85546875" style="56" customWidth="1"/>
    <col min="512" max="512" width="12.140625" style="56" bestFit="1" customWidth="1"/>
    <col min="513" max="513" width="19.42578125" style="56" bestFit="1" customWidth="1"/>
    <col min="514" max="520" width="5.7109375" style="56" customWidth="1"/>
    <col min="521" max="521" width="12.42578125" style="56" bestFit="1" customWidth="1"/>
    <col min="522" max="522" width="12.42578125" style="56" customWidth="1"/>
    <col min="523" max="523" width="10.42578125" style="56" bestFit="1" customWidth="1"/>
    <col min="524" max="766" width="11.42578125" style="56"/>
    <col min="767" max="767" width="3.85546875" style="56" customWidth="1"/>
    <col min="768" max="768" width="12.140625" style="56" bestFit="1" customWidth="1"/>
    <col min="769" max="769" width="19.42578125" style="56" bestFit="1" customWidth="1"/>
    <col min="770" max="776" width="5.7109375" style="56" customWidth="1"/>
    <col min="777" max="777" width="12.42578125" style="56" bestFit="1" customWidth="1"/>
    <col min="778" max="778" width="12.42578125" style="56" customWidth="1"/>
    <col min="779" max="779" width="10.42578125" style="56" bestFit="1" customWidth="1"/>
    <col min="780" max="1022" width="11.42578125" style="56"/>
    <col min="1023" max="1023" width="3.85546875" style="56" customWidth="1"/>
    <col min="1024" max="1024" width="12.140625" style="56" bestFit="1" customWidth="1"/>
    <col min="1025" max="1025" width="19.42578125" style="56" bestFit="1" customWidth="1"/>
    <col min="1026" max="1032" width="5.7109375" style="56" customWidth="1"/>
    <col min="1033" max="1033" width="12.42578125" style="56" bestFit="1" customWidth="1"/>
    <col min="1034" max="1034" width="12.42578125" style="56" customWidth="1"/>
    <col min="1035" max="1035" width="10.42578125" style="56" bestFit="1" customWidth="1"/>
    <col min="1036" max="1278" width="11.42578125" style="56"/>
    <col min="1279" max="1279" width="3.85546875" style="56" customWidth="1"/>
    <col min="1280" max="1280" width="12.140625" style="56" bestFit="1" customWidth="1"/>
    <col min="1281" max="1281" width="19.42578125" style="56" bestFit="1" customWidth="1"/>
    <col min="1282" max="1288" width="5.7109375" style="56" customWidth="1"/>
    <col min="1289" max="1289" width="12.42578125" style="56" bestFit="1" customWidth="1"/>
    <col min="1290" max="1290" width="12.42578125" style="56" customWidth="1"/>
    <col min="1291" max="1291" width="10.42578125" style="56" bestFit="1" customWidth="1"/>
    <col min="1292" max="1534" width="11.42578125" style="56"/>
    <col min="1535" max="1535" width="3.85546875" style="56" customWidth="1"/>
    <col min="1536" max="1536" width="12.140625" style="56" bestFit="1" customWidth="1"/>
    <col min="1537" max="1537" width="19.42578125" style="56" bestFit="1" customWidth="1"/>
    <col min="1538" max="1544" width="5.7109375" style="56" customWidth="1"/>
    <col min="1545" max="1545" width="12.42578125" style="56" bestFit="1" customWidth="1"/>
    <col min="1546" max="1546" width="12.42578125" style="56" customWidth="1"/>
    <col min="1547" max="1547" width="10.42578125" style="56" bestFit="1" customWidth="1"/>
    <col min="1548" max="1790" width="11.42578125" style="56"/>
    <col min="1791" max="1791" width="3.85546875" style="56" customWidth="1"/>
    <col min="1792" max="1792" width="12.140625" style="56" bestFit="1" customWidth="1"/>
    <col min="1793" max="1793" width="19.42578125" style="56" bestFit="1" customWidth="1"/>
    <col min="1794" max="1800" width="5.7109375" style="56" customWidth="1"/>
    <col min="1801" max="1801" width="12.42578125" style="56" bestFit="1" customWidth="1"/>
    <col min="1802" max="1802" width="12.42578125" style="56" customWidth="1"/>
    <col min="1803" max="1803" width="10.42578125" style="56" bestFit="1" customWidth="1"/>
    <col min="1804" max="2046" width="11.42578125" style="56"/>
    <col min="2047" max="2047" width="3.85546875" style="56" customWidth="1"/>
    <col min="2048" max="2048" width="12.140625" style="56" bestFit="1" customWidth="1"/>
    <col min="2049" max="2049" width="19.42578125" style="56" bestFit="1" customWidth="1"/>
    <col min="2050" max="2056" width="5.7109375" style="56" customWidth="1"/>
    <col min="2057" max="2057" width="12.42578125" style="56" bestFit="1" customWidth="1"/>
    <col min="2058" max="2058" width="12.42578125" style="56" customWidth="1"/>
    <col min="2059" max="2059" width="10.42578125" style="56" bestFit="1" customWidth="1"/>
    <col min="2060" max="2302" width="11.42578125" style="56"/>
    <col min="2303" max="2303" width="3.85546875" style="56" customWidth="1"/>
    <col min="2304" max="2304" width="12.140625" style="56" bestFit="1" customWidth="1"/>
    <col min="2305" max="2305" width="19.42578125" style="56" bestFit="1" customWidth="1"/>
    <col min="2306" max="2312" width="5.7109375" style="56" customWidth="1"/>
    <col min="2313" max="2313" width="12.42578125" style="56" bestFit="1" customWidth="1"/>
    <col min="2314" max="2314" width="12.42578125" style="56" customWidth="1"/>
    <col min="2315" max="2315" width="10.42578125" style="56" bestFit="1" customWidth="1"/>
    <col min="2316" max="2558" width="11.42578125" style="56"/>
    <col min="2559" max="2559" width="3.85546875" style="56" customWidth="1"/>
    <col min="2560" max="2560" width="12.140625" style="56" bestFit="1" customWidth="1"/>
    <col min="2561" max="2561" width="19.42578125" style="56" bestFit="1" customWidth="1"/>
    <col min="2562" max="2568" width="5.7109375" style="56" customWidth="1"/>
    <col min="2569" max="2569" width="12.42578125" style="56" bestFit="1" customWidth="1"/>
    <col min="2570" max="2570" width="12.42578125" style="56" customWidth="1"/>
    <col min="2571" max="2571" width="10.42578125" style="56" bestFit="1" customWidth="1"/>
    <col min="2572" max="2814" width="11.42578125" style="56"/>
    <col min="2815" max="2815" width="3.85546875" style="56" customWidth="1"/>
    <col min="2816" max="2816" width="12.140625" style="56" bestFit="1" customWidth="1"/>
    <col min="2817" max="2817" width="19.42578125" style="56" bestFit="1" customWidth="1"/>
    <col min="2818" max="2824" width="5.7109375" style="56" customWidth="1"/>
    <col min="2825" max="2825" width="12.42578125" style="56" bestFit="1" customWidth="1"/>
    <col min="2826" max="2826" width="12.42578125" style="56" customWidth="1"/>
    <col min="2827" max="2827" width="10.42578125" style="56" bestFit="1" customWidth="1"/>
    <col min="2828" max="3070" width="11.42578125" style="56"/>
    <col min="3071" max="3071" width="3.85546875" style="56" customWidth="1"/>
    <col min="3072" max="3072" width="12.140625" style="56" bestFit="1" customWidth="1"/>
    <col min="3073" max="3073" width="19.42578125" style="56" bestFit="1" customWidth="1"/>
    <col min="3074" max="3080" width="5.7109375" style="56" customWidth="1"/>
    <col min="3081" max="3081" width="12.42578125" style="56" bestFit="1" customWidth="1"/>
    <col min="3082" max="3082" width="12.42578125" style="56" customWidth="1"/>
    <col min="3083" max="3083" width="10.42578125" style="56" bestFit="1" customWidth="1"/>
    <col min="3084" max="3326" width="11.42578125" style="56"/>
    <col min="3327" max="3327" width="3.85546875" style="56" customWidth="1"/>
    <col min="3328" max="3328" width="12.140625" style="56" bestFit="1" customWidth="1"/>
    <col min="3329" max="3329" width="19.42578125" style="56" bestFit="1" customWidth="1"/>
    <col min="3330" max="3336" width="5.7109375" style="56" customWidth="1"/>
    <col min="3337" max="3337" width="12.42578125" style="56" bestFit="1" customWidth="1"/>
    <col min="3338" max="3338" width="12.42578125" style="56" customWidth="1"/>
    <col min="3339" max="3339" width="10.42578125" style="56" bestFit="1" customWidth="1"/>
    <col min="3340" max="3582" width="11.42578125" style="56"/>
    <col min="3583" max="3583" width="3.85546875" style="56" customWidth="1"/>
    <col min="3584" max="3584" width="12.140625" style="56" bestFit="1" customWidth="1"/>
    <col min="3585" max="3585" width="19.42578125" style="56" bestFit="1" customWidth="1"/>
    <col min="3586" max="3592" width="5.7109375" style="56" customWidth="1"/>
    <col min="3593" max="3593" width="12.42578125" style="56" bestFit="1" customWidth="1"/>
    <col min="3594" max="3594" width="12.42578125" style="56" customWidth="1"/>
    <col min="3595" max="3595" width="10.42578125" style="56" bestFit="1" customWidth="1"/>
    <col min="3596" max="3838" width="11.42578125" style="56"/>
    <col min="3839" max="3839" width="3.85546875" style="56" customWidth="1"/>
    <col min="3840" max="3840" width="12.140625" style="56" bestFit="1" customWidth="1"/>
    <col min="3841" max="3841" width="19.42578125" style="56" bestFit="1" customWidth="1"/>
    <col min="3842" max="3848" width="5.7109375" style="56" customWidth="1"/>
    <col min="3849" max="3849" width="12.42578125" style="56" bestFit="1" customWidth="1"/>
    <col min="3850" max="3850" width="12.42578125" style="56" customWidth="1"/>
    <col min="3851" max="3851" width="10.42578125" style="56" bestFit="1" customWidth="1"/>
    <col min="3852" max="4094" width="11.42578125" style="56"/>
    <col min="4095" max="4095" width="3.85546875" style="56" customWidth="1"/>
    <col min="4096" max="4096" width="12.140625" style="56" bestFit="1" customWidth="1"/>
    <col min="4097" max="4097" width="19.42578125" style="56" bestFit="1" customWidth="1"/>
    <col min="4098" max="4104" width="5.7109375" style="56" customWidth="1"/>
    <col min="4105" max="4105" width="12.42578125" style="56" bestFit="1" customWidth="1"/>
    <col min="4106" max="4106" width="12.42578125" style="56" customWidth="1"/>
    <col min="4107" max="4107" width="10.42578125" style="56" bestFit="1" customWidth="1"/>
    <col min="4108" max="4350" width="11.42578125" style="56"/>
    <col min="4351" max="4351" width="3.85546875" style="56" customWidth="1"/>
    <col min="4352" max="4352" width="12.140625" style="56" bestFit="1" customWidth="1"/>
    <col min="4353" max="4353" width="19.42578125" style="56" bestFit="1" customWidth="1"/>
    <col min="4354" max="4360" width="5.7109375" style="56" customWidth="1"/>
    <col min="4361" max="4361" width="12.42578125" style="56" bestFit="1" customWidth="1"/>
    <col min="4362" max="4362" width="12.42578125" style="56" customWidth="1"/>
    <col min="4363" max="4363" width="10.42578125" style="56" bestFit="1" customWidth="1"/>
    <col min="4364" max="4606" width="11.42578125" style="56"/>
    <col min="4607" max="4607" width="3.85546875" style="56" customWidth="1"/>
    <col min="4608" max="4608" width="12.140625" style="56" bestFit="1" customWidth="1"/>
    <col min="4609" max="4609" width="19.42578125" style="56" bestFit="1" customWidth="1"/>
    <col min="4610" max="4616" width="5.7109375" style="56" customWidth="1"/>
    <col min="4617" max="4617" width="12.42578125" style="56" bestFit="1" customWidth="1"/>
    <col min="4618" max="4618" width="12.42578125" style="56" customWidth="1"/>
    <col min="4619" max="4619" width="10.42578125" style="56" bestFit="1" customWidth="1"/>
    <col min="4620" max="4862" width="11.42578125" style="56"/>
    <col min="4863" max="4863" width="3.85546875" style="56" customWidth="1"/>
    <col min="4864" max="4864" width="12.140625" style="56" bestFit="1" customWidth="1"/>
    <col min="4865" max="4865" width="19.42578125" style="56" bestFit="1" customWidth="1"/>
    <col min="4866" max="4872" width="5.7109375" style="56" customWidth="1"/>
    <col min="4873" max="4873" width="12.42578125" style="56" bestFit="1" customWidth="1"/>
    <col min="4874" max="4874" width="12.42578125" style="56" customWidth="1"/>
    <col min="4875" max="4875" width="10.42578125" style="56" bestFit="1" customWidth="1"/>
    <col min="4876" max="5118" width="11.42578125" style="56"/>
    <col min="5119" max="5119" width="3.85546875" style="56" customWidth="1"/>
    <col min="5120" max="5120" width="12.140625" style="56" bestFit="1" customWidth="1"/>
    <col min="5121" max="5121" width="19.42578125" style="56" bestFit="1" customWidth="1"/>
    <col min="5122" max="5128" width="5.7109375" style="56" customWidth="1"/>
    <col min="5129" max="5129" width="12.42578125" style="56" bestFit="1" customWidth="1"/>
    <col min="5130" max="5130" width="12.42578125" style="56" customWidth="1"/>
    <col min="5131" max="5131" width="10.42578125" style="56" bestFit="1" customWidth="1"/>
    <col min="5132" max="5374" width="11.42578125" style="56"/>
    <col min="5375" max="5375" width="3.85546875" style="56" customWidth="1"/>
    <col min="5376" max="5376" width="12.140625" style="56" bestFit="1" customWidth="1"/>
    <col min="5377" max="5377" width="19.42578125" style="56" bestFit="1" customWidth="1"/>
    <col min="5378" max="5384" width="5.7109375" style="56" customWidth="1"/>
    <col min="5385" max="5385" width="12.42578125" style="56" bestFit="1" customWidth="1"/>
    <col min="5386" max="5386" width="12.42578125" style="56" customWidth="1"/>
    <col min="5387" max="5387" width="10.42578125" style="56" bestFit="1" customWidth="1"/>
    <col min="5388" max="5630" width="11.42578125" style="56"/>
    <col min="5631" max="5631" width="3.85546875" style="56" customWidth="1"/>
    <col min="5632" max="5632" width="12.140625" style="56" bestFit="1" customWidth="1"/>
    <col min="5633" max="5633" width="19.42578125" style="56" bestFit="1" customWidth="1"/>
    <col min="5634" max="5640" width="5.7109375" style="56" customWidth="1"/>
    <col min="5641" max="5641" width="12.42578125" style="56" bestFit="1" customWidth="1"/>
    <col min="5642" max="5642" width="12.42578125" style="56" customWidth="1"/>
    <col min="5643" max="5643" width="10.42578125" style="56" bestFit="1" customWidth="1"/>
    <col min="5644" max="5886" width="11.42578125" style="56"/>
    <col min="5887" max="5887" width="3.85546875" style="56" customWidth="1"/>
    <col min="5888" max="5888" width="12.140625" style="56" bestFit="1" customWidth="1"/>
    <col min="5889" max="5889" width="19.42578125" style="56" bestFit="1" customWidth="1"/>
    <col min="5890" max="5896" width="5.7109375" style="56" customWidth="1"/>
    <col min="5897" max="5897" width="12.42578125" style="56" bestFit="1" customWidth="1"/>
    <col min="5898" max="5898" width="12.42578125" style="56" customWidth="1"/>
    <col min="5899" max="5899" width="10.42578125" style="56" bestFit="1" customWidth="1"/>
    <col min="5900" max="6142" width="11.42578125" style="56"/>
    <col min="6143" max="6143" width="3.85546875" style="56" customWidth="1"/>
    <col min="6144" max="6144" width="12.140625" style="56" bestFit="1" customWidth="1"/>
    <col min="6145" max="6145" width="19.42578125" style="56" bestFit="1" customWidth="1"/>
    <col min="6146" max="6152" width="5.7109375" style="56" customWidth="1"/>
    <col min="6153" max="6153" width="12.42578125" style="56" bestFit="1" customWidth="1"/>
    <col min="6154" max="6154" width="12.42578125" style="56" customWidth="1"/>
    <col min="6155" max="6155" width="10.42578125" style="56" bestFit="1" customWidth="1"/>
    <col min="6156" max="6398" width="11.42578125" style="56"/>
    <col min="6399" max="6399" width="3.85546875" style="56" customWidth="1"/>
    <col min="6400" max="6400" width="12.140625" style="56" bestFit="1" customWidth="1"/>
    <col min="6401" max="6401" width="19.42578125" style="56" bestFit="1" customWidth="1"/>
    <col min="6402" max="6408" width="5.7109375" style="56" customWidth="1"/>
    <col min="6409" max="6409" width="12.42578125" style="56" bestFit="1" customWidth="1"/>
    <col min="6410" max="6410" width="12.42578125" style="56" customWidth="1"/>
    <col min="6411" max="6411" width="10.42578125" style="56" bestFit="1" customWidth="1"/>
    <col min="6412" max="6654" width="11.42578125" style="56"/>
    <col min="6655" max="6655" width="3.85546875" style="56" customWidth="1"/>
    <col min="6656" max="6656" width="12.140625" style="56" bestFit="1" customWidth="1"/>
    <col min="6657" max="6657" width="19.42578125" style="56" bestFit="1" customWidth="1"/>
    <col min="6658" max="6664" width="5.7109375" style="56" customWidth="1"/>
    <col min="6665" max="6665" width="12.42578125" style="56" bestFit="1" customWidth="1"/>
    <col min="6666" max="6666" width="12.42578125" style="56" customWidth="1"/>
    <col min="6667" max="6667" width="10.42578125" style="56" bestFit="1" customWidth="1"/>
    <col min="6668" max="6910" width="11.42578125" style="56"/>
    <col min="6911" max="6911" width="3.85546875" style="56" customWidth="1"/>
    <col min="6912" max="6912" width="12.140625" style="56" bestFit="1" customWidth="1"/>
    <col min="6913" max="6913" width="19.42578125" style="56" bestFit="1" customWidth="1"/>
    <col min="6914" max="6920" width="5.7109375" style="56" customWidth="1"/>
    <col min="6921" max="6921" width="12.42578125" style="56" bestFit="1" customWidth="1"/>
    <col min="6922" max="6922" width="12.42578125" style="56" customWidth="1"/>
    <col min="6923" max="6923" width="10.42578125" style="56" bestFit="1" customWidth="1"/>
    <col min="6924" max="7166" width="11.42578125" style="56"/>
    <col min="7167" max="7167" width="3.85546875" style="56" customWidth="1"/>
    <col min="7168" max="7168" width="12.140625" style="56" bestFit="1" customWidth="1"/>
    <col min="7169" max="7169" width="19.42578125" style="56" bestFit="1" customWidth="1"/>
    <col min="7170" max="7176" width="5.7109375" style="56" customWidth="1"/>
    <col min="7177" max="7177" width="12.42578125" style="56" bestFit="1" customWidth="1"/>
    <col min="7178" max="7178" width="12.42578125" style="56" customWidth="1"/>
    <col min="7179" max="7179" width="10.42578125" style="56" bestFit="1" customWidth="1"/>
    <col min="7180" max="7422" width="11.42578125" style="56"/>
    <col min="7423" max="7423" width="3.85546875" style="56" customWidth="1"/>
    <col min="7424" max="7424" width="12.140625" style="56" bestFit="1" customWidth="1"/>
    <col min="7425" max="7425" width="19.42578125" style="56" bestFit="1" customWidth="1"/>
    <col min="7426" max="7432" width="5.7109375" style="56" customWidth="1"/>
    <col min="7433" max="7433" width="12.42578125" style="56" bestFit="1" customWidth="1"/>
    <col min="7434" max="7434" width="12.42578125" style="56" customWidth="1"/>
    <col min="7435" max="7435" width="10.42578125" style="56" bestFit="1" customWidth="1"/>
    <col min="7436" max="7678" width="11.42578125" style="56"/>
    <col min="7679" max="7679" width="3.85546875" style="56" customWidth="1"/>
    <col min="7680" max="7680" width="12.140625" style="56" bestFit="1" customWidth="1"/>
    <col min="7681" max="7681" width="19.42578125" style="56" bestFit="1" customWidth="1"/>
    <col min="7682" max="7688" width="5.7109375" style="56" customWidth="1"/>
    <col min="7689" max="7689" width="12.42578125" style="56" bestFit="1" customWidth="1"/>
    <col min="7690" max="7690" width="12.42578125" style="56" customWidth="1"/>
    <col min="7691" max="7691" width="10.42578125" style="56" bestFit="1" customWidth="1"/>
    <col min="7692" max="7934" width="11.42578125" style="56"/>
    <col min="7935" max="7935" width="3.85546875" style="56" customWidth="1"/>
    <col min="7936" max="7936" width="12.140625" style="56" bestFit="1" customWidth="1"/>
    <col min="7937" max="7937" width="19.42578125" style="56" bestFit="1" customWidth="1"/>
    <col min="7938" max="7944" width="5.7109375" style="56" customWidth="1"/>
    <col min="7945" max="7945" width="12.42578125" style="56" bestFit="1" customWidth="1"/>
    <col min="7946" max="7946" width="12.42578125" style="56" customWidth="1"/>
    <col min="7947" max="7947" width="10.42578125" style="56" bestFit="1" customWidth="1"/>
    <col min="7948" max="8190" width="11.42578125" style="56"/>
    <col min="8191" max="8191" width="3.85546875" style="56" customWidth="1"/>
    <col min="8192" max="8192" width="12.140625" style="56" bestFit="1" customWidth="1"/>
    <col min="8193" max="8193" width="19.42578125" style="56" bestFit="1" customWidth="1"/>
    <col min="8194" max="8200" width="5.7109375" style="56" customWidth="1"/>
    <col min="8201" max="8201" width="12.42578125" style="56" bestFit="1" customWidth="1"/>
    <col min="8202" max="8202" width="12.42578125" style="56" customWidth="1"/>
    <col min="8203" max="8203" width="10.42578125" style="56" bestFit="1" customWidth="1"/>
    <col min="8204" max="8446" width="11.42578125" style="56"/>
    <col min="8447" max="8447" width="3.85546875" style="56" customWidth="1"/>
    <col min="8448" max="8448" width="12.140625" style="56" bestFit="1" customWidth="1"/>
    <col min="8449" max="8449" width="19.42578125" style="56" bestFit="1" customWidth="1"/>
    <col min="8450" max="8456" width="5.7109375" style="56" customWidth="1"/>
    <col min="8457" max="8457" width="12.42578125" style="56" bestFit="1" customWidth="1"/>
    <col min="8458" max="8458" width="12.42578125" style="56" customWidth="1"/>
    <col min="8459" max="8459" width="10.42578125" style="56" bestFit="1" customWidth="1"/>
    <col min="8460" max="8702" width="11.42578125" style="56"/>
    <col min="8703" max="8703" width="3.85546875" style="56" customWidth="1"/>
    <col min="8704" max="8704" width="12.140625" style="56" bestFit="1" customWidth="1"/>
    <col min="8705" max="8705" width="19.42578125" style="56" bestFit="1" customWidth="1"/>
    <col min="8706" max="8712" width="5.7109375" style="56" customWidth="1"/>
    <col min="8713" max="8713" width="12.42578125" style="56" bestFit="1" customWidth="1"/>
    <col min="8714" max="8714" width="12.42578125" style="56" customWidth="1"/>
    <col min="8715" max="8715" width="10.42578125" style="56" bestFit="1" customWidth="1"/>
    <col min="8716" max="8958" width="11.42578125" style="56"/>
    <col min="8959" max="8959" width="3.85546875" style="56" customWidth="1"/>
    <col min="8960" max="8960" width="12.140625" style="56" bestFit="1" customWidth="1"/>
    <col min="8961" max="8961" width="19.42578125" style="56" bestFit="1" customWidth="1"/>
    <col min="8962" max="8968" width="5.7109375" style="56" customWidth="1"/>
    <col min="8969" max="8969" width="12.42578125" style="56" bestFit="1" customWidth="1"/>
    <col min="8970" max="8970" width="12.42578125" style="56" customWidth="1"/>
    <col min="8971" max="8971" width="10.42578125" style="56" bestFit="1" customWidth="1"/>
    <col min="8972" max="9214" width="11.42578125" style="56"/>
    <col min="9215" max="9215" width="3.85546875" style="56" customWidth="1"/>
    <col min="9216" max="9216" width="12.140625" style="56" bestFit="1" customWidth="1"/>
    <col min="9217" max="9217" width="19.42578125" style="56" bestFit="1" customWidth="1"/>
    <col min="9218" max="9224" width="5.7109375" style="56" customWidth="1"/>
    <col min="9225" max="9225" width="12.42578125" style="56" bestFit="1" customWidth="1"/>
    <col min="9226" max="9226" width="12.42578125" style="56" customWidth="1"/>
    <col min="9227" max="9227" width="10.42578125" style="56" bestFit="1" customWidth="1"/>
    <col min="9228" max="9470" width="11.42578125" style="56"/>
    <col min="9471" max="9471" width="3.85546875" style="56" customWidth="1"/>
    <col min="9472" max="9472" width="12.140625" style="56" bestFit="1" customWidth="1"/>
    <col min="9473" max="9473" width="19.42578125" style="56" bestFit="1" customWidth="1"/>
    <col min="9474" max="9480" width="5.7109375" style="56" customWidth="1"/>
    <col min="9481" max="9481" width="12.42578125" style="56" bestFit="1" customWidth="1"/>
    <col min="9482" max="9482" width="12.42578125" style="56" customWidth="1"/>
    <col min="9483" max="9483" width="10.42578125" style="56" bestFit="1" customWidth="1"/>
    <col min="9484" max="9726" width="11.42578125" style="56"/>
    <col min="9727" max="9727" width="3.85546875" style="56" customWidth="1"/>
    <col min="9728" max="9728" width="12.140625" style="56" bestFit="1" customWidth="1"/>
    <col min="9729" max="9729" width="19.42578125" style="56" bestFit="1" customWidth="1"/>
    <col min="9730" max="9736" width="5.7109375" style="56" customWidth="1"/>
    <col min="9737" max="9737" width="12.42578125" style="56" bestFit="1" customWidth="1"/>
    <col min="9738" max="9738" width="12.42578125" style="56" customWidth="1"/>
    <col min="9739" max="9739" width="10.42578125" style="56" bestFit="1" customWidth="1"/>
    <col min="9740" max="9982" width="11.42578125" style="56"/>
    <col min="9983" max="9983" width="3.85546875" style="56" customWidth="1"/>
    <col min="9984" max="9984" width="12.140625" style="56" bestFit="1" customWidth="1"/>
    <col min="9985" max="9985" width="19.42578125" style="56" bestFit="1" customWidth="1"/>
    <col min="9986" max="9992" width="5.7109375" style="56" customWidth="1"/>
    <col min="9993" max="9993" width="12.42578125" style="56" bestFit="1" customWidth="1"/>
    <col min="9994" max="9994" width="12.42578125" style="56" customWidth="1"/>
    <col min="9995" max="9995" width="10.42578125" style="56" bestFit="1" customWidth="1"/>
    <col min="9996" max="10238" width="11.42578125" style="56"/>
    <col min="10239" max="10239" width="3.85546875" style="56" customWidth="1"/>
    <col min="10240" max="10240" width="12.140625" style="56" bestFit="1" customWidth="1"/>
    <col min="10241" max="10241" width="19.42578125" style="56" bestFit="1" customWidth="1"/>
    <col min="10242" max="10248" width="5.7109375" style="56" customWidth="1"/>
    <col min="10249" max="10249" width="12.42578125" style="56" bestFit="1" customWidth="1"/>
    <col min="10250" max="10250" width="12.42578125" style="56" customWidth="1"/>
    <col min="10251" max="10251" width="10.42578125" style="56" bestFit="1" customWidth="1"/>
    <col min="10252" max="10494" width="11.42578125" style="56"/>
    <col min="10495" max="10495" width="3.85546875" style="56" customWidth="1"/>
    <col min="10496" max="10496" width="12.140625" style="56" bestFit="1" customWidth="1"/>
    <col min="10497" max="10497" width="19.42578125" style="56" bestFit="1" customWidth="1"/>
    <col min="10498" max="10504" width="5.7109375" style="56" customWidth="1"/>
    <col min="10505" max="10505" width="12.42578125" style="56" bestFit="1" customWidth="1"/>
    <col min="10506" max="10506" width="12.42578125" style="56" customWidth="1"/>
    <col min="10507" max="10507" width="10.42578125" style="56" bestFit="1" customWidth="1"/>
    <col min="10508" max="10750" width="11.42578125" style="56"/>
    <col min="10751" max="10751" width="3.85546875" style="56" customWidth="1"/>
    <col min="10752" max="10752" width="12.140625" style="56" bestFit="1" customWidth="1"/>
    <col min="10753" max="10753" width="19.42578125" style="56" bestFit="1" customWidth="1"/>
    <col min="10754" max="10760" width="5.7109375" style="56" customWidth="1"/>
    <col min="10761" max="10761" width="12.42578125" style="56" bestFit="1" customWidth="1"/>
    <col min="10762" max="10762" width="12.42578125" style="56" customWidth="1"/>
    <col min="10763" max="10763" width="10.42578125" style="56" bestFit="1" customWidth="1"/>
    <col min="10764" max="11006" width="11.42578125" style="56"/>
    <col min="11007" max="11007" width="3.85546875" style="56" customWidth="1"/>
    <col min="11008" max="11008" width="12.140625" style="56" bestFit="1" customWidth="1"/>
    <col min="11009" max="11009" width="19.42578125" style="56" bestFit="1" customWidth="1"/>
    <col min="11010" max="11016" width="5.7109375" style="56" customWidth="1"/>
    <col min="11017" max="11017" width="12.42578125" style="56" bestFit="1" customWidth="1"/>
    <col min="11018" max="11018" width="12.42578125" style="56" customWidth="1"/>
    <col min="11019" max="11019" width="10.42578125" style="56" bestFit="1" customWidth="1"/>
    <col min="11020" max="11262" width="11.42578125" style="56"/>
    <col min="11263" max="11263" width="3.85546875" style="56" customWidth="1"/>
    <col min="11264" max="11264" width="12.140625" style="56" bestFit="1" customWidth="1"/>
    <col min="11265" max="11265" width="19.42578125" style="56" bestFit="1" customWidth="1"/>
    <col min="11266" max="11272" width="5.7109375" style="56" customWidth="1"/>
    <col min="11273" max="11273" width="12.42578125" style="56" bestFit="1" customWidth="1"/>
    <col min="11274" max="11274" width="12.42578125" style="56" customWidth="1"/>
    <col min="11275" max="11275" width="10.42578125" style="56" bestFit="1" customWidth="1"/>
    <col min="11276" max="11518" width="11.42578125" style="56"/>
    <col min="11519" max="11519" width="3.85546875" style="56" customWidth="1"/>
    <col min="11520" max="11520" width="12.140625" style="56" bestFit="1" customWidth="1"/>
    <col min="11521" max="11521" width="19.42578125" style="56" bestFit="1" customWidth="1"/>
    <col min="11522" max="11528" width="5.7109375" style="56" customWidth="1"/>
    <col min="11529" max="11529" width="12.42578125" style="56" bestFit="1" customWidth="1"/>
    <col min="11530" max="11530" width="12.42578125" style="56" customWidth="1"/>
    <col min="11531" max="11531" width="10.42578125" style="56" bestFit="1" customWidth="1"/>
    <col min="11532" max="11774" width="11.42578125" style="56"/>
    <col min="11775" max="11775" width="3.85546875" style="56" customWidth="1"/>
    <col min="11776" max="11776" width="12.140625" style="56" bestFit="1" customWidth="1"/>
    <col min="11777" max="11777" width="19.42578125" style="56" bestFit="1" customWidth="1"/>
    <col min="11778" max="11784" width="5.7109375" style="56" customWidth="1"/>
    <col min="11785" max="11785" width="12.42578125" style="56" bestFit="1" customWidth="1"/>
    <col min="11786" max="11786" width="12.42578125" style="56" customWidth="1"/>
    <col min="11787" max="11787" width="10.42578125" style="56" bestFit="1" customWidth="1"/>
    <col min="11788" max="12030" width="11.42578125" style="56"/>
    <col min="12031" max="12031" width="3.85546875" style="56" customWidth="1"/>
    <col min="12032" max="12032" width="12.140625" style="56" bestFit="1" customWidth="1"/>
    <col min="12033" max="12033" width="19.42578125" style="56" bestFit="1" customWidth="1"/>
    <col min="12034" max="12040" width="5.7109375" style="56" customWidth="1"/>
    <col min="12041" max="12041" width="12.42578125" style="56" bestFit="1" customWidth="1"/>
    <col min="12042" max="12042" width="12.42578125" style="56" customWidth="1"/>
    <col min="12043" max="12043" width="10.42578125" style="56" bestFit="1" customWidth="1"/>
    <col min="12044" max="12286" width="11.42578125" style="56"/>
    <col min="12287" max="12287" width="3.85546875" style="56" customWidth="1"/>
    <col min="12288" max="12288" width="12.140625" style="56" bestFit="1" customWidth="1"/>
    <col min="12289" max="12289" width="19.42578125" style="56" bestFit="1" customWidth="1"/>
    <col min="12290" max="12296" width="5.7109375" style="56" customWidth="1"/>
    <col min="12297" max="12297" width="12.42578125" style="56" bestFit="1" customWidth="1"/>
    <col min="12298" max="12298" width="12.42578125" style="56" customWidth="1"/>
    <col min="12299" max="12299" width="10.42578125" style="56" bestFit="1" customWidth="1"/>
    <col min="12300" max="12542" width="11.42578125" style="56"/>
    <col min="12543" max="12543" width="3.85546875" style="56" customWidth="1"/>
    <col min="12544" max="12544" width="12.140625" style="56" bestFit="1" customWidth="1"/>
    <col min="12545" max="12545" width="19.42578125" style="56" bestFit="1" customWidth="1"/>
    <col min="12546" max="12552" width="5.7109375" style="56" customWidth="1"/>
    <col min="12553" max="12553" width="12.42578125" style="56" bestFit="1" customWidth="1"/>
    <col min="12554" max="12554" width="12.42578125" style="56" customWidth="1"/>
    <col min="12555" max="12555" width="10.42578125" style="56" bestFit="1" customWidth="1"/>
    <col min="12556" max="12798" width="11.42578125" style="56"/>
    <col min="12799" max="12799" width="3.85546875" style="56" customWidth="1"/>
    <col min="12800" max="12800" width="12.140625" style="56" bestFit="1" customWidth="1"/>
    <col min="12801" max="12801" width="19.42578125" style="56" bestFit="1" customWidth="1"/>
    <col min="12802" max="12808" width="5.7109375" style="56" customWidth="1"/>
    <col min="12809" max="12809" width="12.42578125" style="56" bestFit="1" customWidth="1"/>
    <col min="12810" max="12810" width="12.42578125" style="56" customWidth="1"/>
    <col min="12811" max="12811" width="10.42578125" style="56" bestFit="1" customWidth="1"/>
    <col min="12812" max="13054" width="11.42578125" style="56"/>
    <col min="13055" max="13055" width="3.85546875" style="56" customWidth="1"/>
    <col min="13056" max="13056" width="12.140625" style="56" bestFit="1" customWidth="1"/>
    <col min="13057" max="13057" width="19.42578125" style="56" bestFit="1" customWidth="1"/>
    <col min="13058" max="13064" width="5.7109375" style="56" customWidth="1"/>
    <col min="13065" max="13065" width="12.42578125" style="56" bestFit="1" customWidth="1"/>
    <col min="13066" max="13066" width="12.42578125" style="56" customWidth="1"/>
    <col min="13067" max="13067" width="10.42578125" style="56" bestFit="1" customWidth="1"/>
    <col min="13068" max="13310" width="11.42578125" style="56"/>
    <col min="13311" max="13311" width="3.85546875" style="56" customWidth="1"/>
    <col min="13312" max="13312" width="12.140625" style="56" bestFit="1" customWidth="1"/>
    <col min="13313" max="13313" width="19.42578125" style="56" bestFit="1" customWidth="1"/>
    <col min="13314" max="13320" width="5.7109375" style="56" customWidth="1"/>
    <col min="13321" max="13321" width="12.42578125" style="56" bestFit="1" customWidth="1"/>
    <col min="13322" max="13322" width="12.42578125" style="56" customWidth="1"/>
    <col min="13323" max="13323" width="10.42578125" style="56" bestFit="1" customWidth="1"/>
    <col min="13324" max="13566" width="11.42578125" style="56"/>
    <col min="13567" max="13567" width="3.85546875" style="56" customWidth="1"/>
    <col min="13568" max="13568" width="12.140625" style="56" bestFit="1" customWidth="1"/>
    <col min="13569" max="13569" width="19.42578125" style="56" bestFit="1" customWidth="1"/>
    <col min="13570" max="13576" width="5.7109375" style="56" customWidth="1"/>
    <col min="13577" max="13577" width="12.42578125" style="56" bestFit="1" customWidth="1"/>
    <col min="13578" max="13578" width="12.42578125" style="56" customWidth="1"/>
    <col min="13579" max="13579" width="10.42578125" style="56" bestFit="1" customWidth="1"/>
    <col min="13580" max="13822" width="11.42578125" style="56"/>
    <col min="13823" max="13823" width="3.85546875" style="56" customWidth="1"/>
    <col min="13824" max="13824" width="12.140625" style="56" bestFit="1" customWidth="1"/>
    <col min="13825" max="13825" width="19.42578125" style="56" bestFit="1" customWidth="1"/>
    <col min="13826" max="13832" width="5.7109375" style="56" customWidth="1"/>
    <col min="13833" max="13833" width="12.42578125" style="56" bestFit="1" customWidth="1"/>
    <col min="13834" max="13834" width="12.42578125" style="56" customWidth="1"/>
    <col min="13835" max="13835" width="10.42578125" style="56" bestFit="1" customWidth="1"/>
    <col min="13836" max="14078" width="11.42578125" style="56"/>
    <col min="14079" max="14079" width="3.85546875" style="56" customWidth="1"/>
    <col min="14080" max="14080" width="12.140625" style="56" bestFit="1" customWidth="1"/>
    <col min="14081" max="14081" width="19.42578125" style="56" bestFit="1" customWidth="1"/>
    <col min="14082" max="14088" width="5.7109375" style="56" customWidth="1"/>
    <col min="14089" max="14089" width="12.42578125" style="56" bestFit="1" customWidth="1"/>
    <col min="14090" max="14090" width="12.42578125" style="56" customWidth="1"/>
    <col min="14091" max="14091" width="10.42578125" style="56" bestFit="1" customWidth="1"/>
    <col min="14092" max="14334" width="11.42578125" style="56"/>
    <col min="14335" max="14335" width="3.85546875" style="56" customWidth="1"/>
    <col min="14336" max="14336" width="12.140625" style="56" bestFit="1" customWidth="1"/>
    <col min="14337" max="14337" width="19.42578125" style="56" bestFit="1" customWidth="1"/>
    <col min="14338" max="14344" width="5.7109375" style="56" customWidth="1"/>
    <col min="14345" max="14345" width="12.42578125" style="56" bestFit="1" customWidth="1"/>
    <col min="14346" max="14346" width="12.42578125" style="56" customWidth="1"/>
    <col min="14347" max="14347" width="10.42578125" style="56" bestFit="1" customWidth="1"/>
    <col min="14348" max="14590" width="11.42578125" style="56"/>
    <col min="14591" max="14591" width="3.85546875" style="56" customWidth="1"/>
    <col min="14592" max="14592" width="12.140625" style="56" bestFit="1" customWidth="1"/>
    <col min="14593" max="14593" width="19.42578125" style="56" bestFit="1" customWidth="1"/>
    <col min="14594" max="14600" width="5.7109375" style="56" customWidth="1"/>
    <col min="14601" max="14601" width="12.42578125" style="56" bestFit="1" customWidth="1"/>
    <col min="14602" max="14602" width="12.42578125" style="56" customWidth="1"/>
    <col min="14603" max="14603" width="10.42578125" style="56" bestFit="1" customWidth="1"/>
    <col min="14604" max="14846" width="11.42578125" style="56"/>
    <col min="14847" max="14847" width="3.85546875" style="56" customWidth="1"/>
    <col min="14848" max="14848" width="12.140625" style="56" bestFit="1" customWidth="1"/>
    <col min="14849" max="14849" width="19.42578125" style="56" bestFit="1" customWidth="1"/>
    <col min="14850" max="14856" width="5.7109375" style="56" customWidth="1"/>
    <col min="14857" max="14857" width="12.42578125" style="56" bestFit="1" customWidth="1"/>
    <col min="14858" max="14858" width="12.42578125" style="56" customWidth="1"/>
    <col min="14859" max="14859" width="10.42578125" style="56" bestFit="1" customWidth="1"/>
    <col min="14860" max="15102" width="11.42578125" style="56"/>
    <col min="15103" max="15103" width="3.85546875" style="56" customWidth="1"/>
    <col min="15104" max="15104" width="12.140625" style="56" bestFit="1" customWidth="1"/>
    <col min="15105" max="15105" width="19.42578125" style="56" bestFit="1" customWidth="1"/>
    <col min="15106" max="15112" width="5.7109375" style="56" customWidth="1"/>
    <col min="15113" max="15113" width="12.42578125" style="56" bestFit="1" customWidth="1"/>
    <col min="15114" max="15114" width="12.42578125" style="56" customWidth="1"/>
    <col min="15115" max="15115" width="10.42578125" style="56" bestFit="1" customWidth="1"/>
    <col min="15116" max="15358" width="11.42578125" style="56"/>
    <col min="15359" max="15359" width="3.85546875" style="56" customWidth="1"/>
    <col min="15360" max="15360" width="12.140625" style="56" bestFit="1" customWidth="1"/>
    <col min="15361" max="15361" width="19.42578125" style="56" bestFit="1" customWidth="1"/>
    <col min="15362" max="15368" width="5.7109375" style="56" customWidth="1"/>
    <col min="15369" max="15369" width="12.42578125" style="56" bestFit="1" customWidth="1"/>
    <col min="15370" max="15370" width="12.42578125" style="56" customWidth="1"/>
    <col min="15371" max="15371" width="10.42578125" style="56" bestFit="1" customWidth="1"/>
    <col min="15372" max="15614" width="11.42578125" style="56"/>
    <col min="15615" max="15615" width="3.85546875" style="56" customWidth="1"/>
    <col min="15616" max="15616" width="12.140625" style="56" bestFit="1" customWidth="1"/>
    <col min="15617" max="15617" width="19.42578125" style="56" bestFit="1" customWidth="1"/>
    <col min="15618" max="15624" width="5.7109375" style="56" customWidth="1"/>
    <col min="15625" max="15625" width="12.42578125" style="56" bestFit="1" customWidth="1"/>
    <col min="15626" max="15626" width="12.42578125" style="56" customWidth="1"/>
    <col min="15627" max="15627" width="10.42578125" style="56" bestFit="1" customWidth="1"/>
    <col min="15628" max="15870" width="11.42578125" style="56"/>
    <col min="15871" max="15871" width="3.85546875" style="56" customWidth="1"/>
    <col min="15872" max="15872" width="12.140625" style="56" bestFit="1" customWidth="1"/>
    <col min="15873" max="15873" width="19.42578125" style="56" bestFit="1" customWidth="1"/>
    <col min="15874" max="15880" width="5.7109375" style="56" customWidth="1"/>
    <col min="15881" max="15881" width="12.42578125" style="56" bestFit="1" customWidth="1"/>
    <col min="15882" max="15882" width="12.42578125" style="56" customWidth="1"/>
    <col min="15883" max="15883" width="10.42578125" style="56" bestFit="1" customWidth="1"/>
    <col min="15884" max="16126" width="11.42578125" style="56"/>
    <col min="16127" max="16127" width="3.85546875" style="56" customWidth="1"/>
    <col min="16128" max="16128" width="12.140625" style="56" bestFit="1" customWidth="1"/>
    <col min="16129" max="16129" width="19.42578125" style="56" bestFit="1" customWidth="1"/>
    <col min="16130" max="16136" width="5.7109375" style="56" customWidth="1"/>
    <col min="16137" max="16137" width="12.42578125" style="56" bestFit="1" customWidth="1"/>
    <col min="16138" max="16138" width="12.42578125" style="56" customWidth="1"/>
    <col min="16139" max="16139" width="10.42578125" style="56" bestFit="1" customWidth="1"/>
    <col min="16140" max="16384" width="11.42578125" style="56"/>
  </cols>
  <sheetData>
    <row r="1" spans="2:13" x14ac:dyDescent="0.25">
      <c r="B1" s="373"/>
      <c r="C1" s="373"/>
      <c r="D1" s="373"/>
      <c r="E1" s="373"/>
      <c r="F1" s="373"/>
      <c r="G1" s="373"/>
      <c r="H1" s="373"/>
      <c r="I1" s="373"/>
      <c r="J1" s="373"/>
      <c r="K1" s="374"/>
      <c r="L1" s="374"/>
      <c r="M1" s="374"/>
    </row>
    <row r="2" spans="2:13" x14ac:dyDescent="0.25">
      <c r="B2" s="373"/>
      <c r="C2" s="373"/>
      <c r="D2" s="373"/>
      <c r="E2" s="373"/>
      <c r="F2" s="373"/>
      <c r="G2" s="373"/>
      <c r="H2" s="373"/>
      <c r="I2" s="373"/>
      <c r="J2" s="373"/>
      <c r="K2" s="374"/>
      <c r="L2" s="374"/>
      <c r="M2" s="374"/>
    </row>
    <row r="3" spans="2:13" x14ac:dyDescent="0.25">
      <c r="B3" s="373"/>
      <c r="C3" s="373"/>
      <c r="D3" s="373"/>
      <c r="E3" s="373"/>
      <c r="F3" s="373"/>
      <c r="G3" s="373"/>
      <c r="H3" s="373"/>
      <c r="I3" s="373"/>
      <c r="J3" s="373"/>
      <c r="K3" s="374"/>
      <c r="L3" s="374"/>
      <c r="M3" s="374"/>
    </row>
    <row r="4" spans="2:13" ht="15" x14ac:dyDescent="0.25">
      <c r="B4"/>
      <c r="C4"/>
      <c r="D4"/>
      <c r="E4"/>
      <c r="F4"/>
      <c r="G4"/>
      <c r="H4"/>
      <c r="I4"/>
      <c r="J4"/>
      <c r="K4"/>
      <c r="L4"/>
      <c r="M4"/>
    </row>
    <row r="5" spans="2:13" ht="15" x14ac:dyDescent="0.25">
      <c r="B5"/>
      <c r="C5"/>
      <c r="D5"/>
      <c r="E5"/>
      <c r="F5"/>
      <c r="G5"/>
      <c r="H5"/>
      <c r="I5"/>
      <c r="J5"/>
      <c r="K5"/>
      <c r="L5"/>
      <c r="M5"/>
    </row>
    <row r="6" spans="2:13" ht="15" x14ac:dyDescent="0.25">
      <c r="B6"/>
      <c r="C6"/>
      <c r="D6"/>
      <c r="E6"/>
      <c r="F6"/>
      <c r="G6"/>
      <c r="H6"/>
      <c r="I6"/>
      <c r="J6"/>
      <c r="K6"/>
      <c r="L6"/>
      <c r="M6"/>
    </row>
    <row r="7" spans="2:13" ht="15" x14ac:dyDescent="0.25">
      <c r="B7"/>
      <c r="C7"/>
      <c r="D7"/>
      <c r="E7"/>
      <c r="F7"/>
      <c r="G7"/>
      <c r="H7"/>
      <c r="I7"/>
      <c r="J7"/>
      <c r="K7"/>
      <c r="L7"/>
      <c r="M7"/>
    </row>
    <row r="8" spans="2:13" ht="39" customHeight="1" x14ac:dyDescent="0.25">
      <c r="B8" s="370" t="s">
        <v>282</v>
      </c>
      <c r="C8" s="371"/>
      <c r="D8" s="371"/>
      <c r="E8" s="371"/>
      <c r="F8" s="371"/>
      <c r="G8" s="371"/>
      <c r="H8" s="371"/>
      <c r="I8" s="371"/>
      <c r="J8" s="371"/>
      <c r="K8" s="371"/>
      <c r="L8" s="371"/>
      <c r="M8" s="372"/>
    </row>
    <row r="9" spans="2:13" x14ac:dyDescent="0.25">
      <c r="B9" s="357"/>
      <c r="C9" s="357"/>
      <c r="D9" s="357"/>
      <c r="E9" s="357"/>
      <c r="F9" s="357"/>
      <c r="G9" s="358"/>
      <c r="H9" s="358"/>
      <c r="I9" s="358"/>
      <c r="J9" s="358"/>
      <c r="K9" s="358"/>
      <c r="L9" s="358"/>
      <c r="M9" s="358"/>
    </row>
    <row r="10" spans="2:13" ht="46.5" customHeight="1" x14ac:dyDescent="0.25">
      <c r="B10" s="367" t="s">
        <v>287</v>
      </c>
      <c r="C10" s="368"/>
      <c r="D10" s="368"/>
      <c r="E10" s="368"/>
      <c r="F10" s="368"/>
      <c r="G10" s="368"/>
      <c r="H10" s="368"/>
      <c r="I10" s="368"/>
      <c r="J10" s="368"/>
      <c r="K10" s="368"/>
      <c r="L10" s="368"/>
      <c r="M10" s="369"/>
    </row>
    <row r="12" spans="2:13" ht="14.25" thickBot="1" x14ac:dyDescent="0.3">
      <c r="B12" s="59"/>
    </row>
    <row r="13" spans="2:13" ht="27.75" customHeight="1" x14ac:dyDescent="0.25">
      <c r="B13" s="342"/>
      <c r="C13" s="342"/>
      <c r="D13" s="343" t="s">
        <v>205</v>
      </c>
      <c r="E13" s="344"/>
      <c r="F13" s="344"/>
      <c r="G13" s="344"/>
      <c r="H13" s="344"/>
      <c r="I13" s="344"/>
      <c r="J13" s="345"/>
    </row>
    <row r="14" spans="2:13" ht="24" x14ac:dyDescent="0.25">
      <c r="B14" s="61" t="s">
        <v>3</v>
      </c>
      <c r="C14" s="61" t="s">
        <v>4</v>
      </c>
      <c r="D14" s="62" t="s">
        <v>56</v>
      </c>
      <c r="E14" s="62" t="s">
        <v>57</v>
      </c>
      <c r="F14" s="62" t="s">
        <v>58</v>
      </c>
      <c r="G14" s="62" t="s">
        <v>186</v>
      </c>
      <c r="H14" s="62" t="s">
        <v>192</v>
      </c>
      <c r="I14" s="62" t="s">
        <v>193</v>
      </c>
      <c r="J14" s="62" t="s">
        <v>194</v>
      </c>
      <c r="K14" s="63" t="s">
        <v>203</v>
      </c>
    </row>
    <row r="15" spans="2:13" x14ac:dyDescent="0.25">
      <c r="B15" s="64" t="s">
        <v>66</v>
      </c>
      <c r="C15" s="64" t="s">
        <v>178</v>
      </c>
      <c r="D15" s="65">
        <v>322</v>
      </c>
      <c r="E15" s="65">
        <v>80</v>
      </c>
      <c r="F15" s="65">
        <v>242</v>
      </c>
      <c r="G15" s="65">
        <v>121</v>
      </c>
      <c r="H15" s="65">
        <v>100</v>
      </c>
      <c r="I15" s="65">
        <v>59</v>
      </c>
      <c r="J15" s="65">
        <v>42</v>
      </c>
      <c r="K15" s="66">
        <v>188900</v>
      </c>
      <c r="L15" s="67"/>
    </row>
    <row r="16" spans="2:13" x14ac:dyDescent="0.25">
      <c r="B16" s="64" t="s">
        <v>66</v>
      </c>
      <c r="C16" s="64" t="s">
        <v>71</v>
      </c>
      <c r="D16" s="65">
        <v>347</v>
      </c>
      <c r="E16" s="65">
        <v>227</v>
      </c>
      <c r="F16" s="65">
        <v>120</v>
      </c>
      <c r="G16" s="65">
        <v>204</v>
      </c>
      <c r="H16" s="65">
        <v>91</v>
      </c>
      <c r="I16" s="65">
        <v>32</v>
      </c>
      <c r="J16" s="65">
        <v>20</v>
      </c>
      <c r="K16" s="66">
        <v>171900</v>
      </c>
    </row>
    <row r="17" spans="2:11" x14ac:dyDescent="0.25">
      <c r="B17" s="68" t="s">
        <v>26</v>
      </c>
      <c r="C17" s="68" t="s">
        <v>26</v>
      </c>
      <c r="D17" s="69">
        <v>123</v>
      </c>
      <c r="E17" s="69">
        <v>37</v>
      </c>
      <c r="F17" s="69">
        <v>86</v>
      </c>
      <c r="G17" s="69">
        <v>57</v>
      </c>
      <c r="H17" s="69">
        <v>29</v>
      </c>
      <c r="I17" s="69">
        <v>26</v>
      </c>
      <c r="J17" s="69">
        <v>11</v>
      </c>
      <c r="K17" s="66">
        <v>50900</v>
      </c>
    </row>
    <row r="18" spans="2:11" x14ac:dyDescent="0.25">
      <c r="B18" s="64" t="s">
        <v>66</v>
      </c>
      <c r="C18" s="64" t="s">
        <v>74</v>
      </c>
      <c r="D18" s="65">
        <v>370</v>
      </c>
      <c r="E18" s="65">
        <v>89</v>
      </c>
      <c r="F18" s="65">
        <v>281</v>
      </c>
      <c r="G18" s="65">
        <v>189</v>
      </c>
      <c r="H18" s="65">
        <v>100</v>
      </c>
      <c r="I18" s="65">
        <v>65</v>
      </c>
      <c r="J18" s="65">
        <v>16</v>
      </c>
      <c r="K18" s="66">
        <v>172000</v>
      </c>
    </row>
    <row r="19" spans="2:11" x14ac:dyDescent="0.25">
      <c r="B19" s="64" t="s">
        <v>66</v>
      </c>
      <c r="C19" s="64" t="s">
        <v>76</v>
      </c>
      <c r="D19" s="65">
        <v>381</v>
      </c>
      <c r="E19" s="65">
        <v>130</v>
      </c>
      <c r="F19" s="65">
        <v>251</v>
      </c>
      <c r="G19" s="65">
        <v>127</v>
      </c>
      <c r="H19" s="65">
        <v>111</v>
      </c>
      <c r="I19" s="65">
        <v>85</v>
      </c>
      <c r="J19" s="65">
        <v>58</v>
      </c>
      <c r="K19" s="66">
        <v>199800</v>
      </c>
    </row>
    <row r="20" spans="2:11" x14ac:dyDescent="0.25">
      <c r="B20" s="68" t="s">
        <v>26</v>
      </c>
      <c r="C20" s="68" t="s">
        <v>77</v>
      </c>
      <c r="D20" s="65">
        <v>324</v>
      </c>
      <c r="E20" s="65">
        <v>107</v>
      </c>
      <c r="F20" s="65">
        <v>217</v>
      </c>
      <c r="G20" s="65">
        <v>123</v>
      </c>
      <c r="H20" s="65">
        <v>58</v>
      </c>
      <c r="I20" s="65">
        <v>81</v>
      </c>
      <c r="J20" s="65">
        <v>62</v>
      </c>
      <c r="K20" s="66">
        <v>179410</v>
      </c>
    </row>
    <row r="21" spans="2:11" x14ac:dyDescent="0.25">
      <c r="B21" s="64" t="s">
        <v>16</v>
      </c>
      <c r="C21" s="64" t="s">
        <v>16</v>
      </c>
      <c r="D21" s="65">
        <v>331</v>
      </c>
      <c r="E21" s="65">
        <v>169</v>
      </c>
      <c r="F21" s="65">
        <v>162</v>
      </c>
      <c r="G21" s="65">
        <v>152</v>
      </c>
      <c r="H21" s="65">
        <v>84</v>
      </c>
      <c r="I21" s="65">
        <v>66</v>
      </c>
      <c r="J21" s="65">
        <v>29</v>
      </c>
      <c r="K21" s="66">
        <v>187100</v>
      </c>
    </row>
    <row r="22" spans="2:11" x14ac:dyDescent="0.25">
      <c r="D22" s="70">
        <f t="shared" ref="D22:K22" si="0">SUM(D15:D21)</f>
        <v>2198</v>
      </c>
      <c r="E22" s="70">
        <f t="shared" si="0"/>
        <v>839</v>
      </c>
      <c r="F22" s="70">
        <f t="shared" si="0"/>
        <v>1359</v>
      </c>
      <c r="G22" s="70">
        <f t="shared" si="0"/>
        <v>973</v>
      </c>
      <c r="H22" s="70">
        <f t="shared" si="0"/>
        <v>573</v>
      </c>
      <c r="I22" s="70">
        <f t="shared" si="0"/>
        <v>414</v>
      </c>
      <c r="J22" s="70">
        <f t="shared" si="0"/>
        <v>238</v>
      </c>
      <c r="K22" s="71">
        <f t="shared" si="0"/>
        <v>1150010</v>
      </c>
    </row>
  </sheetData>
  <mergeCells count="4">
    <mergeCell ref="B13:C13"/>
    <mergeCell ref="D13:J13"/>
    <mergeCell ref="B8:M8"/>
    <mergeCell ref="B10:M10"/>
  </mergeCells>
  <pageMargins left="0.74803149606299213" right="0.74803149606299213" top="0.98425196850393704" bottom="0.98425196850393704" header="0" footer="0"/>
  <pageSetup scale="80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B1:K30"/>
  <sheetViews>
    <sheetView workbookViewId="0">
      <pane xSplit="3" ySplit="13" topLeftCell="D14" activePane="bottomRight" state="frozen"/>
      <selection pane="topRight" activeCell="D1" sqref="D1"/>
      <selection pane="bottomLeft" activeCell="A7" sqref="A7"/>
      <selection pane="bottomRight" activeCell="E10" sqref="E10"/>
    </sheetView>
  </sheetViews>
  <sheetFormatPr baseColWidth="10" defaultRowHeight="13.5" x14ac:dyDescent="0.25"/>
  <cols>
    <col min="1" max="1" width="6.7109375" style="96" customWidth="1"/>
    <col min="2" max="2" width="17.28515625" style="276" bestFit="1" customWidth="1"/>
    <col min="3" max="3" width="12.85546875" style="276" bestFit="1" customWidth="1"/>
    <col min="4" max="4" width="12.7109375" style="246" customWidth="1"/>
    <col min="5" max="5" width="11.85546875" style="246" customWidth="1"/>
    <col min="6" max="7" width="12" style="246" customWidth="1"/>
    <col min="8" max="8" width="13.28515625" style="96" customWidth="1"/>
    <col min="9" max="9" width="7.5703125" style="96" bestFit="1" customWidth="1"/>
    <col min="10" max="10" width="5.42578125" style="96" bestFit="1" customWidth="1"/>
    <col min="11" max="11" width="5.7109375" style="96" customWidth="1"/>
    <col min="12" max="16384" width="11.42578125" style="96"/>
  </cols>
  <sheetData>
    <row r="1" spans="2:11" ht="15" x14ac:dyDescent="0.25">
      <c r="B1"/>
      <c r="C1"/>
      <c r="D1"/>
      <c r="E1"/>
      <c r="F1"/>
      <c r="G1"/>
      <c r="H1" s="246"/>
      <c r="I1" s="246"/>
      <c r="J1" s="246"/>
      <c r="K1" s="246"/>
    </row>
    <row r="2" spans="2:11" ht="15" x14ac:dyDescent="0.25">
      <c r="B2"/>
      <c r="C2"/>
      <c r="D2"/>
      <c r="E2"/>
      <c r="F2"/>
      <c r="G2"/>
      <c r="H2" s="246"/>
      <c r="I2" s="246"/>
      <c r="J2" s="246"/>
      <c r="K2" s="246"/>
    </row>
    <row r="3" spans="2:11" ht="15" x14ac:dyDescent="0.25">
      <c r="B3"/>
      <c r="C3"/>
      <c r="D3"/>
      <c r="E3"/>
      <c r="F3"/>
      <c r="G3"/>
      <c r="H3" s="246"/>
      <c r="I3" s="246"/>
      <c r="J3" s="246"/>
      <c r="K3" s="246"/>
    </row>
    <row r="4" spans="2:11" ht="15" x14ac:dyDescent="0.25">
      <c r="B4"/>
      <c r="C4"/>
      <c r="D4"/>
      <c r="E4"/>
      <c r="F4"/>
      <c r="G4"/>
      <c r="H4" s="246"/>
      <c r="I4" s="246"/>
      <c r="J4" s="246"/>
      <c r="K4" s="246"/>
    </row>
    <row r="5" spans="2:11" ht="15.75" thickBot="1" x14ac:dyDescent="0.3">
      <c r="B5"/>
      <c r="C5"/>
      <c r="D5"/>
      <c r="E5"/>
      <c r="F5"/>
      <c r="G5"/>
      <c r="H5" s="246"/>
      <c r="I5" s="246"/>
      <c r="J5" s="246"/>
      <c r="K5" s="246"/>
    </row>
    <row r="6" spans="2:11" ht="36" customHeight="1" thickTop="1" thickBot="1" x14ac:dyDescent="0.3">
      <c r="B6" s="376" t="s">
        <v>288</v>
      </c>
      <c r="C6" s="377"/>
      <c r="D6" s="377"/>
      <c r="E6" s="377"/>
      <c r="F6" s="377"/>
      <c r="G6" s="377"/>
      <c r="H6" s="377"/>
      <c r="I6" s="377"/>
      <c r="J6" s="377"/>
      <c r="K6" s="378"/>
    </row>
    <row r="7" spans="2:11" ht="15" thickTop="1" thickBot="1" x14ac:dyDescent="0.3">
      <c r="B7" s="357"/>
      <c r="C7" s="357"/>
      <c r="D7" s="357"/>
      <c r="E7" s="357"/>
      <c r="F7" s="357"/>
      <c r="G7" s="358"/>
      <c r="H7" s="246"/>
      <c r="I7" s="246"/>
      <c r="J7" s="246"/>
      <c r="K7" s="246"/>
    </row>
    <row r="8" spans="2:11" ht="21" customHeight="1" thickTop="1" thickBot="1" x14ac:dyDescent="0.4">
      <c r="B8" s="379" t="s">
        <v>289</v>
      </c>
      <c r="C8" s="380"/>
      <c r="D8" s="380"/>
      <c r="E8" s="380"/>
      <c r="F8" s="380"/>
      <c r="G8" s="380"/>
      <c r="H8" s="380"/>
      <c r="I8" s="380"/>
      <c r="J8" s="380"/>
      <c r="K8" s="381"/>
    </row>
    <row r="9" spans="2:11" ht="14.25" thickTop="1" x14ac:dyDescent="0.25">
      <c r="H9" s="246"/>
      <c r="I9" s="246"/>
      <c r="J9" s="246"/>
      <c r="K9" s="246"/>
    </row>
    <row r="10" spans="2:11" x14ac:dyDescent="0.25">
      <c r="B10" s="375"/>
      <c r="C10" s="246" t="s">
        <v>290</v>
      </c>
      <c r="F10" s="96"/>
    </row>
    <row r="12" spans="2:11" ht="14.25" thickBot="1" x14ac:dyDescent="0.3"/>
    <row r="13" spans="2:11" s="281" customFormat="1" ht="50.25" customHeight="1" thickBot="1" x14ac:dyDescent="0.3">
      <c r="B13" s="277" t="s">
        <v>3</v>
      </c>
      <c r="C13" s="278" t="s">
        <v>4</v>
      </c>
      <c r="D13" s="279" t="s">
        <v>269</v>
      </c>
      <c r="E13" s="279" t="s">
        <v>272</v>
      </c>
      <c r="F13" s="279" t="s">
        <v>271</v>
      </c>
      <c r="G13" s="279" t="s">
        <v>275</v>
      </c>
      <c r="H13" s="280" t="s">
        <v>273</v>
      </c>
      <c r="I13" s="305" t="s">
        <v>268</v>
      </c>
      <c r="J13" s="305" t="s">
        <v>58</v>
      </c>
      <c r="K13" s="305" t="s">
        <v>57</v>
      </c>
    </row>
    <row r="14" spans="2:11" x14ac:dyDescent="0.25">
      <c r="B14" s="298" t="s">
        <v>20</v>
      </c>
      <c r="C14" s="299" t="s">
        <v>20</v>
      </c>
      <c r="D14" s="282">
        <v>252572</v>
      </c>
      <c r="E14" s="284">
        <v>369050</v>
      </c>
      <c r="F14" s="283">
        <v>374782</v>
      </c>
      <c r="G14" s="283">
        <v>57750</v>
      </c>
      <c r="H14" s="284">
        <f>D14+E14+F14+G14</f>
        <v>1054154</v>
      </c>
      <c r="I14" s="306">
        <v>1546</v>
      </c>
      <c r="J14" s="306">
        <v>1305</v>
      </c>
      <c r="K14" s="306">
        <v>241</v>
      </c>
    </row>
    <row r="15" spans="2:11" x14ac:dyDescent="0.25">
      <c r="B15" s="300" t="s">
        <v>66</v>
      </c>
      <c r="C15" s="301" t="s">
        <v>67</v>
      </c>
      <c r="D15" s="282"/>
      <c r="E15" s="284"/>
      <c r="F15" s="283">
        <v>40824</v>
      </c>
      <c r="G15" s="283">
        <v>5190</v>
      </c>
      <c r="H15" s="284">
        <f t="shared" ref="H15:H28" si="0">D15+E15+F15+G15</f>
        <v>46014</v>
      </c>
      <c r="I15" s="307">
        <v>194</v>
      </c>
      <c r="J15" s="307">
        <v>179</v>
      </c>
      <c r="K15" s="307">
        <v>15</v>
      </c>
    </row>
    <row r="16" spans="2:11" x14ac:dyDescent="0.25">
      <c r="B16" s="302" t="s">
        <v>26</v>
      </c>
      <c r="C16" s="303" t="s">
        <v>69</v>
      </c>
      <c r="D16" s="282">
        <v>106430</v>
      </c>
      <c r="E16" s="284">
        <v>132650</v>
      </c>
      <c r="F16" s="283">
        <v>134340</v>
      </c>
      <c r="G16" s="283">
        <v>19250</v>
      </c>
      <c r="H16" s="284">
        <f t="shared" si="0"/>
        <v>392670</v>
      </c>
      <c r="I16" s="307">
        <v>568</v>
      </c>
      <c r="J16" s="307">
        <v>463</v>
      </c>
      <c r="K16" s="307">
        <v>105</v>
      </c>
    </row>
    <row r="17" spans="2:11" x14ac:dyDescent="0.25">
      <c r="B17" s="300" t="s">
        <v>66</v>
      </c>
      <c r="C17" s="301" t="s">
        <v>70</v>
      </c>
      <c r="D17" s="282"/>
      <c r="E17" s="284"/>
      <c r="F17" s="283">
        <v>13464</v>
      </c>
      <c r="G17" s="283">
        <v>5250</v>
      </c>
      <c r="H17" s="284">
        <f t="shared" si="0"/>
        <v>18714</v>
      </c>
      <c r="I17" s="307">
        <v>58</v>
      </c>
      <c r="J17" s="307">
        <v>44</v>
      </c>
      <c r="K17" s="307">
        <v>14</v>
      </c>
    </row>
    <row r="18" spans="2:11" x14ac:dyDescent="0.25">
      <c r="B18" s="300" t="s">
        <v>66</v>
      </c>
      <c r="C18" s="301" t="s">
        <v>71</v>
      </c>
      <c r="D18" s="282"/>
      <c r="E18" s="284"/>
      <c r="F18" s="283">
        <v>36172</v>
      </c>
      <c r="G18" s="283">
        <v>5000</v>
      </c>
      <c r="H18" s="284">
        <f t="shared" si="0"/>
        <v>41172</v>
      </c>
      <c r="I18" s="307">
        <v>175</v>
      </c>
      <c r="J18" s="307">
        <v>152</v>
      </c>
      <c r="K18" s="307">
        <v>23</v>
      </c>
    </row>
    <row r="19" spans="2:11" x14ac:dyDescent="0.25">
      <c r="B19" s="300" t="s">
        <v>66</v>
      </c>
      <c r="C19" s="300" t="s">
        <v>74</v>
      </c>
      <c r="D19" s="282"/>
      <c r="E19" s="284"/>
      <c r="F19" s="283">
        <v>9372</v>
      </c>
      <c r="G19" s="283">
        <v>750</v>
      </c>
      <c r="H19" s="284">
        <f t="shared" si="0"/>
        <v>10122</v>
      </c>
      <c r="I19" s="307">
        <v>43</v>
      </c>
      <c r="J19" s="306">
        <v>39</v>
      </c>
      <c r="K19" s="306">
        <v>4</v>
      </c>
    </row>
    <row r="20" spans="2:11" x14ac:dyDescent="0.25">
      <c r="B20" s="300" t="s">
        <v>26</v>
      </c>
      <c r="C20" s="300" t="s">
        <v>77</v>
      </c>
      <c r="D20" s="282"/>
      <c r="E20" s="284"/>
      <c r="F20" s="283">
        <v>36852</v>
      </c>
      <c r="G20" s="283">
        <v>3250</v>
      </c>
      <c r="H20" s="284">
        <f t="shared" si="0"/>
        <v>40102</v>
      </c>
      <c r="I20" s="307">
        <v>177</v>
      </c>
      <c r="J20" s="306">
        <v>159</v>
      </c>
      <c r="K20" s="306">
        <v>18</v>
      </c>
    </row>
    <row r="21" spans="2:11" x14ac:dyDescent="0.25">
      <c r="B21" s="300" t="s">
        <v>66</v>
      </c>
      <c r="C21" s="300" t="s">
        <v>79</v>
      </c>
      <c r="D21" s="282"/>
      <c r="E21" s="284"/>
      <c r="F21" s="283">
        <v>43154</v>
      </c>
      <c r="G21" s="283">
        <v>5250</v>
      </c>
      <c r="H21" s="284">
        <f t="shared" si="0"/>
        <v>48404</v>
      </c>
      <c r="I21" s="307">
        <v>191</v>
      </c>
      <c r="J21" s="306">
        <v>171</v>
      </c>
      <c r="K21" s="306">
        <v>20</v>
      </c>
    </row>
    <row r="22" spans="2:11" x14ac:dyDescent="0.25">
      <c r="B22" s="302" t="s">
        <v>66</v>
      </c>
      <c r="C22" s="302" t="s">
        <v>80</v>
      </c>
      <c r="D22" s="282">
        <v>105410</v>
      </c>
      <c r="E22" s="284">
        <v>141868</v>
      </c>
      <c r="F22" s="283">
        <v>145142</v>
      </c>
      <c r="G22" s="283">
        <v>19250</v>
      </c>
      <c r="H22" s="284">
        <f t="shared" si="0"/>
        <v>411670</v>
      </c>
      <c r="I22" s="307">
        <v>560</v>
      </c>
      <c r="J22" s="306">
        <v>480</v>
      </c>
      <c r="K22" s="306">
        <v>80</v>
      </c>
    </row>
    <row r="23" spans="2:11" x14ac:dyDescent="0.25">
      <c r="B23" s="300" t="s">
        <v>15</v>
      </c>
      <c r="C23" s="304" t="s">
        <v>15</v>
      </c>
      <c r="D23" s="282">
        <v>103492</v>
      </c>
      <c r="E23" s="284">
        <v>207254</v>
      </c>
      <c r="F23" s="283">
        <v>205774</v>
      </c>
      <c r="G23" s="283">
        <v>28940</v>
      </c>
      <c r="H23" s="284">
        <f t="shared" si="0"/>
        <v>545460</v>
      </c>
      <c r="I23" s="307">
        <v>815</v>
      </c>
      <c r="J23" s="306">
        <v>704</v>
      </c>
      <c r="K23" s="306">
        <v>111</v>
      </c>
    </row>
    <row r="24" spans="2:11" x14ac:dyDescent="0.25">
      <c r="B24" s="300" t="s">
        <v>66</v>
      </c>
      <c r="C24" s="300" t="s">
        <v>66</v>
      </c>
      <c r="D24" s="282"/>
      <c r="E24" s="284"/>
      <c r="F24" s="283">
        <v>15940</v>
      </c>
      <c r="G24" s="283">
        <v>1750</v>
      </c>
      <c r="H24" s="284">
        <f t="shared" si="0"/>
        <v>17690</v>
      </c>
      <c r="I24" s="307">
        <v>71</v>
      </c>
      <c r="J24" s="306">
        <v>67</v>
      </c>
      <c r="K24" s="306">
        <v>4</v>
      </c>
    </row>
    <row r="25" spans="2:11" x14ac:dyDescent="0.25">
      <c r="B25" s="300" t="s">
        <v>23</v>
      </c>
      <c r="C25" s="300" t="s">
        <v>23</v>
      </c>
      <c r="D25" s="282"/>
      <c r="E25" s="284"/>
      <c r="F25" s="283">
        <v>38774</v>
      </c>
      <c r="G25" s="283">
        <v>7500</v>
      </c>
      <c r="H25" s="284">
        <f t="shared" si="0"/>
        <v>46274</v>
      </c>
      <c r="I25" s="307">
        <v>199</v>
      </c>
      <c r="J25" s="306">
        <v>179</v>
      </c>
      <c r="K25" s="306">
        <v>20</v>
      </c>
    </row>
    <row r="26" spans="2:11" x14ac:dyDescent="0.25">
      <c r="B26" s="302" t="s">
        <v>22</v>
      </c>
      <c r="C26" s="302" t="s">
        <v>22</v>
      </c>
      <c r="D26" s="282">
        <v>0</v>
      </c>
      <c r="E26" s="284">
        <v>250828</v>
      </c>
      <c r="F26" s="283">
        <v>269964</v>
      </c>
      <c r="G26" s="283">
        <v>31500</v>
      </c>
      <c r="H26" s="284">
        <f t="shared" si="0"/>
        <v>552292</v>
      </c>
      <c r="I26" s="307">
        <v>1134</v>
      </c>
      <c r="J26" s="306">
        <v>974</v>
      </c>
      <c r="K26" s="306">
        <v>160</v>
      </c>
    </row>
    <row r="27" spans="2:11" x14ac:dyDescent="0.25">
      <c r="B27" s="300" t="s">
        <v>66</v>
      </c>
      <c r="C27" s="300" t="s">
        <v>82</v>
      </c>
      <c r="D27" s="282"/>
      <c r="E27" s="284"/>
      <c r="F27" s="283">
        <v>31188</v>
      </c>
      <c r="G27" s="283">
        <v>3750</v>
      </c>
      <c r="H27" s="284">
        <f t="shared" si="0"/>
        <v>34938</v>
      </c>
      <c r="I27" s="307">
        <v>129</v>
      </c>
      <c r="J27" s="306">
        <v>116</v>
      </c>
      <c r="K27" s="306">
        <v>13</v>
      </c>
    </row>
    <row r="28" spans="2:11" x14ac:dyDescent="0.25">
      <c r="B28" s="300" t="s">
        <v>66</v>
      </c>
      <c r="C28" s="301" t="s">
        <v>83</v>
      </c>
      <c r="D28" s="282"/>
      <c r="E28" s="284"/>
      <c r="F28" s="283">
        <v>23350</v>
      </c>
      <c r="G28" s="283">
        <v>3250</v>
      </c>
      <c r="H28" s="284">
        <f t="shared" si="0"/>
        <v>26600</v>
      </c>
      <c r="I28" s="307">
        <v>101</v>
      </c>
      <c r="J28" s="306">
        <v>96</v>
      </c>
      <c r="K28" s="306">
        <v>5</v>
      </c>
    </row>
    <row r="29" spans="2:11" x14ac:dyDescent="0.25">
      <c r="B29" s="290"/>
      <c r="C29" s="286"/>
      <c r="D29" s="291">
        <f>SUM(D14:D28)</f>
        <v>567904</v>
      </c>
      <c r="E29" s="291">
        <f t="shared" ref="E29:H29" si="1">SUM(E14:E28)</f>
        <v>1101650</v>
      </c>
      <c r="F29" s="291">
        <f t="shared" si="1"/>
        <v>1419092</v>
      </c>
      <c r="G29" s="291">
        <f t="shared" si="1"/>
        <v>197630</v>
      </c>
      <c r="H29" s="291">
        <f t="shared" si="1"/>
        <v>3286276</v>
      </c>
      <c r="I29" s="308">
        <f>SUM(I14:I28)</f>
        <v>5961</v>
      </c>
      <c r="J29" s="308">
        <f t="shared" ref="J29:K29" si="2">SUM(J14:J28)</f>
        <v>5128</v>
      </c>
      <c r="K29" s="308">
        <f t="shared" si="2"/>
        <v>833</v>
      </c>
    </row>
    <row r="30" spans="2:11" x14ac:dyDescent="0.25">
      <c r="F30" s="292"/>
      <c r="G30" s="292"/>
      <c r="H30" s="293"/>
    </row>
  </sheetData>
  <mergeCells count="2">
    <mergeCell ref="B6:K6"/>
    <mergeCell ref="B8:K8"/>
  </mergeCells>
  <pageMargins left="0.75" right="0.75" top="1" bottom="1" header="0" footer="0"/>
  <pageSetup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B1:AJ27"/>
  <sheetViews>
    <sheetView workbookViewId="0">
      <pane xSplit="3" ySplit="11" topLeftCell="D12" activePane="bottomRight" state="frozen"/>
      <selection pane="topRight" activeCell="D1" sqref="D1"/>
      <selection pane="bottomLeft" activeCell="A7" sqref="A7"/>
      <selection pane="bottomRight" activeCell="C18" sqref="C18"/>
    </sheetView>
  </sheetViews>
  <sheetFormatPr baseColWidth="10" defaultRowHeight="13.5" x14ac:dyDescent="0.25"/>
  <cols>
    <col min="1" max="1" width="6.7109375" style="96" customWidth="1"/>
    <col min="2" max="2" width="13.85546875" style="276" customWidth="1"/>
    <col min="3" max="3" width="12.85546875" style="276" bestFit="1" customWidth="1"/>
    <col min="4" max="4" width="10" style="246" customWidth="1"/>
    <col min="5" max="5" width="12.85546875" style="246" customWidth="1"/>
    <col min="6" max="6" width="11.42578125" style="246" customWidth="1"/>
    <col min="7" max="7" width="13.42578125" style="246" customWidth="1"/>
    <col min="8" max="8" width="7.85546875" style="246" customWidth="1"/>
    <col min="9" max="9" width="7.5703125" style="246" customWidth="1"/>
    <col min="10" max="10" width="9.85546875" style="246" customWidth="1"/>
    <col min="11" max="29" width="0" style="96" hidden="1" customWidth="1"/>
    <col min="30" max="30" width="7.28515625" style="96" customWidth="1"/>
    <col min="31" max="34" width="0" style="96" hidden="1" customWidth="1"/>
    <col min="35" max="35" width="10.5703125" style="96" customWidth="1"/>
    <col min="36" max="36" width="15.28515625" style="96" customWidth="1"/>
    <col min="37" max="16384" width="11.42578125" style="96"/>
  </cols>
  <sheetData>
    <row r="1" spans="2:36" ht="15" customHeight="1" x14ac:dyDescent="0.25">
      <c r="B1"/>
      <c r="C1"/>
      <c r="D1"/>
      <c r="E1"/>
      <c r="F1"/>
      <c r="G1"/>
      <c r="K1" s="246"/>
      <c r="L1" s="246"/>
      <c r="M1" s="246"/>
      <c r="N1" s="246"/>
      <c r="O1" s="246"/>
      <c r="P1" s="246"/>
      <c r="Q1" s="246"/>
      <c r="R1" s="246"/>
      <c r="S1" s="246"/>
      <c r="T1" s="246"/>
      <c r="U1" s="246"/>
      <c r="V1" s="246"/>
      <c r="W1" s="246"/>
      <c r="X1" s="246"/>
      <c r="Y1" s="246"/>
      <c r="Z1" s="246"/>
      <c r="AA1" s="246"/>
      <c r="AB1" s="246"/>
      <c r="AC1" s="246"/>
      <c r="AD1" s="246"/>
      <c r="AE1" s="246"/>
      <c r="AF1" s="246"/>
      <c r="AG1" s="246"/>
      <c r="AH1" s="246"/>
      <c r="AI1" s="246"/>
      <c r="AJ1" s="246"/>
    </row>
    <row r="2" spans="2:36" ht="15" customHeight="1" x14ac:dyDescent="0.25">
      <c r="B2"/>
      <c r="C2"/>
      <c r="D2"/>
      <c r="E2"/>
      <c r="F2"/>
      <c r="G2"/>
      <c r="K2" s="246"/>
      <c r="L2" s="246"/>
      <c r="M2" s="246"/>
      <c r="N2" s="246"/>
      <c r="O2" s="246"/>
      <c r="P2" s="246"/>
      <c r="Q2" s="246"/>
      <c r="R2" s="246"/>
      <c r="S2" s="246"/>
      <c r="T2" s="246"/>
      <c r="U2" s="246"/>
      <c r="V2" s="246"/>
      <c r="W2" s="246"/>
      <c r="X2" s="246"/>
      <c r="Y2" s="246"/>
      <c r="Z2" s="246"/>
      <c r="AA2" s="246"/>
      <c r="AB2" s="246"/>
      <c r="AC2" s="246"/>
      <c r="AD2" s="246"/>
      <c r="AE2" s="246"/>
      <c r="AF2" s="246"/>
      <c r="AG2" s="246"/>
      <c r="AH2" s="246"/>
      <c r="AI2" s="246"/>
      <c r="AJ2" s="246"/>
    </row>
    <row r="3" spans="2:36" ht="15" customHeight="1" x14ac:dyDescent="0.25">
      <c r="B3"/>
      <c r="C3"/>
      <c r="D3"/>
      <c r="E3"/>
      <c r="F3"/>
      <c r="G3"/>
      <c r="K3" s="246"/>
      <c r="L3" s="246"/>
      <c r="M3" s="246"/>
      <c r="N3" s="246"/>
      <c r="O3" s="246"/>
      <c r="P3" s="246"/>
      <c r="Q3" s="246"/>
      <c r="R3" s="246"/>
      <c r="S3" s="246"/>
      <c r="T3" s="246"/>
      <c r="U3" s="246"/>
      <c r="V3" s="246"/>
      <c r="W3" s="246"/>
      <c r="X3" s="246"/>
      <c r="Y3" s="246"/>
      <c r="Z3" s="246"/>
      <c r="AA3" s="246"/>
      <c r="AB3" s="246"/>
      <c r="AC3" s="246"/>
      <c r="AD3" s="246"/>
      <c r="AE3" s="246"/>
      <c r="AF3" s="246"/>
      <c r="AG3" s="246"/>
      <c r="AH3" s="246"/>
      <c r="AI3" s="246"/>
      <c r="AJ3" s="246"/>
    </row>
    <row r="4" spans="2:36" ht="15" customHeight="1" x14ac:dyDescent="0.25">
      <c r="B4"/>
      <c r="C4"/>
      <c r="D4"/>
      <c r="E4"/>
      <c r="F4"/>
      <c r="G4"/>
      <c r="K4" s="246"/>
      <c r="L4" s="246"/>
      <c r="M4" s="246"/>
      <c r="N4" s="246"/>
      <c r="O4" s="246"/>
      <c r="P4" s="246"/>
      <c r="Q4" s="246"/>
      <c r="R4" s="246"/>
      <c r="S4" s="246"/>
      <c r="T4" s="246"/>
      <c r="U4" s="246"/>
      <c r="V4" s="246"/>
      <c r="W4" s="246"/>
      <c r="X4" s="246"/>
      <c r="Y4" s="246"/>
      <c r="Z4" s="246"/>
      <c r="AA4" s="246"/>
      <c r="AB4" s="246"/>
      <c r="AC4" s="246"/>
      <c r="AD4" s="246"/>
      <c r="AE4" s="246"/>
      <c r="AF4" s="246"/>
      <c r="AG4" s="246"/>
      <c r="AH4" s="246"/>
      <c r="AI4" s="246"/>
      <c r="AJ4" s="246"/>
    </row>
    <row r="5" spans="2:36" ht="15" customHeight="1" x14ac:dyDescent="0.25">
      <c r="B5"/>
      <c r="C5"/>
      <c r="D5"/>
      <c r="E5"/>
      <c r="F5"/>
      <c r="G5"/>
      <c r="K5" s="246"/>
      <c r="L5" s="246"/>
      <c r="M5" s="246"/>
      <c r="N5" s="246"/>
      <c r="O5" s="246"/>
      <c r="P5" s="246"/>
      <c r="Q5" s="246"/>
      <c r="R5" s="246"/>
      <c r="S5" s="246"/>
      <c r="T5" s="246"/>
      <c r="U5" s="246"/>
      <c r="V5" s="246"/>
      <c r="W5" s="246"/>
      <c r="X5" s="246"/>
      <c r="Y5" s="246"/>
      <c r="Z5" s="246"/>
      <c r="AA5" s="246"/>
      <c r="AB5" s="246"/>
      <c r="AC5" s="246"/>
      <c r="AD5" s="246"/>
      <c r="AE5" s="246"/>
      <c r="AF5" s="246"/>
      <c r="AG5" s="246"/>
      <c r="AH5" s="246"/>
      <c r="AI5" s="246"/>
      <c r="AJ5" s="246"/>
    </row>
    <row r="6" spans="2:36" ht="40.5" customHeight="1" x14ac:dyDescent="0.25">
      <c r="B6" s="370" t="s">
        <v>282</v>
      </c>
      <c r="C6" s="371"/>
      <c r="D6" s="371"/>
      <c r="E6" s="371"/>
      <c r="F6" s="371"/>
      <c r="G6" s="371"/>
      <c r="H6" s="371"/>
      <c r="I6" s="371"/>
      <c r="J6" s="371"/>
      <c r="K6" s="371"/>
      <c r="L6" s="371"/>
      <c r="M6" s="371"/>
      <c r="N6" s="371"/>
      <c r="O6" s="371"/>
      <c r="P6" s="371"/>
      <c r="Q6" s="371"/>
      <c r="R6" s="371"/>
      <c r="S6" s="371"/>
      <c r="T6" s="371"/>
      <c r="U6" s="371"/>
      <c r="V6" s="371"/>
      <c r="W6" s="371"/>
      <c r="X6" s="371"/>
      <c r="Y6" s="371"/>
      <c r="Z6" s="371"/>
      <c r="AA6" s="371"/>
      <c r="AB6" s="371"/>
      <c r="AC6" s="371"/>
      <c r="AD6" s="371"/>
      <c r="AE6" s="371"/>
      <c r="AF6" s="371"/>
      <c r="AG6" s="371"/>
      <c r="AH6" s="371"/>
      <c r="AI6" s="371"/>
      <c r="AJ6" s="372"/>
    </row>
    <row r="7" spans="2:36" ht="13.5" customHeight="1" x14ac:dyDescent="0.25">
      <c r="B7" s="357"/>
      <c r="C7" s="357"/>
      <c r="D7" s="357"/>
      <c r="E7" s="357"/>
      <c r="F7" s="357"/>
      <c r="G7" s="358"/>
      <c r="K7" s="246"/>
      <c r="L7" s="246"/>
      <c r="M7" s="246"/>
      <c r="N7" s="246"/>
      <c r="O7" s="246"/>
      <c r="P7" s="246"/>
      <c r="Q7" s="246"/>
      <c r="R7" s="246"/>
      <c r="S7" s="246"/>
      <c r="T7" s="246"/>
      <c r="U7" s="246"/>
      <c r="V7" s="246"/>
      <c r="W7" s="246"/>
      <c r="X7" s="246"/>
      <c r="Y7" s="246"/>
      <c r="Z7" s="246"/>
      <c r="AA7" s="246"/>
      <c r="AB7" s="246"/>
      <c r="AC7" s="246"/>
      <c r="AD7" s="246"/>
      <c r="AE7" s="246"/>
      <c r="AF7" s="246"/>
      <c r="AG7" s="246"/>
      <c r="AH7" s="246"/>
      <c r="AI7" s="246"/>
      <c r="AJ7" s="246"/>
    </row>
    <row r="8" spans="2:36" ht="21" customHeight="1" x14ac:dyDescent="0.25">
      <c r="B8" s="382" t="s">
        <v>291</v>
      </c>
      <c r="C8" s="383"/>
      <c r="D8" s="383"/>
      <c r="E8" s="383"/>
      <c r="F8" s="383"/>
      <c r="G8" s="383"/>
      <c r="H8" s="383"/>
      <c r="I8" s="383"/>
      <c r="J8" s="383"/>
      <c r="K8" s="383"/>
      <c r="L8" s="383"/>
      <c r="M8" s="383"/>
      <c r="N8" s="383"/>
      <c r="O8" s="383"/>
      <c r="P8" s="383"/>
      <c r="Q8" s="383"/>
      <c r="R8" s="383"/>
      <c r="S8" s="383"/>
      <c r="T8" s="383"/>
      <c r="U8" s="383"/>
      <c r="V8" s="383"/>
      <c r="W8" s="383"/>
      <c r="X8" s="383"/>
      <c r="Y8" s="383"/>
      <c r="Z8" s="383"/>
      <c r="AA8" s="383"/>
      <c r="AB8" s="383"/>
      <c r="AC8" s="383"/>
      <c r="AD8" s="383"/>
      <c r="AE8" s="383"/>
      <c r="AF8" s="383"/>
      <c r="AG8" s="383"/>
      <c r="AH8" s="383"/>
      <c r="AI8" s="383"/>
      <c r="AJ8" s="384"/>
    </row>
    <row r="9" spans="2:36" ht="13.5" customHeight="1" x14ac:dyDescent="0.25"/>
    <row r="11" spans="2:36" s="281" customFormat="1" ht="38.25" customHeight="1" x14ac:dyDescent="0.25">
      <c r="B11" s="313" t="s">
        <v>3</v>
      </c>
      <c r="C11" s="313" t="s">
        <v>4</v>
      </c>
      <c r="D11" s="312" t="s">
        <v>272</v>
      </c>
      <c r="E11" s="312" t="s">
        <v>271</v>
      </c>
      <c r="F11" s="312" t="s">
        <v>275</v>
      </c>
      <c r="G11" s="312" t="s">
        <v>274</v>
      </c>
      <c r="H11" s="305" t="s">
        <v>270</v>
      </c>
      <c r="I11" s="305" t="s">
        <v>58</v>
      </c>
      <c r="J11" s="305" t="s">
        <v>57</v>
      </c>
    </row>
    <row r="12" spans="2:36" ht="13.5" customHeight="1" x14ac:dyDescent="0.25">
      <c r="B12" s="285" t="s">
        <v>20</v>
      </c>
      <c r="C12" s="285" t="s">
        <v>20</v>
      </c>
      <c r="D12" s="283"/>
      <c r="E12" s="294">
        <v>529274.96</v>
      </c>
      <c r="F12" s="294">
        <v>0</v>
      </c>
      <c r="G12" s="294">
        <f>SUM(D12:F12)</f>
        <v>529274.96</v>
      </c>
      <c r="H12" s="297">
        <v>814</v>
      </c>
      <c r="I12" s="297">
        <v>450</v>
      </c>
      <c r="J12" s="297">
        <v>364</v>
      </c>
    </row>
    <row r="13" spans="2:36" ht="13.5" customHeight="1" x14ac:dyDescent="0.25">
      <c r="B13" s="295" t="s">
        <v>66</v>
      </c>
      <c r="C13" s="296" t="s">
        <v>67</v>
      </c>
      <c r="D13" s="288"/>
      <c r="E13" s="294">
        <v>170513.12</v>
      </c>
      <c r="F13" s="294">
        <v>0</v>
      </c>
      <c r="G13" s="294">
        <f t="shared" ref="G13:G26" si="0">SUM(D13:F13)</f>
        <v>170513.12</v>
      </c>
      <c r="H13" s="297">
        <v>282</v>
      </c>
      <c r="I13" s="297">
        <v>157</v>
      </c>
      <c r="J13" s="297">
        <v>125</v>
      </c>
    </row>
    <row r="14" spans="2:36" ht="13.5" customHeight="1" x14ac:dyDescent="0.25">
      <c r="B14" s="287" t="s">
        <v>26</v>
      </c>
      <c r="C14" s="287" t="s">
        <v>69</v>
      </c>
      <c r="D14" s="294">
        <v>14191</v>
      </c>
      <c r="E14" s="294">
        <v>246128.59</v>
      </c>
      <c r="F14" s="294">
        <v>0</v>
      </c>
      <c r="G14" s="294">
        <f t="shared" si="0"/>
        <v>260319.59</v>
      </c>
      <c r="H14" s="297">
        <v>376</v>
      </c>
      <c r="I14" s="297">
        <v>218</v>
      </c>
      <c r="J14" s="297">
        <v>158</v>
      </c>
    </row>
    <row r="15" spans="2:36" ht="13.5" customHeight="1" x14ac:dyDescent="0.25">
      <c r="B15" s="295" t="s">
        <v>66</v>
      </c>
      <c r="C15" s="296" t="s">
        <v>70</v>
      </c>
      <c r="D15" s="288"/>
      <c r="E15" s="294">
        <v>416995.41000000003</v>
      </c>
      <c r="F15" s="294">
        <v>0</v>
      </c>
      <c r="G15" s="294">
        <f t="shared" si="0"/>
        <v>416995.41000000003</v>
      </c>
      <c r="H15" s="297">
        <v>644</v>
      </c>
      <c r="I15" s="297">
        <v>402</v>
      </c>
      <c r="J15" s="297">
        <v>242</v>
      </c>
    </row>
    <row r="16" spans="2:36" ht="13.5" customHeight="1" x14ac:dyDescent="0.25">
      <c r="B16" s="295" t="s">
        <v>66</v>
      </c>
      <c r="C16" s="296" t="s">
        <v>71</v>
      </c>
      <c r="D16" s="288"/>
      <c r="E16" s="294">
        <v>1084496.24</v>
      </c>
      <c r="F16" s="294">
        <v>0</v>
      </c>
      <c r="G16" s="294">
        <f t="shared" si="0"/>
        <v>1084496.24</v>
      </c>
      <c r="H16" s="297">
        <v>1684</v>
      </c>
      <c r="I16" s="297">
        <v>970</v>
      </c>
      <c r="J16" s="297">
        <v>714</v>
      </c>
    </row>
    <row r="17" spans="2:10" ht="13.5" customHeight="1" x14ac:dyDescent="0.25">
      <c r="B17" s="295" t="s">
        <v>66</v>
      </c>
      <c r="C17" s="296" t="s">
        <v>74</v>
      </c>
      <c r="D17" s="288"/>
      <c r="E17" s="294">
        <v>7200</v>
      </c>
      <c r="F17" s="294">
        <v>0</v>
      </c>
      <c r="G17" s="294">
        <f t="shared" si="0"/>
        <v>7200</v>
      </c>
      <c r="H17" s="297">
        <v>144</v>
      </c>
      <c r="I17" s="297">
        <v>75</v>
      </c>
      <c r="J17" s="297">
        <v>69</v>
      </c>
    </row>
    <row r="18" spans="2:10" ht="13.5" customHeight="1" x14ac:dyDescent="0.25">
      <c r="B18" s="295" t="s">
        <v>26</v>
      </c>
      <c r="C18" s="296" t="s">
        <v>77</v>
      </c>
      <c r="D18" s="288"/>
      <c r="E18" s="294">
        <v>6847</v>
      </c>
      <c r="F18" s="294">
        <v>0</v>
      </c>
      <c r="G18" s="294">
        <f t="shared" si="0"/>
        <v>6847</v>
      </c>
      <c r="H18" s="297">
        <v>139</v>
      </c>
      <c r="I18" s="297">
        <v>81</v>
      </c>
      <c r="J18" s="297">
        <v>58</v>
      </c>
    </row>
    <row r="19" spans="2:10" ht="13.5" customHeight="1" x14ac:dyDescent="0.25">
      <c r="B19" s="295" t="s">
        <v>66</v>
      </c>
      <c r="C19" s="296" t="s">
        <v>79</v>
      </c>
      <c r="D19" s="288"/>
      <c r="E19" s="294">
        <v>5250</v>
      </c>
      <c r="F19" s="294">
        <v>0</v>
      </c>
      <c r="G19" s="294">
        <f t="shared" si="0"/>
        <v>5250</v>
      </c>
      <c r="H19" s="297">
        <v>105</v>
      </c>
      <c r="I19" s="297">
        <v>61</v>
      </c>
      <c r="J19" s="297">
        <v>44</v>
      </c>
    </row>
    <row r="20" spans="2:10" ht="13.5" customHeight="1" x14ac:dyDescent="0.25">
      <c r="B20" s="287" t="s">
        <v>66</v>
      </c>
      <c r="C20" s="287" t="s">
        <v>80</v>
      </c>
      <c r="D20" s="283"/>
      <c r="E20" s="294">
        <v>7911</v>
      </c>
      <c r="F20" s="294">
        <v>0</v>
      </c>
      <c r="G20" s="294">
        <f t="shared" si="0"/>
        <v>7911</v>
      </c>
      <c r="H20" s="297">
        <v>159</v>
      </c>
      <c r="I20" s="297">
        <v>93</v>
      </c>
      <c r="J20" s="297">
        <v>66</v>
      </c>
    </row>
    <row r="21" spans="2:10" ht="13.5" customHeight="1" x14ac:dyDescent="0.25">
      <c r="B21" s="285" t="s">
        <v>15</v>
      </c>
      <c r="C21" s="289" t="s">
        <v>15</v>
      </c>
      <c r="D21" s="283"/>
      <c r="E21" s="294">
        <v>4865</v>
      </c>
      <c r="F21" s="294">
        <v>0</v>
      </c>
      <c r="G21" s="294">
        <f t="shared" si="0"/>
        <v>4865</v>
      </c>
      <c r="H21" s="297">
        <v>98</v>
      </c>
      <c r="I21" s="297">
        <v>62</v>
      </c>
      <c r="J21" s="297">
        <v>36</v>
      </c>
    </row>
    <row r="22" spans="2:10" ht="13.5" customHeight="1" x14ac:dyDescent="0.25">
      <c r="B22" s="295" t="s">
        <v>66</v>
      </c>
      <c r="C22" s="296" t="s">
        <v>66</v>
      </c>
      <c r="D22" s="288"/>
      <c r="E22" s="294">
        <v>2650</v>
      </c>
      <c r="F22" s="294">
        <v>0</v>
      </c>
      <c r="G22" s="294">
        <f t="shared" si="0"/>
        <v>2650</v>
      </c>
      <c r="H22" s="297">
        <v>53</v>
      </c>
      <c r="I22" s="297">
        <v>34</v>
      </c>
      <c r="J22" s="297">
        <v>19</v>
      </c>
    </row>
    <row r="23" spans="2:10" ht="13.5" customHeight="1" x14ac:dyDescent="0.25">
      <c r="B23" s="295" t="s">
        <v>23</v>
      </c>
      <c r="C23" s="296" t="s">
        <v>23</v>
      </c>
      <c r="D23" s="288"/>
      <c r="E23" s="294">
        <v>2300</v>
      </c>
      <c r="F23" s="294">
        <v>0</v>
      </c>
      <c r="G23" s="294">
        <f t="shared" si="0"/>
        <v>2300</v>
      </c>
      <c r="H23" s="297">
        <v>46</v>
      </c>
      <c r="I23" s="297">
        <v>27</v>
      </c>
      <c r="J23" s="297">
        <v>19</v>
      </c>
    </row>
    <row r="24" spans="2:10" ht="13.5" customHeight="1" x14ac:dyDescent="0.25">
      <c r="B24" s="287" t="s">
        <v>22</v>
      </c>
      <c r="C24" s="287" t="s">
        <v>22</v>
      </c>
      <c r="D24" s="283"/>
      <c r="E24" s="294">
        <v>3166</v>
      </c>
      <c r="F24" s="294">
        <v>0</v>
      </c>
      <c r="G24" s="294">
        <f t="shared" si="0"/>
        <v>3166</v>
      </c>
      <c r="H24" s="297">
        <v>63</v>
      </c>
      <c r="I24" s="297">
        <v>48</v>
      </c>
      <c r="J24" s="297">
        <v>15</v>
      </c>
    </row>
    <row r="25" spans="2:10" ht="13.5" customHeight="1" x14ac:dyDescent="0.25">
      <c r="B25" s="295" t="s">
        <v>66</v>
      </c>
      <c r="C25" s="296" t="s">
        <v>82</v>
      </c>
      <c r="D25" s="288"/>
      <c r="E25" s="294">
        <v>0</v>
      </c>
      <c r="F25" s="294">
        <v>0</v>
      </c>
      <c r="G25" s="294">
        <f t="shared" si="0"/>
        <v>0</v>
      </c>
      <c r="H25" s="297">
        <v>0</v>
      </c>
      <c r="I25" s="297">
        <v>0</v>
      </c>
      <c r="J25" s="297">
        <v>0</v>
      </c>
    </row>
    <row r="26" spans="2:10" ht="13.5" customHeight="1" x14ac:dyDescent="0.25">
      <c r="B26" s="295" t="s">
        <v>66</v>
      </c>
      <c r="C26" s="296" t="s">
        <v>83</v>
      </c>
      <c r="D26" s="288"/>
      <c r="E26" s="294">
        <v>1550</v>
      </c>
      <c r="F26" s="294">
        <v>0</v>
      </c>
      <c r="G26" s="294">
        <f t="shared" si="0"/>
        <v>1550</v>
      </c>
      <c r="H26" s="297">
        <v>31</v>
      </c>
      <c r="I26" s="297">
        <v>18</v>
      </c>
      <c r="J26" s="297">
        <v>13</v>
      </c>
    </row>
    <row r="27" spans="2:10" ht="13.5" customHeight="1" x14ac:dyDescent="0.25">
      <c r="D27" s="310">
        <f>SUM(D12:D26)</f>
        <v>14191</v>
      </c>
      <c r="E27" s="310">
        <f t="shared" ref="E27:J27" si="1">SUM(E12:E26)</f>
        <v>2489147.3200000003</v>
      </c>
      <c r="F27" s="310">
        <f t="shared" si="1"/>
        <v>0</v>
      </c>
      <c r="G27" s="310">
        <f t="shared" si="1"/>
        <v>2503338.3200000003</v>
      </c>
      <c r="H27" s="311">
        <f t="shared" si="1"/>
        <v>4638</v>
      </c>
      <c r="I27" s="311">
        <f t="shared" si="1"/>
        <v>2696</v>
      </c>
      <c r="J27" s="311">
        <f t="shared" si="1"/>
        <v>1942</v>
      </c>
    </row>
  </sheetData>
  <sortState ref="B7:N21">
    <sortCondition ref="C7:C21"/>
  </sortState>
  <mergeCells count="2">
    <mergeCell ref="B6:AJ6"/>
    <mergeCell ref="B8:AJ8"/>
  </mergeCells>
  <pageMargins left="0.75" right="0.75" top="1" bottom="1" header="0" footer="0"/>
  <pageSetup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B1:H21"/>
  <sheetViews>
    <sheetView tabSelected="1" topLeftCell="A7" workbookViewId="0">
      <selection activeCell="H24" sqref="H24"/>
    </sheetView>
  </sheetViews>
  <sheetFormatPr baseColWidth="10" defaultRowHeight="15" x14ac:dyDescent="0.25"/>
  <cols>
    <col min="1" max="1" width="7.5703125" customWidth="1"/>
    <col min="2" max="2" width="12.5703125" style="27" customWidth="1"/>
    <col min="3" max="3" width="14.140625" style="27" customWidth="1"/>
    <col min="4" max="4" width="9.42578125" style="27" customWidth="1"/>
    <col min="5" max="7" width="11.28515625" style="27" customWidth="1"/>
  </cols>
  <sheetData>
    <row r="1" spans="2:8" x14ac:dyDescent="0.25">
      <c r="B1" s="385"/>
      <c r="C1" s="385"/>
      <c r="D1" s="385"/>
      <c r="E1" s="385"/>
      <c r="F1" s="385"/>
      <c r="G1" s="385"/>
      <c r="H1" s="385"/>
    </row>
    <row r="2" spans="2:8" x14ac:dyDescent="0.25">
      <c r="B2" s="385"/>
      <c r="C2" s="385"/>
      <c r="D2" s="385"/>
      <c r="E2" s="385"/>
      <c r="F2" s="385"/>
      <c r="G2" s="385"/>
      <c r="H2" s="385"/>
    </row>
    <row r="3" spans="2:8" x14ac:dyDescent="0.25">
      <c r="B3" s="385"/>
      <c r="C3" s="385"/>
      <c r="D3" s="385"/>
      <c r="E3" s="385"/>
      <c r="F3" s="385"/>
      <c r="G3" s="385"/>
      <c r="H3" s="385"/>
    </row>
    <row r="4" spans="2:8" x14ac:dyDescent="0.25">
      <c r="B4" s="385"/>
      <c r="C4" s="385"/>
      <c r="D4" s="385"/>
      <c r="E4" s="385"/>
      <c r="F4" s="385"/>
      <c r="G4" s="385"/>
      <c r="H4" s="385"/>
    </row>
    <row r="5" spans="2:8" x14ac:dyDescent="0.25">
      <c r="B5" s="385"/>
      <c r="C5" s="385"/>
      <c r="D5" s="385"/>
      <c r="E5" s="385"/>
      <c r="F5" s="385"/>
      <c r="G5" s="385"/>
      <c r="H5" s="385"/>
    </row>
    <row r="6" spans="2:8" ht="54.75" customHeight="1" x14ac:dyDescent="0.25">
      <c r="B6" s="386" t="s">
        <v>282</v>
      </c>
      <c r="C6" s="387"/>
      <c r="D6" s="387"/>
      <c r="E6" s="387"/>
      <c r="F6" s="387"/>
      <c r="G6" s="387"/>
      <c r="H6" s="388"/>
    </row>
    <row r="7" spans="2:8" x14ac:dyDescent="0.25">
      <c r="B7" s="389"/>
      <c r="C7" s="389"/>
      <c r="D7" s="389"/>
      <c r="E7" s="389"/>
      <c r="F7" s="389"/>
      <c r="G7" s="390"/>
      <c r="H7" s="385"/>
    </row>
    <row r="8" spans="2:8" ht="21" customHeight="1" x14ac:dyDescent="0.25">
      <c r="B8" s="391" t="s">
        <v>292</v>
      </c>
      <c r="C8" s="392"/>
      <c r="D8" s="392"/>
      <c r="E8" s="392"/>
      <c r="F8" s="392"/>
      <c r="G8" s="392"/>
      <c r="H8" s="393"/>
    </row>
    <row r="11" spans="2:8" s="31" customFormat="1" x14ac:dyDescent="0.25">
      <c r="B11" s="28"/>
      <c r="C11" s="28"/>
      <c r="D11" s="29">
        <v>2012</v>
      </c>
      <c r="E11" s="30">
        <v>2013</v>
      </c>
      <c r="F11" s="30">
        <v>2014</v>
      </c>
      <c r="G11" s="355" t="s">
        <v>247</v>
      </c>
    </row>
    <row r="12" spans="2:8" ht="25.5" x14ac:dyDescent="0.25">
      <c r="B12" s="32" t="s">
        <v>179</v>
      </c>
      <c r="C12" s="33" t="s">
        <v>180</v>
      </c>
      <c r="D12" s="34" t="s">
        <v>176</v>
      </c>
      <c r="E12" s="34" t="s">
        <v>246</v>
      </c>
      <c r="F12" s="34" t="s">
        <v>213</v>
      </c>
      <c r="G12" s="356"/>
    </row>
    <row r="13" spans="2:8" x14ac:dyDescent="0.25">
      <c r="B13" s="35" t="s">
        <v>181</v>
      </c>
      <c r="C13" s="36">
        <v>398</v>
      </c>
      <c r="D13" s="37">
        <v>150300</v>
      </c>
      <c r="E13" s="37">
        <v>36500</v>
      </c>
      <c r="F13" s="37">
        <v>478750</v>
      </c>
      <c r="G13" s="37">
        <f>D13+E13+F13</f>
        <v>665550</v>
      </c>
    </row>
    <row r="14" spans="2:8" x14ac:dyDescent="0.25">
      <c r="B14" s="35" t="s">
        <v>182</v>
      </c>
      <c r="C14" s="36">
        <v>619</v>
      </c>
      <c r="D14" s="37">
        <v>258000</v>
      </c>
      <c r="E14" s="37">
        <v>60300</v>
      </c>
      <c r="F14" s="37">
        <v>740750</v>
      </c>
      <c r="G14" s="37">
        <f t="shared" ref="G14:G17" si="0">D14+E14+F14</f>
        <v>1059050</v>
      </c>
    </row>
    <row r="15" spans="2:8" x14ac:dyDescent="0.25">
      <c r="B15" s="35" t="s">
        <v>183</v>
      </c>
      <c r="C15" s="36">
        <v>65</v>
      </c>
      <c r="D15" s="37">
        <v>26600</v>
      </c>
      <c r="E15" s="37">
        <v>5600</v>
      </c>
      <c r="F15" s="37">
        <v>79400</v>
      </c>
      <c r="G15" s="37">
        <f t="shared" si="0"/>
        <v>111600</v>
      </c>
    </row>
    <row r="16" spans="2:8" x14ac:dyDescent="0.25">
      <c r="B16" s="35" t="s">
        <v>184</v>
      </c>
      <c r="C16" s="36">
        <v>367</v>
      </c>
      <c r="D16" s="37">
        <v>153800</v>
      </c>
      <c r="E16" s="37">
        <v>36900</v>
      </c>
      <c r="F16" s="37">
        <v>448700</v>
      </c>
      <c r="G16" s="37">
        <f t="shared" si="0"/>
        <v>639400</v>
      </c>
    </row>
    <row r="17" spans="2:7" x14ac:dyDescent="0.25">
      <c r="B17" s="35" t="s">
        <v>185</v>
      </c>
      <c r="C17" s="36">
        <v>548</v>
      </c>
      <c r="D17" s="37">
        <v>228300</v>
      </c>
      <c r="E17" s="37">
        <v>57500</v>
      </c>
      <c r="F17" s="37">
        <v>674700</v>
      </c>
      <c r="G17" s="37">
        <f t="shared" si="0"/>
        <v>960500</v>
      </c>
    </row>
    <row r="18" spans="2:7" x14ac:dyDescent="0.25">
      <c r="C18" s="38">
        <f>SUM(C13:C17)</f>
        <v>1997</v>
      </c>
      <c r="D18" s="39">
        <f t="shared" ref="D18:G18" si="1">SUM(D13:D17)</f>
        <v>817000</v>
      </c>
      <c r="E18" s="39">
        <f>SUM(E13:E17)</f>
        <v>196800</v>
      </c>
      <c r="F18" s="39">
        <v>791000</v>
      </c>
      <c r="G18" s="39">
        <f t="shared" si="1"/>
        <v>3436100</v>
      </c>
    </row>
    <row r="21" spans="2:7" x14ac:dyDescent="0.25">
      <c r="D21" s="40"/>
      <c r="E21" s="40"/>
      <c r="F21" s="40"/>
    </row>
  </sheetData>
  <mergeCells count="3">
    <mergeCell ref="G11:G12"/>
    <mergeCell ref="B6:H6"/>
    <mergeCell ref="B8:H8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2</vt:i4>
      </vt:variant>
    </vt:vector>
  </HeadingPairs>
  <TitlesOfParts>
    <vt:vector size="12" baseType="lpstr">
      <vt:lpstr>Bonos S-E</vt:lpstr>
      <vt:lpstr>PAM CSR</vt:lpstr>
      <vt:lpstr>PATI BM</vt:lpstr>
      <vt:lpstr>PATI IDA</vt:lpstr>
      <vt:lpstr>PATI 2</vt:lpstr>
      <vt:lpstr>PATI 3</vt:lpstr>
      <vt:lpstr>Bono Educación CSU</vt:lpstr>
      <vt:lpstr>PAM CSU</vt:lpstr>
      <vt:lpstr>Veteranos</vt:lpstr>
      <vt:lpstr>Hoja1</vt:lpstr>
      <vt:lpstr>'Bonos S-E'!Títulos_a_imprimir</vt:lpstr>
      <vt:lpstr>'PAM CSR'!Títulos_a_imprimir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MELISSA INES ALVARENGA VELASQUEZ</dc:creator>
  <cp:lastModifiedBy>ROBERTO MOLINA</cp:lastModifiedBy>
  <dcterms:created xsi:type="dcterms:W3CDTF">2013-04-02T21:13:36Z</dcterms:created>
  <dcterms:modified xsi:type="dcterms:W3CDTF">2015-05-05T17:28:01Z</dcterms:modified>
</cp:coreProperties>
</file>