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105" windowWidth="14760" windowHeight="6225"/>
  </bookViews>
  <sheets>
    <sheet name="Resumen" sheetId="2" r:id="rId1"/>
  </sheets>
  <definedNames>
    <definedName name="_xlnm.Print_Area" localSheetId="0">Resumen!$B$2:$O$36</definedName>
  </definedNames>
  <calcPr calcId="145621"/>
</workbook>
</file>

<file path=xl/calcChain.xml><?xml version="1.0" encoding="utf-8"?>
<calcChain xmlns="http://schemas.openxmlformats.org/spreadsheetml/2006/main">
  <c r="H13" i="2" l="1"/>
  <c r="N32" i="2"/>
  <c r="M32" i="2"/>
  <c r="L32" i="2"/>
  <c r="K32" i="2"/>
  <c r="J32" i="2"/>
  <c r="I32" i="2"/>
  <c r="H32" i="2"/>
  <c r="G32" i="2"/>
  <c r="J34" i="2"/>
  <c r="K34" i="2"/>
  <c r="L34" i="2"/>
  <c r="M34" i="2"/>
  <c r="N33" i="2"/>
  <c r="O33" i="2" l="1"/>
  <c r="O32" i="2"/>
  <c r="F32" i="2"/>
  <c r="M15" i="2" l="1"/>
  <c r="L15" i="2"/>
  <c r="K15" i="2"/>
  <c r="J15" i="2"/>
  <c r="I15" i="2"/>
  <c r="H15" i="2"/>
  <c r="G15" i="2"/>
  <c r="G34" i="2" s="1"/>
  <c r="F15" i="2"/>
  <c r="L28" i="2" l="1"/>
  <c r="L12" i="2"/>
  <c r="L8" i="2"/>
  <c r="N16" i="2"/>
  <c r="O16" i="2" l="1"/>
  <c r="N30" i="2"/>
  <c r="O30" i="2" s="1"/>
  <c r="N29" i="2"/>
  <c r="N26" i="2"/>
  <c r="O26" i="2" s="1"/>
  <c r="N25" i="2"/>
  <c r="O25" i="2" s="1"/>
  <c r="N24" i="2"/>
  <c r="O24" i="2" s="1"/>
  <c r="N23" i="2"/>
  <c r="O23" i="2" s="1"/>
  <c r="N20" i="2"/>
  <c r="O20" i="2" s="1"/>
  <c r="N19" i="2"/>
  <c r="O19" i="2" s="1"/>
  <c r="N18" i="2"/>
  <c r="O18" i="2" s="1"/>
  <c r="N17" i="2"/>
  <c r="O17" i="2" s="1"/>
  <c r="N13" i="2"/>
  <c r="N10" i="2"/>
  <c r="O10" i="2" s="1"/>
  <c r="N9" i="2"/>
  <c r="O9" i="2" s="1"/>
  <c r="M28" i="2"/>
  <c r="K28" i="2"/>
  <c r="J28" i="2"/>
  <c r="I28" i="2"/>
  <c r="H28" i="2"/>
  <c r="G28" i="2"/>
  <c r="M22" i="2"/>
  <c r="L22" i="2"/>
  <c r="K22" i="2"/>
  <c r="J22" i="2"/>
  <c r="I22" i="2"/>
  <c r="H22" i="2"/>
  <c r="G22" i="2"/>
  <c r="M12" i="2"/>
  <c r="K12" i="2"/>
  <c r="J12" i="2"/>
  <c r="I12" i="2"/>
  <c r="H12" i="2"/>
  <c r="G12" i="2"/>
  <c r="M8" i="2"/>
  <c r="K8" i="2"/>
  <c r="J8" i="2"/>
  <c r="I8" i="2"/>
  <c r="I34" i="2" s="1"/>
  <c r="H8" i="2"/>
  <c r="H34" i="2" s="1"/>
  <c r="G8" i="2"/>
  <c r="F28" i="2"/>
  <c r="O15" i="2" l="1"/>
  <c r="N15" i="2"/>
  <c r="N12" i="2"/>
  <c r="O13" i="2"/>
  <c r="O12" i="2" s="1"/>
  <c r="O29" i="2"/>
  <c r="O28" i="2" s="1"/>
  <c r="N28" i="2"/>
  <c r="N22" i="2"/>
  <c r="O22" i="2"/>
  <c r="O8" i="2"/>
  <c r="N8" i="2"/>
  <c r="F22" i="2"/>
  <c r="F34" i="2" s="1"/>
  <c r="F12" i="2"/>
  <c r="F8" i="2"/>
  <c r="O34" i="2" l="1"/>
  <c r="N34" i="2"/>
</calcChain>
</file>

<file path=xl/sharedStrings.xml><?xml version="1.0" encoding="utf-8"?>
<sst xmlns="http://schemas.openxmlformats.org/spreadsheetml/2006/main" count="66" uniqueCount="43">
  <si>
    <t>FONDO GENERAL</t>
  </si>
  <si>
    <t>GESTION DE PROGRAMAS Y PROYECTOS</t>
  </si>
  <si>
    <t>04</t>
  </si>
  <si>
    <t>DONACIONES</t>
  </si>
  <si>
    <t>FUENTE DE FINANCIAMIENTO</t>
  </si>
  <si>
    <t>TOTAL MODIFICACIONES</t>
  </si>
  <si>
    <t>PRESUPUESTO MODIFICADO APROBADO</t>
  </si>
  <si>
    <t>01</t>
  </si>
  <si>
    <t>DIRECCIÓN Y ADMINISTRACIÓN INSTITUCIONAL</t>
  </si>
  <si>
    <t>02</t>
  </si>
  <si>
    <t>DIRECCIÓN SUPERIOR</t>
  </si>
  <si>
    <t>ADMINISTRACIÓN GENERAL</t>
  </si>
  <si>
    <t>03</t>
  </si>
  <si>
    <t>05</t>
  </si>
  <si>
    <t>APOYO EN EDUCACIÓN Y SALUD</t>
  </si>
  <si>
    <t>APOYO AL PROGRAMA HACIA LA ERRADICACIÓN DE LA POBREZA EN EL SALVADOR</t>
  </si>
  <si>
    <t>ESPACIOS SEGUROS DE CONVIVENCIA PARA JÓVENES EN EL SALVADOR (CONVIVIR)</t>
  </si>
  <si>
    <t>TOTAL</t>
  </si>
  <si>
    <t>VETERANOS DE GUERRA</t>
  </si>
  <si>
    <t xml:space="preserve">FONDO GENERAL   </t>
  </si>
  <si>
    <t>PRÉSTAMOS EXTERNOS</t>
  </si>
  <si>
    <t>INDEMNIZACIÓN A VÍCTIMAS DE GRAVES VIOLACIONES</t>
  </si>
  <si>
    <t>MODIFICACIONES</t>
  </si>
  <si>
    <t>APOYO A LA PREVENCIÓN DE LA VIOLENCIA</t>
  </si>
  <si>
    <t>COMPENSACIÓN A PERSONAS EN CONDICIÓN DE VULNERABILIDAD A CONSECUENCIA DEL CONFLICTO ARMADO INTERNO</t>
  </si>
  <si>
    <t>EN US DÓLARES</t>
  </si>
  <si>
    <t>PROGRAMA DE APOYO INTEGRAL A LA ESTRATEGIA DE PREVENCIÓN DE LA VIOLENCIA</t>
  </si>
  <si>
    <t>GESTIÓN DE PROGRAMAS Y PROYECTOS</t>
  </si>
  <si>
    <t>UNIDAD PRESUPUESTARIA Y LÍNEA DE TRABAJO</t>
  </si>
  <si>
    <t>primera versión</t>
  </si>
  <si>
    <t>LEY DE PRESUPUESTO FISDL 2020</t>
  </si>
  <si>
    <t>PENSIÓN AL ADULTO MAYOR Y A PERSONAS CON DISCAPACIDAD</t>
  </si>
  <si>
    <t>INFRAESTRUCTURA SOCIOECONÓMICA</t>
  </si>
  <si>
    <t>DESARROLLO ECONÓMICO Y  SOCIAL</t>
  </si>
  <si>
    <t>06</t>
  </si>
  <si>
    <t>APOYO AL DESARROLLO  LOCAL</t>
  </si>
  <si>
    <t>OBRAS DE INFRAESTRUCTURA COMUNAL</t>
  </si>
  <si>
    <t>A.E. No. 403 del 10-04-2020.pdf</t>
  </si>
  <si>
    <t>A.E. No. 417 del 28-04-2020.pdf</t>
  </si>
  <si>
    <t>D.L. No. 654 del 04-06-2020.PDF</t>
  </si>
  <si>
    <t>FECHA:  30 DE JUNIO DE 2020</t>
  </si>
  <si>
    <t>FONDO DE INVERSIÓN SOCIAL PARA EL DESARROLLO LOCAL (FISDL)</t>
  </si>
  <si>
    <t>D.L. No. 525 publicado en el D.O. No. 241, Tomo No. 425 de fecha 20-12-2020.pdf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</si>
</sst>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_);_(* \(#,##0\);_(* &quot;-&quot;??_);_(@_)"/>
  </numFmts>
  <fonts count="13" x14ac:knownFonts="1">
    <font>
      <sz val="10"/>
      <name val="Arial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1"/>
      <color rgb="FF000000"/>
      <name val="Calibri"/>
      <family val="2"/>
    </font>
    <font>
      <sz val="11"/>
      <color theme="1"/>
      <name val="Calibri"/>
      <family val="2"/>
      <charset val="1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u/>
      <sz val="10"/>
      <color theme="10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Arial Black"/>
      <family val="2"/>
    </font>
    <font>
      <b/>
      <sz val="12"/>
      <name val="Arial Black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</borders>
  <cellStyleXfs count="10">
    <xf numFmtId="0" fontId="0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4" fillId="0" borderId="0"/>
    <xf numFmtId="0" fontId="7" fillId="0" borderId="0" applyNumberFormat="0" applyFill="0" applyBorder="0" applyAlignment="0" applyProtection="0"/>
  </cellStyleXfs>
  <cellXfs count="40">
    <xf numFmtId="0" fontId="0" fillId="0" borderId="0" xfId="0"/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5" fillId="0" borderId="0" xfId="0" applyFont="1"/>
    <xf numFmtId="0" fontId="5" fillId="0" borderId="0" xfId="0" applyFont="1" applyAlignment="1">
      <alignment horizontal="center" vertical="center"/>
    </xf>
    <xf numFmtId="4" fontId="5" fillId="0" borderId="0" xfId="0" applyNumberFormat="1" applyFont="1" applyAlignment="1">
      <alignment vertical="center"/>
    </xf>
    <xf numFmtId="4" fontId="5" fillId="0" borderId="0" xfId="0" applyNumberFormat="1" applyFont="1"/>
    <xf numFmtId="4" fontId="6" fillId="0" borderId="0" xfId="0" applyNumberFormat="1" applyFont="1" applyAlignment="1">
      <alignment vertical="center"/>
    </xf>
    <xf numFmtId="0" fontId="8" fillId="0" borderId="1" xfId="0" quotePrefix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1" xfId="0" quotePrefix="1" applyFont="1" applyBorder="1" applyAlignment="1">
      <alignment horizontal="center" vertical="center"/>
    </xf>
    <xf numFmtId="164" fontId="9" fillId="0" borderId="1" xfId="0" applyNumberFormat="1" applyFont="1" applyBorder="1" applyAlignment="1">
      <alignment vertical="center"/>
    </xf>
    <xf numFmtId="0" fontId="8" fillId="0" borderId="1" xfId="1" applyFont="1" applyBorder="1" applyAlignment="1">
      <alignment vertical="center" wrapText="1"/>
    </xf>
    <xf numFmtId="0" fontId="9" fillId="0" borderId="1" xfId="1" applyFont="1" applyBorder="1" applyAlignment="1">
      <alignment vertical="center" wrapText="1"/>
    </xf>
    <xf numFmtId="0" fontId="9" fillId="0" borderId="1" xfId="1" applyFont="1" applyBorder="1" applyAlignment="1" applyProtection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164" fontId="6" fillId="2" borderId="1" xfId="0" applyNumberFormat="1" applyFont="1" applyFill="1" applyBorder="1" applyAlignment="1">
      <alignment vertical="center"/>
    </xf>
    <xf numFmtId="0" fontId="7" fillId="2" borderId="1" xfId="9" applyFill="1" applyBorder="1" applyAlignment="1">
      <alignment horizontal="center" vertical="center" wrapText="1"/>
    </xf>
    <xf numFmtId="0" fontId="7" fillId="2" borderId="1" xfId="9" applyFill="1" applyBorder="1" applyAlignment="1">
      <alignment vertical="center" wrapText="1"/>
    </xf>
    <xf numFmtId="0" fontId="10" fillId="0" borderId="5" xfId="0" applyFont="1" applyBorder="1" applyAlignment="1">
      <alignment horizontal="center" vertical="center"/>
    </xf>
    <xf numFmtId="14" fontId="5" fillId="0" borderId="0" xfId="0" applyNumberFormat="1" applyFont="1" applyAlignment="1">
      <alignment vertical="center"/>
    </xf>
    <xf numFmtId="0" fontId="7" fillId="2" borderId="1" xfId="9" applyFill="1" applyBorder="1" applyAlignment="1">
      <alignment horizontal="center" vertical="center" wrapText="1"/>
    </xf>
    <xf numFmtId="164" fontId="5" fillId="0" borderId="0" xfId="0" applyNumberFormat="1" applyFont="1" applyAlignment="1">
      <alignment vertical="center"/>
    </xf>
    <xf numFmtId="4" fontId="5" fillId="0" borderId="0" xfId="0" applyNumberFormat="1" applyFont="1" applyAlignment="1">
      <alignment horizontal="right" vertical="center" wrapText="1"/>
    </xf>
    <xf numFmtId="0" fontId="10" fillId="0" borderId="0" xfId="0" applyFont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7" fillId="2" borderId="1" xfId="9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</cellXfs>
  <cellStyles count="10">
    <cellStyle name="Hipervínculo" xfId="9" builtinId="8"/>
    <cellStyle name="Normal" xfId="0" builtinId="0"/>
    <cellStyle name="Normal 2" xfId="2"/>
    <cellStyle name="Normal 3" xfId="3"/>
    <cellStyle name="Normal 4" xfId="4"/>
    <cellStyle name="Normal 5" xfId="5"/>
    <cellStyle name="Normal 6" xfId="6"/>
    <cellStyle name="Normal 7" xfId="7"/>
    <cellStyle name="Normal 8" xfId="8"/>
    <cellStyle name="Normal_Formularios Presupuesto 200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D.L.%20No.%20654%20del%2004-06-2020.PDF" TargetMode="External"/><Relationship Id="rId2" Type="http://schemas.openxmlformats.org/officeDocument/2006/relationships/hyperlink" Target="A.E.%20No.%20417%20del%2028-04-2020.pdf" TargetMode="External"/><Relationship Id="rId1" Type="http://schemas.openxmlformats.org/officeDocument/2006/relationships/hyperlink" Target="A.E.%20No.%20403%20del%2010-04-2020.pdf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D.L.%20No.%20525%20publicado%20en%20el%20D.O.%20No.%20241,%20Tomo%20No.%20425%20de%20fecha%2020-12-202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V112"/>
  <sheetViews>
    <sheetView tabSelected="1" topLeftCell="E22" zoomScaleNormal="100" workbookViewId="0">
      <selection activeCell="H30" sqref="H30"/>
    </sheetView>
  </sheetViews>
  <sheetFormatPr baseColWidth="10" defaultRowHeight="15" x14ac:dyDescent="0.25"/>
  <cols>
    <col min="1" max="1" width="11.42578125" style="3"/>
    <col min="2" max="3" width="5.140625" style="3" customWidth="1"/>
    <col min="4" max="4" width="51.28515625" style="3" customWidth="1"/>
    <col min="5" max="5" width="15.42578125" style="3" customWidth="1"/>
    <col min="6" max="6" width="20.42578125" style="3" customWidth="1"/>
    <col min="7" max="7" width="20.140625" style="3" customWidth="1"/>
    <col min="8" max="9" width="17.42578125" style="3" customWidth="1"/>
    <col min="10" max="10" width="17.42578125" style="3" hidden="1" customWidth="1"/>
    <col min="11" max="11" width="15.42578125" style="3" hidden="1" customWidth="1"/>
    <col min="12" max="12" width="15.7109375" style="3" hidden="1" customWidth="1"/>
    <col min="13" max="13" width="17.140625" style="3" hidden="1" customWidth="1"/>
    <col min="14" max="14" width="16.28515625" style="3" customWidth="1"/>
    <col min="15" max="15" width="19.140625" style="3" customWidth="1"/>
    <col min="16" max="16384" width="11.42578125" style="3"/>
  </cols>
  <sheetData>
    <row r="1" spans="2:16" s="1" customFormat="1" x14ac:dyDescent="0.2"/>
    <row r="2" spans="2:16" s="1" customFormat="1" ht="19.5" x14ac:dyDescent="0.2">
      <c r="B2" s="21" t="s">
        <v>41</v>
      </c>
      <c r="G2" s="31"/>
    </row>
    <row r="3" spans="2:16" s="1" customFormat="1" ht="19.5" x14ac:dyDescent="0.2">
      <c r="B3" s="22" t="s">
        <v>30</v>
      </c>
    </row>
    <row r="4" spans="2:16" s="1" customFormat="1" ht="15.75" x14ac:dyDescent="0.2">
      <c r="B4" s="33" t="s">
        <v>25</v>
      </c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</row>
    <row r="5" spans="2:16" s="1" customFormat="1" ht="8.25" customHeight="1" x14ac:dyDescent="0.2"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</row>
    <row r="6" spans="2:16" s="1" customFormat="1" ht="22.5" customHeight="1" x14ac:dyDescent="0.2">
      <c r="B6" s="34" t="s">
        <v>28</v>
      </c>
      <c r="C6" s="34"/>
      <c r="D6" s="34"/>
      <c r="E6" s="35" t="s">
        <v>4</v>
      </c>
      <c r="F6" s="36" t="s">
        <v>42</v>
      </c>
      <c r="G6" s="37" t="s">
        <v>22</v>
      </c>
      <c r="H6" s="38"/>
      <c r="I6" s="38"/>
      <c r="J6" s="38"/>
      <c r="K6" s="38"/>
      <c r="L6" s="38"/>
      <c r="M6" s="39"/>
      <c r="N6" s="35" t="s">
        <v>5</v>
      </c>
      <c r="O6" s="35" t="s">
        <v>6</v>
      </c>
    </row>
    <row r="7" spans="2:16" s="1" customFormat="1" ht="36" customHeight="1" x14ac:dyDescent="0.2">
      <c r="B7" s="34"/>
      <c r="C7" s="34"/>
      <c r="D7" s="34"/>
      <c r="E7" s="35"/>
      <c r="F7" s="36"/>
      <c r="G7" s="30" t="s">
        <v>37</v>
      </c>
      <c r="H7" s="30" t="s">
        <v>38</v>
      </c>
      <c r="I7" s="30" t="s">
        <v>39</v>
      </c>
      <c r="J7" s="26"/>
      <c r="K7" s="26"/>
      <c r="L7" s="26"/>
      <c r="M7" s="27"/>
      <c r="N7" s="35"/>
      <c r="O7" s="35"/>
    </row>
    <row r="8" spans="2:16" s="1" customFormat="1" ht="19.5" customHeight="1" x14ac:dyDescent="0.2">
      <c r="B8" s="8" t="s">
        <v>7</v>
      </c>
      <c r="C8" s="9"/>
      <c r="D8" s="19" t="s">
        <v>8</v>
      </c>
      <c r="E8" s="10"/>
      <c r="F8" s="11">
        <f>SUM(F9:F10)</f>
        <v>3486370</v>
      </c>
      <c r="G8" s="11">
        <f t="shared" ref="G8:O8" si="0">SUM(G9:G10)</f>
        <v>0</v>
      </c>
      <c r="H8" s="11">
        <f t="shared" si="0"/>
        <v>156709</v>
      </c>
      <c r="I8" s="11">
        <f t="shared" si="0"/>
        <v>-25800</v>
      </c>
      <c r="J8" s="11">
        <f t="shared" si="0"/>
        <v>0</v>
      </c>
      <c r="K8" s="11">
        <f t="shared" si="0"/>
        <v>0</v>
      </c>
      <c r="L8" s="11">
        <f>SUM(L9:L10)</f>
        <v>0</v>
      </c>
      <c r="M8" s="11">
        <f t="shared" si="0"/>
        <v>0</v>
      </c>
      <c r="N8" s="11">
        <f>SUM(N9:N10)</f>
        <v>130909</v>
      </c>
      <c r="O8" s="11">
        <f t="shared" si="0"/>
        <v>3617279</v>
      </c>
      <c r="P8" s="5"/>
    </row>
    <row r="9" spans="2:16" s="1" customFormat="1" ht="19.5" customHeight="1" x14ac:dyDescent="0.2">
      <c r="B9" s="12"/>
      <c r="C9" s="13" t="s">
        <v>7</v>
      </c>
      <c r="D9" s="16" t="s">
        <v>10</v>
      </c>
      <c r="E9" s="10" t="s">
        <v>0</v>
      </c>
      <c r="F9" s="14">
        <v>1208905</v>
      </c>
      <c r="G9" s="14"/>
      <c r="H9" s="14">
        <v>5000</v>
      </c>
      <c r="I9" s="14">
        <v>-25800</v>
      </c>
      <c r="J9" s="14"/>
      <c r="K9" s="14"/>
      <c r="L9" s="14"/>
      <c r="M9" s="14"/>
      <c r="N9" s="14">
        <f>SUM(G9:M9)</f>
        <v>-20800</v>
      </c>
      <c r="O9" s="14">
        <f t="shared" ref="O9:O10" si="1">+F9+N9</f>
        <v>1188105</v>
      </c>
      <c r="P9" s="5"/>
    </row>
    <row r="10" spans="2:16" s="1" customFormat="1" ht="19.5" customHeight="1" x14ac:dyDescent="0.2">
      <c r="B10" s="12"/>
      <c r="C10" s="13" t="s">
        <v>9</v>
      </c>
      <c r="D10" s="16" t="s">
        <v>11</v>
      </c>
      <c r="E10" s="10" t="s">
        <v>0</v>
      </c>
      <c r="F10" s="14">
        <v>2277465</v>
      </c>
      <c r="G10" s="14"/>
      <c r="H10" s="14">
        <v>151709</v>
      </c>
      <c r="I10" s="14"/>
      <c r="J10" s="14"/>
      <c r="K10" s="14"/>
      <c r="L10" s="14"/>
      <c r="M10" s="14"/>
      <c r="N10" s="14">
        <f>SUM(G10:M10)</f>
        <v>151709</v>
      </c>
      <c r="O10" s="14">
        <f t="shared" si="1"/>
        <v>2429174</v>
      </c>
      <c r="P10" s="5"/>
    </row>
    <row r="11" spans="2:16" s="1" customFormat="1" ht="19.5" customHeight="1" x14ac:dyDescent="0.2">
      <c r="B11" s="12"/>
      <c r="C11" s="12"/>
      <c r="D11" s="20"/>
      <c r="E11" s="10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5"/>
    </row>
    <row r="12" spans="2:16" s="1" customFormat="1" ht="19.5" customHeight="1" x14ac:dyDescent="0.2">
      <c r="B12" s="8" t="s">
        <v>9</v>
      </c>
      <c r="C12" s="9"/>
      <c r="D12" s="15" t="s">
        <v>1</v>
      </c>
      <c r="E12" s="10"/>
      <c r="F12" s="11">
        <f>+F13</f>
        <v>1642810</v>
      </c>
      <c r="G12" s="11">
        <f t="shared" ref="G12:O12" si="2">+G13</f>
        <v>0</v>
      </c>
      <c r="H12" s="11">
        <f t="shared" si="2"/>
        <v>-156709</v>
      </c>
      <c r="I12" s="11">
        <f t="shared" si="2"/>
        <v>0</v>
      </c>
      <c r="J12" s="11">
        <f t="shared" si="2"/>
        <v>0</v>
      </c>
      <c r="K12" s="11">
        <f t="shared" si="2"/>
        <v>0</v>
      </c>
      <c r="L12" s="11">
        <f>+L13</f>
        <v>0</v>
      </c>
      <c r="M12" s="11">
        <f t="shared" si="2"/>
        <v>0</v>
      </c>
      <c r="N12" s="11">
        <f t="shared" si="2"/>
        <v>-156709</v>
      </c>
      <c r="O12" s="11">
        <f t="shared" si="2"/>
        <v>1486101</v>
      </c>
      <c r="P12" s="5"/>
    </row>
    <row r="13" spans="2:16" s="1" customFormat="1" ht="19.5" customHeight="1" x14ac:dyDescent="0.2">
      <c r="B13" s="12"/>
      <c r="C13" s="13" t="s">
        <v>7</v>
      </c>
      <c r="D13" s="16" t="s">
        <v>27</v>
      </c>
      <c r="E13" s="10" t="s">
        <v>0</v>
      </c>
      <c r="F13" s="14">
        <v>1642810</v>
      </c>
      <c r="G13" s="14"/>
      <c r="H13" s="14">
        <f>-122714-33995</f>
        <v>-156709</v>
      </c>
      <c r="I13" s="14"/>
      <c r="J13" s="14"/>
      <c r="K13" s="14"/>
      <c r="L13" s="14"/>
      <c r="M13" s="14"/>
      <c r="N13" s="14">
        <f>SUM(G13:M13)</f>
        <v>-156709</v>
      </c>
      <c r="O13" s="14">
        <f t="shared" ref="O13" si="3">+F13+N13</f>
        <v>1486101</v>
      </c>
      <c r="P13" s="5"/>
    </row>
    <row r="14" spans="2:16" s="1" customFormat="1" ht="19.5" customHeight="1" x14ac:dyDescent="0.2">
      <c r="B14" s="12"/>
      <c r="C14" s="12"/>
      <c r="D14" s="20"/>
      <c r="E14" s="10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5"/>
    </row>
    <row r="15" spans="2:16" s="1" customFormat="1" ht="30" customHeight="1" x14ac:dyDescent="0.2">
      <c r="B15" s="8" t="s">
        <v>12</v>
      </c>
      <c r="C15" s="9"/>
      <c r="D15" s="15" t="s">
        <v>15</v>
      </c>
      <c r="E15" s="10"/>
      <c r="F15" s="11">
        <f t="shared" ref="F15:O15" si="4">SUM(F16:F20)</f>
        <v>49214265</v>
      </c>
      <c r="G15" s="11">
        <f t="shared" si="4"/>
        <v>-7600000</v>
      </c>
      <c r="H15" s="11">
        <f t="shared" si="4"/>
        <v>0</v>
      </c>
      <c r="I15" s="11">
        <f t="shared" si="4"/>
        <v>-1852830</v>
      </c>
      <c r="J15" s="11">
        <f t="shared" si="4"/>
        <v>0</v>
      </c>
      <c r="K15" s="11">
        <f t="shared" si="4"/>
        <v>0</v>
      </c>
      <c r="L15" s="11">
        <f t="shared" si="4"/>
        <v>0</v>
      </c>
      <c r="M15" s="11">
        <f t="shared" si="4"/>
        <v>0</v>
      </c>
      <c r="N15" s="11">
        <f t="shared" si="4"/>
        <v>-9452830</v>
      </c>
      <c r="O15" s="11">
        <f t="shared" si="4"/>
        <v>39761435</v>
      </c>
      <c r="P15" s="5"/>
    </row>
    <row r="16" spans="2:16" s="1" customFormat="1" ht="19.5" customHeight="1" x14ac:dyDescent="0.2">
      <c r="B16" s="12"/>
      <c r="C16" s="13" t="s">
        <v>7</v>
      </c>
      <c r="D16" s="16" t="s">
        <v>14</v>
      </c>
      <c r="E16" s="10" t="s">
        <v>0</v>
      </c>
      <c r="F16" s="14">
        <v>19131765</v>
      </c>
      <c r="G16" s="14">
        <v>-3600000</v>
      </c>
      <c r="H16" s="14">
        <v>-315604</v>
      </c>
      <c r="I16" s="14">
        <v>-1852830</v>
      </c>
      <c r="J16" s="14"/>
      <c r="K16" s="14"/>
      <c r="L16" s="14"/>
      <c r="M16" s="14"/>
      <c r="N16" s="14">
        <f>SUM(G16:M16)</f>
        <v>-5768434</v>
      </c>
      <c r="O16" s="14">
        <f>+F16+N16</f>
        <v>13363331</v>
      </c>
      <c r="P16" s="5"/>
    </row>
    <row r="17" spans="2:16" s="1" customFormat="1" ht="19.5" customHeight="1" x14ac:dyDescent="0.2">
      <c r="B17" s="12"/>
      <c r="C17" s="13"/>
      <c r="D17" s="16"/>
      <c r="E17" s="10" t="s">
        <v>3</v>
      </c>
      <c r="F17" s="14">
        <v>2059720</v>
      </c>
      <c r="G17" s="14"/>
      <c r="H17" s="14"/>
      <c r="I17" s="14"/>
      <c r="J17" s="14"/>
      <c r="K17" s="14"/>
      <c r="L17" s="14"/>
      <c r="M17" s="14"/>
      <c r="N17" s="14">
        <f t="shared" ref="N17:N20" si="5">SUM(G17:M17)</f>
        <v>0</v>
      </c>
      <c r="O17" s="14">
        <f t="shared" ref="O17:O20" si="6">+F17+N17</f>
        <v>2059720</v>
      </c>
      <c r="P17" s="5"/>
    </row>
    <row r="18" spans="2:16" s="1" customFormat="1" ht="19.5" customHeight="1" x14ac:dyDescent="0.2">
      <c r="B18" s="12"/>
      <c r="C18" s="13" t="s">
        <v>9</v>
      </c>
      <c r="D18" s="17" t="s">
        <v>31</v>
      </c>
      <c r="E18" s="10" t="s">
        <v>19</v>
      </c>
      <c r="F18" s="14">
        <v>20000000</v>
      </c>
      <c r="G18" s="14"/>
      <c r="H18" s="14"/>
      <c r="I18" s="14"/>
      <c r="J18" s="14"/>
      <c r="K18" s="14"/>
      <c r="L18" s="14"/>
      <c r="M18" s="14"/>
      <c r="N18" s="14">
        <f t="shared" si="5"/>
        <v>0</v>
      </c>
      <c r="O18" s="14">
        <f t="shared" si="6"/>
        <v>20000000</v>
      </c>
      <c r="P18" s="5"/>
    </row>
    <row r="19" spans="2:16" s="1" customFormat="1" ht="19.5" customHeight="1" x14ac:dyDescent="0.2">
      <c r="B19" s="12"/>
      <c r="C19" s="13" t="s">
        <v>12</v>
      </c>
      <c r="D19" s="16" t="s">
        <v>32</v>
      </c>
      <c r="E19" s="10" t="s">
        <v>0</v>
      </c>
      <c r="F19" s="14">
        <v>7022780</v>
      </c>
      <c r="G19" s="14">
        <v>-3000000</v>
      </c>
      <c r="H19" s="14">
        <v>315604</v>
      </c>
      <c r="I19" s="14"/>
      <c r="J19" s="14"/>
      <c r="K19" s="14"/>
      <c r="L19" s="14"/>
      <c r="M19" s="14"/>
      <c r="N19" s="14">
        <f t="shared" si="5"/>
        <v>-2684396</v>
      </c>
      <c r="O19" s="14">
        <f t="shared" si="6"/>
        <v>4338384</v>
      </c>
      <c r="P19" s="5"/>
    </row>
    <row r="20" spans="2:16" s="1" customFormat="1" ht="24.75" customHeight="1" x14ac:dyDescent="0.2">
      <c r="B20" s="12"/>
      <c r="C20" s="13" t="s">
        <v>2</v>
      </c>
      <c r="D20" s="16" t="s">
        <v>33</v>
      </c>
      <c r="E20" s="10" t="s">
        <v>0</v>
      </c>
      <c r="F20" s="14">
        <v>1000000</v>
      </c>
      <c r="G20" s="14">
        <v>-1000000</v>
      </c>
      <c r="H20" s="14"/>
      <c r="I20" s="14"/>
      <c r="J20" s="14"/>
      <c r="K20" s="14"/>
      <c r="L20" s="14"/>
      <c r="M20" s="14"/>
      <c r="N20" s="14">
        <f t="shared" si="5"/>
        <v>-1000000</v>
      </c>
      <c r="O20" s="14">
        <f t="shared" si="6"/>
        <v>0</v>
      </c>
      <c r="P20" s="5"/>
    </row>
    <row r="21" spans="2:16" s="1" customFormat="1" ht="19.5" customHeight="1" x14ac:dyDescent="0.2">
      <c r="B21" s="12"/>
      <c r="C21" s="13"/>
      <c r="D21" s="16"/>
      <c r="E21" s="10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5"/>
    </row>
    <row r="22" spans="2:16" s="1" customFormat="1" ht="19.5" customHeight="1" x14ac:dyDescent="0.2">
      <c r="B22" s="8" t="s">
        <v>2</v>
      </c>
      <c r="C22" s="9"/>
      <c r="D22" s="19" t="s">
        <v>23</v>
      </c>
      <c r="E22" s="10"/>
      <c r="F22" s="11">
        <f t="shared" ref="F22" si="7">SUM(F23:F26)</f>
        <v>8930095</v>
      </c>
      <c r="G22" s="11">
        <f t="shared" ref="G22:O22" si="8">SUM(G23:G26)</f>
        <v>0</v>
      </c>
      <c r="H22" s="11">
        <f t="shared" si="8"/>
        <v>0</v>
      </c>
      <c r="I22" s="11">
        <f t="shared" si="8"/>
        <v>0</v>
      </c>
      <c r="J22" s="11">
        <f t="shared" si="8"/>
        <v>0</v>
      </c>
      <c r="K22" s="11">
        <f t="shared" si="8"/>
        <v>0</v>
      </c>
      <c r="L22" s="11">
        <f t="shared" si="8"/>
        <v>0</v>
      </c>
      <c r="M22" s="11">
        <f t="shared" si="8"/>
        <v>0</v>
      </c>
      <c r="N22" s="11">
        <f t="shared" si="8"/>
        <v>0</v>
      </c>
      <c r="O22" s="11">
        <f t="shared" si="8"/>
        <v>8930095</v>
      </c>
      <c r="P22" s="5"/>
    </row>
    <row r="23" spans="2:16" s="1" customFormat="1" ht="27" customHeight="1" x14ac:dyDescent="0.2">
      <c r="B23" s="12"/>
      <c r="C23" s="13" t="s">
        <v>7</v>
      </c>
      <c r="D23" s="20" t="s">
        <v>16</v>
      </c>
      <c r="E23" s="10" t="s">
        <v>0</v>
      </c>
      <c r="F23" s="14">
        <v>656620</v>
      </c>
      <c r="G23" s="14"/>
      <c r="H23" s="14"/>
      <c r="I23" s="14"/>
      <c r="J23" s="14"/>
      <c r="K23" s="14"/>
      <c r="L23" s="14"/>
      <c r="M23" s="14"/>
      <c r="N23" s="14">
        <f>SUM(G23:M23)</f>
        <v>0</v>
      </c>
      <c r="O23" s="14">
        <f t="shared" ref="O23:O26" si="9">+F23+N23</f>
        <v>656620</v>
      </c>
      <c r="P23" s="5"/>
    </row>
    <row r="24" spans="2:16" s="1" customFormat="1" ht="24" customHeight="1" x14ac:dyDescent="0.2">
      <c r="B24" s="12"/>
      <c r="C24" s="13"/>
      <c r="D24" s="20"/>
      <c r="E24" s="10" t="s">
        <v>20</v>
      </c>
      <c r="F24" s="14">
        <v>3986680</v>
      </c>
      <c r="G24" s="14"/>
      <c r="H24" s="14"/>
      <c r="I24" s="14"/>
      <c r="J24" s="14"/>
      <c r="K24" s="14"/>
      <c r="L24" s="14"/>
      <c r="M24" s="14"/>
      <c r="N24" s="14">
        <f>SUM(G24:M24)</f>
        <v>0</v>
      </c>
      <c r="O24" s="14">
        <f t="shared" si="9"/>
        <v>3986680</v>
      </c>
      <c r="P24" s="5"/>
    </row>
    <row r="25" spans="2:16" s="1" customFormat="1" ht="19.5" customHeight="1" x14ac:dyDescent="0.2">
      <c r="B25" s="12"/>
      <c r="C25" s="13"/>
      <c r="D25" s="20"/>
      <c r="E25" s="10" t="s">
        <v>3</v>
      </c>
      <c r="F25" s="14">
        <v>2579515</v>
      </c>
      <c r="G25" s="14"/>
      <c r="H25" s="14"/>
      <c r="I25" s="14"/>
      <c r="J25" s="14"/>
      <c r="K25" s="14"/>
      <c r="L25" s="14"/>
      <c r="M25" s="14"/>
      <c r="N25" s="14">
        <f>SUM(G25:M25)</f>
        <v>0</v>
      </c>
      <c r="O25" s="14">
        <f t="shared" si="9"/>
        <v>2579515</v>
      </c>
      <c r="P25" s="5"/>
    </row>
    <row r="26" spans="2:16" s="1" customFormat="1" ht="25.5" customHeight="1" x14ac:dyDescent="0.2">
      <c r="B26" s="12"/>
      <c r="C26" s="13" t="s">
        <v>9</v>
      </c>
      <c r="D26" s="20" t="s">
        <v>26</v>
      </c>
      <c r="E26" s="10" t="s">
        <v>20</v>
      </c>
      <c r="F26" s="14">
        <v>1707280</v>
      </c>
      <c r="G26" s="14"/>
      <c r="H26" s="14"/>
      <c r="I26" s="14"/>
      <c r="J26" s="14"/>
      <c r="K26" s="14"/>
      <c r="L26" s="14"/>
      <c r="M26" s="14"/>
      <c r="N26" s="14">
        <f>SUM(G26:M26)</f>
        <v>0</v>
      </c>
      <c r="O26" s="14">
        <f t="shared" si="9"/>
        <v>1707280</v>
      </c>
      <c r="P26" s="5"/>
    </row>
    <row r="27" spans="2:16" s="1" customFormat="1" ht="19.5" customHeight="1" x14ac:dyDescent="0.2">
      <c r="B27" s="12"/>
      <c r="C27" s="13"/>
      <c r="D27" s="20"/>
      <c r="E27" s="10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5"/>
    </row>
    <row r="28" spans="2:16" s="2" customFormat="1" ht="37.5" customHeight="1" x14ac:dyDescent="0.2">
      <c r="B28" s="8" t="s">
        <v>13</v>
      </c>
      <c r="C28" s="8"/>
      <c r="D28" s="19" t="s">
        <v>24</v>
      </c>
      <c r="E28" s="18"/>
      <c r="F28" s="11">
        <f>SUM(F29:F30)</f>
        <v>2840695</v>
      </c>
      <c r="G28" s="11">
        <f t="shared" ref="G28:O28" si="10">SUM(G29:G30)</f>
        <v>0</v>
      </c>
      <c r="H28" s="11">
        <f t="shared" si="10"/>
        <v>0</v>
      </c>
      <c r="I28" s="11">
        <f t="shared" si="10"/>
        <v>0</v>
      </c>
      <c r="J28" s="11">
        <f t="shared" si="10"/>
        <v>0</v>
      </c>
      <c r="K28" s="11">
        <f t="shared" si="10"/>
        <v>0</v>
      </c>
      <c r="L28" s="11">
        <f>SUM(L29:L30)</f>
        <v>0</v>
      </c>
      <c r="M28" s="11">
        <f t="shared" si="10"/>
        <v>0</v>
      </c>
      <c r="N28" s="11">
        <f t="shared" si="10"/>
        <v>0</v>
      </c>
      <c r="O28" s="11">
        <f t="shared" si="10"/>
        <v>2840695</v>
      </c>
      <c r="P28" s="7"/>
    </row>
    <row r="29" spans="2:16" s="1" customFormat="1" ht="19.5" customHeight="1" x14ac:dyDescent="0.2">
      <c r="B29" s="12"/>
      <c r="C29" s="13" t="s">
        <v>7</v>
      </c>
      <c r="D29" s="20" t="s">
        <v>18</v>
      </c>
      <c r="E29" s="10" t="s">
        <v>0</v>
      </c>
      <c r="F29" s="14">
        <v>840295</v>
      </c>
      <c r="G29" s="14"/>
      <c r="H29" s="14"/>
      <c r="I29" s="14"/>
      <c r="J29" s="14"/>
      <c r="K29" s="14"/>
      <c r="L29" s="14"/>
      <c r="M29" s="14"/>
      <c r="N29" s="14">
        <f>SUM(G29:M29)</f>
        <v>0</v>
      </c>
      <c r="O29" s="14">
        <f t="shared" ref="O29:O30" si="11">+F29+N29</f>
        <v>840295</v>
      </c>
      <c r="P29" s="5"/>
    </row>
    <row r="30" spans="2:16" s="1" customFormat="1" ht="19.5" customHeight="1" x14ac:dyDescent="0.2">
      <c r="B30" s="12"/>
      <c r="C30" s="13" t="s">
        <v>9</v>
      </c>
      <c r="D30" s="20" t="s">
        <v>21</v>
      </c>
      <c r="E30" s="10" t="s">
        <v>0</v>
      </c>
      <c r="F30" s="14">
        <v>2000400</v>
      </c>
      <c r="G30" s="14"/>
      <c r="H30" s="14"/>
      <c r="I30" s="14"/>
      <c r="J30" s="14"/>
      <c r="K30" s="14"/>
      <c r="L30" s="14"/>
      <c r="M30" s="14"/>
      <c r="N30" s="14">
        <f>SUM(G30:M30)</f>
        <v>0</v>
      </c>
      <c r="O30" s="14">
        <f t="shared" si="11"/>
        <v>2000400</v>
      </c>
      <c r="P30" s="5"/>
    </row>
    <row r="31" spans="2:16" s="1" customFormat="1" ht="19.5" customHeight="1" x14ac:dyDescent="0.2">
      <c r="B31" s="12"/>
      <c r="C31" s="13"/>
      <c r="D31" s="20"/>
      <c r="E31" s="10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5"/>
    </row>
    <row r="32" spans="2:16" s="2" customFormat="1" ht="33" customHeight="1" x14ac:dyDescent="0.2">
      <c r="B32" s="8" t="s">
        <v>34</v>
      </c>
      <c r="C32" s="8"/>
      <c r="D32" s="19" t="s">
        <v>35</v>
      </c>
      <c r="E32" s="18"/>
      <c r="F32" s="11">
        <f>SUM(F33)</f>
        <v>390000</v>
      </c>
      <c r="G32" s="11">
        <f t="shared" ref="G32:N32" si="12">SUM(G33)</f>
        <v>0</v>
      </c>
      <c r="H32" s="11">
        <f t="shared" si="12"/>
        <v>0</v>
      </c>
      <c r="I32" s="11">
        <f t="shared" si="12"/>
        <v>0</v>
      </c>
      <c r="J32" s="11">
        <f t="shared" si="12"/>
        <v>0</v>
      </c>
      <c r="K32" s="11">
        <f t="shared" si="12"/>
        <v>0</v>
      </c>
      <c r="L32" s="11">
        <f t="shared" si="12"/>
        <v>0</v>
      </c>
      <c r="M32" s="11">
        <f t="shared" si="12"/>
        <v>0</v>
      </c>
      <c r="N32" s="11">
        <f t="shared" si="12"/>
        <v>0</v>
      </c>
      <c r="O32" s="11">
        <f t="shared" ref="O32" si="13">SUM(O33)</f>
        <v>390000</v>
      </c>
      <c r="P32" s="7"/>
    </row>
    <row r="33" spans="2:22" s="1" customFormat="1" ht="19.5" customHeight="1" x14ac:dyDescent="0.2">
      <c r="B33" s="12"/>
      <c r="C33" s="13" t="s">
        <v>7</v>
      </c>
      <c r="D33" s="20" t="s">
        <v>36</v>
      </c>
      <c r="E33" s="10" t="s">
        <v>0</v>
      </c>
      <c r="F33" s="14">
        <v>390000</v>
      </c>
      <c r="G33" s="14"/>
      <c r="H33" s="14"/>
      <c r="I33" s="14"/>
      <c r="J33" s="14"/>
      <c r="K33" s="14"/>
      <c r="L33" s="14"/>
      <c r="M33" s="14"/>
      <c r="N33" s="14">
        <f>SUM(G33:M33)</f>
        <v>0</v>
      </c>
      <c r="O33" s="14">
        <f>+F33+N33</f>
        <v>390000</v>
      </c>
      <c r="P33" s="5"/>
    </row>
    <row r="34" spans="2:22" s="2" customFormat="1" ht="24.75" customHeight="1" x14ac:dyDescent="0.2">
      <c r="B34" s="23"/>
      <c r="C34" s="23"/>
      <c r="D34" s="23" t="s">
        <v>17</v>
      </c>
      <c r="E34" s="24"/>
      <c r="F34" s="25">
        <f>+F22+F15+F12+F8+F28+F32</f>
        <v>66504235</v>
      </c>
      <c r="G34" s="25">
        <f t="shared" ref="G34:M34" si="14">+G22+G15+G12+G8+G28</f>
        <v>-7600000</v>
      </c>
      <c r="H34" s="25">
        <f t="shared" si="14"/>
        <v>0</v>
      </c>
      <c r="I34" s="25">
        <f t="shared" si="14"/>
        <v>-1878630</v>
      </c>
      <c r="J34" s="25">
        <f t="shared" si="14"/>
        <v>0</v>
      </c>
      <c r="K34" s="25">
        <f t="shared" si="14"/>
        <v>0</v>
      </c>
      <c r="L34" s="25">
        <f t="shared" si="14"/>
        <v>0</v>
      </c>
      <c r="M34" s="25">
        <f t="shared" si="14"/>
        <v>0</v>
      </c>
      <c r="N34" s="25">
        <f t="shared" ref="N34:O34" si="15">+N22+N15+N12+N8+N28+N32</f>
        <v>-9478630</v>
      </c>
      <c r="O34" s="25">
        <f t="shared" si="15"/>
        <v>57025605</v>
      </c>
      <c r="P34" s="7"/>
    </row>
    <row r="35" spans="2:22" s="1" customFormat="1" x14ac:dyDescent="0.2">
      <c r="B35" s="4"/>
      <c r="C35" s="4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</row>
    <row r="36" spans="2:22" s="1" customFormat="1" ht="30" customHeight="1" x14ac:dyDescent="0.2">
      <c r="B36" s="4"/>
      <c r="C36" s="4"/>
      <c r="F36" s="5"/>
      <c r="G36" s="5"/>
      <c r="H36" s="5"/>
      <c r="I36" s="5"/>
      <c r="J36" s="5"/>
      <c r="K36" s="5"/>
      <c r="L36" s="5"/>
      <c r="M36" s="5"/>
      <c r="N36" s="32" t="s">
        <v>40</v>
      </c>
      <c r="O36" s="32"/>
      <c r="P36" s="5"/>
      <c r="U36" s="29">
        <v>43482</v>
      </c>
      <c r="V36" s="1" t="s">
        <v>29</v>
      </c>
    </row>
    <row r="37" spans="2:22" s="1" customFormat="1" x14ac:dyDescent="0.2">
      <c r="B37" s="4"/>
      <c r="C37" s="4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</row>
    <row r="38" spans="2:22" s="1" customFormat="1" x14ac:dyDescent="0.2">
      <c r="B38" s="4"/>
      <c r="C38" s="4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</row>
    <row r="39" spans="2:22" s="1" customFormat="1" x14ac:dyDescent="0.2">
      <c r="B39" s="4"/>
      <c r="C39" s="4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</row>
    <row r="40" spans="2:22" s="1" customFormat="1" x14ac:dyDescent="0.2">
      <c r="B40" s="4"/>
      <c r="C40" s="4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</row>
    <row r="41" spans="2:22" s="1" customFormat="1" x14ac:dyDescent="0.2">
      <c r="B41" s="4"/>
      <c r="C41" s="4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</row>
    <row r="42" spans="2:22" s="1" customFormat="1" x14ac:dyDescent="0.2">
      <c r="B42" s="4"/>
      <c r="C42" s="4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</row>
    <row r="43" spans="2:22" s="1" customFormat="1" x14ac:dyDescent="0.2">
      <c r="B43" s="4"/>
      <c r="C43" s="4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</row>
    <row r="44" spans="2:22" s="1" customFormat="1" x14ac:dyDescent="0.2">
      <c r="B44" s="4"/>
      <c r="C44" s="4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</row>
    <row r="45" spans="2:22" s="1" customFormat="1" x14ac:dyDescent="0.2">
      <c r="B45" s="4"/>
      <c r="C45" s="4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</row>
    <row r="46" spans="2:22" s="1" customFormat="1" x14ac:dyDescent="0.2">
      <c r="B46" s="4"/>
      <c r="C46" s="4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</row>
    <row r="47" spans="2:22" s="1" customFormat="1" x14ac:dyDescent="0.2">
      <c r="B47" s="4"/>
      <c r="C47" s="4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</row>
    <row r="48" spans="2:22" s="1" customFormat="1" x14ac:dyDescent="0.2">
      <c r="B48" s="4"/>
      <c r="C48" s="4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</row>
    <row r="49" spans="2:16" s="1" customFormat="1" x14ac:dyDescent="0.2">
      <c r="B49" s="4"/>
      <c r="C49" s="4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</row>
    <row r="50" spans="2:16" s="1" customFormat="1" x14ac:dyDescent="0.2">
      <c r="B50" s="4"/>
      <c r="C50" s="4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</row>
    <row r="51" spans="2:16" s="1" customFormat="1" x14ac:dyDescent="0.2">
      <c r="B51" s="4"/>
      <c r="C51" s="4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</row>
    <row r="52" spans="2:16" s="1" customFormat="1" x14ac:dyDescent="0.2">
      <c r="B52" s="4"/>
      <c r="C52" s="4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</row>
    <row r="53" spans="2:16" s="1" customFormat="1" x14ac:dyDescent="0.2">
      <c r="B53" s="4"/>
      <c r="C53" s="4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</row>
    <row r="54" spans="2:16" s="1" customFormat="1" x14ac:dyDescent="0.2">
      <c r="B54" s="4"/>
      <c r="C54" s="4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</row>
    <row r="55" spans="2:16" s="1" customFormat="1" x14ac:dyDescent="0.2">
      <c r="B55" s="4"/>
      <c r="C55" s="4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</row>
    <row r="56" spans="2:16" s="1" customFormat="1" x14ac:dyDescent="0.2">
      <c r="B56" s="4"/>
      <c r="C56" s="4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</row>
    <row r="57" spans="2:16" s="1" customFormat="1" x14ac:dyDescent="0.2">
      <c r="B57" s="4"/>
      <c r="C57" s="4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</row>
    <row r="58" spans="2:16" s="1" customFormat="1" x14ac:dyDescent="0.2">
      <c r="B58" s="4"/>
      <c r="C58" s="4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</row>
    <row r="59" spans="2:16" s="1" customFormat="1" x14ac:dyDescent="0.2">
      <c r="B59" s="4"/>
      <c r="C59" s="4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</row>
    <row r="60" spans="2:16" s="1" customFormat="1" x14ac:dyDescent="0.2">
      <c r="B60" s="4"/>
      <c r="C60" s="4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</row>
    <row r="61" spans="2:16" s="1" customFormat="1" x14ac:dyDescent="0.2">
      <c r="B61" s="4"/>
      <c r="C61" s="4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</row>
    <row r="62" spans="2:16" s="1" customFormat="1" x14ac:dyDescent="0.2">
      <c r="B62" s="4"/>
      <c r="C62" s="4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</row>
    <row r="63" spans="2:16" s="1" customFormat="1" x14ac:dyDescent="0.2">
      <c r="B63" s="4"/>
      <c r="C63" s="4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</row>
    <row r="64" spans="2:16" s="1" customFormat="1" x14ac:dyDescent="0.2">
      <c r="B64" s="4"/>
      <c r="C64" s="4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</row>
    <row r="65" spans="2:16" s="1" customFormat="1" x14ac:dyDescent="0.2">
      <c r="B65" s="4"/>
      <c r="C65" s="4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</row>
    <row r="66" spans="2:16" s="1" customFormat="1" x14ac:dyDescent="0.2">
      <c r="B66" s="4"/>
      <c r="C66" s="4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</row>
    <row r="67" spans="2:16" s="1" customFormat="1" x14ac:dyDescent="0.2">
      <c r="B67" s="4"/>
      <c r="C67" s="4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</row>
    <row r="68" spans="2:16" s="1" customFormat="1" x14ac:dyDescent="0.2">
      <c r="B68" s="4"/>
      <c r="C68" s="4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</row>
    <row r="69" spans="2:16" s="1" customFormat="1" x14ac:dyDescent="0.2"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</row>
    <row r="70" spans="2:16" s="1" customFormat="1" x14ac:dyDescent="0.2"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</row>
    <row r="71" spans="2:16" s="1" customFormat="1" x14ac:dyDescent="0.2"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</row>
    <row r="72" spans="2:16" s="1" customFormat="1" x14ac:dyDescent="0.2"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</row>
    <row r="73" spans="2:16" s="1" customFormat="1" x14ac:dyDescent="0.2"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</row>
    <row r="74" spans="2:16" s="1" customFormat="1" x14ac:dyDescent="0.2"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</row>
    <row r="75" spans="2:16" s="1" customFormat="1" x14ac:dyDescent="0.2"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</row>
    <row r="76" spans="2:16" s="1" customFormat="1" x14ac:dyDescent="0.2"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</row>
    <row r="77" spans="2:16" s="1" customFormat="1" x14ac:dyDescent="0.2"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</row>
    <row r="78" spans="2:16" s="1" customFormat="1" x14ac:dyDescent="0.2"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</row>
    <row r="79" spans="2:16" s="1" customFormat="1" x14ac:dyDescent="0.2"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</row>
    <row r="80" spans="2:16" s="1" customFormat="1" x14ac:dyDescent="0.2"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</row>
    <row r="81" spans="6:16" s="1" customFormat="1" x14ac:dyDescent="0.2"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</row>
    <row r="82" spans="6:16" s="1" customFormat="1" x14ac:dyDescent="0.2"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</row>
    <row r="83" spans="6:16" s="1" customFormat="1" x14ac:dyDescent="0.2"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</row>
    <row r="84" spans="6:16" s="1" customFormat="1" x14ac:dyDescent="0.2"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</row>
    <row r="85" spans="6:16" s="1" customFormat="1" x14ac:dyDescent="0.2"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</row>
    <row r="86" spans="6:16" s="1" customFormat="1" x14ac:dyDescent="0.2"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</row>
    <row r="87" spans="6:16" s="1" customFormat="1" x14ac:dyDescent="0.2"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</row>
    <row r="88" spans="6:16" s="1" customFormat="1" x14ac:dyDescent="0.2"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</row>
    <row r="89" spans="6:16" s="1" customFormat="1" x14ac:dyDescent="0.2"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</row>
    <row r="90" spans="6:16" s="1" customFormat="1" x14ac:dyDescent="0.2"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</row>
    <row r="91" spans="6:16" s="1" customFormat="1" x14ac:dyDescent="0.2"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</row>
    <row r="92" spans="6:16" s="1" customFormat="1" x14ac:dyDescent="0.2"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</row>
    <row r="93" spans="6:16" s="1" customFormat="1" x14ac:dyDescent="0.2"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</row>
    <row r="94" spans="6:16" s="1" customFormat="1" x14ac:dyDescent="0.2"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</row>
    <row r="95" spans="6:16" s="1" customFormat="1" x14ac:dyDescent="0.2"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</row>
    <row r="96" spans="6:16" s="1" customFormat="1" x14ac:dyDescent="0.2"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</row>
    <row r="97" spans="6:16" x14ac:dyDescent="0.25"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</row>
    <row r="98" spans="6:16" x14ac:dyDescent="0.25"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</row>
    <row r="99" spans="6:16" x14ac:dyDescent="0.25"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</row>
    <row r="100" spans="6:16" x14ac:dyDescent="0.25"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</row>
    <row r="101" spans="6:16" x14ac:dyDescent="0.25"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</row>
    <row r="102" spans="6:16" x14ac:dyDescent="0.25"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</row>
    <row r="103" spans="6:16" x14ac:dyDescent="0.25"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</row>
    <row r="104" spans="6:16" x14ac:dyDescent="0.25"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</row>
    <row r="105" spans="6:16" x14ac:dyDescent="0.25"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</row>
    <row r="106" spans="6:16" x14ac:dyDescent="0.25"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</row>
    <row r="107" spans="6:16" x14ac:dyDescent="0.25"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</row>
    <row r="108" spans="6:16" x14ac:dyDescent="0.25"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</row>
    <row r="109" spans="6:16" x14ac:dyDescent="0.25"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</row>
    <row r="110" spans="6:16" x14ac:dyDescent="0.25"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</row>
    <row r="111" spans="6:16" x14ac:dyDescent="0.25"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</row>
    <row r="112" spans="6:16" x14ac:dyDescent="0.25"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</row>
  </sheetData>
  <mergeCells count="8">
    <mergeCell ref="N36:O36"/>
    <mergeCell ref="B4:O4"/>
    <mergeCell ref="B6:D7"/>
    <mergeCell ref="E6:E7"/>
    <mergeCell ref="F6:F7"/>
    <mergeCell ref="O6:O7"/>
    <mergeCell ref="N6:N7"/>
    <mergeCell ref="G6:M6"/>
  </mergeCells>
  <hyperlinks>
    <hyperlink ref="G7" r:id="rId1"/>
    <hyperlink ref="H7" r:id="rId2"/>
    <hyperlink ref="I7" r:id="rId3"/>
    <hyperlink ref="F6:F7" r:id="rId4" display="D.L. No. 525 publicado en el D.O. No. 241, Tomo No. 425 de fecha 20-12-2020.pdf"/>
  </hyperlinks>
  <printOptions horizontalCentered="1"/>
  <pageMargins left="0.39370078740157483" right="0.39370078740157483" top="0.59055118110236227" bottom="0.59055118110236227" header="0.31496062992125984" footer="0.31496062992125984"/>
  <pageSetup scale="75" orientation="landscape" r:id="rId5"/>
  <ignoredErrors>
    <ignoredError sqref="B21:C31 B8:C20 B32 C33" numberStoredAsText="1"/>
    <ignoredError sqref="N9:N20 N21:N31 N33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Resumen</vt:lpstr>
      <vt:lpstr>Resumen!Área_de_impresión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ROXANA PATRICIA RODRIGUEZ DE CAÑAS</dc:creator>
  <cp:lastModifiedBy>ROXANA PATRICIA RODRIGUEZ DE CAÑAS</cp:lastModifiedBy>
  <cp:lastPrinted>2019-10-15T17:55:14Z</cp:lastPrinted>
  <dcterms:created xsi:type="dcterms:W3CDTF">2016-09-26T17:03:23Z</dcterms:created>
  <dcterms:modified xsi:type="dcterms:W3CDTF">2020-07-15T15:42:14Z</dcterms:modified>
</cp:coreProperties>
</file>