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8915" windowHeight="11505" tabRatio="698" activeTab="8"/>
  </bookViews>
  <sheets>
    <sheet name="Bonos S-E" sheetId="18" r:id="rId1"/>
    <sheet name="PAM CSR" sheetId="19" r:id="rId2"/>
    <sheet name="PATI BM" sheetId="23" r:id="rId3"/>
    <sheet name="PATI IDA" sheetId="12" r:id="rId4"/>
    <sheet name="PATI 2" sheetId="13" r:id="rId5"/>
    <sheet name="PATI 3" sheetId="15" r:id="rId6"/>
    <sheet name="Bono Educación CSU" sheetId="21" r:id="rId7"/>
    <sheet name="PAM CSU" sheetId="22" r:id="rId8"/>
    <sheet name="Veteranos" sheetId="9" r:id="rId9"/>
    <sheet name="Hoja1" sheetId="1" state="hidden" r:id="rId10"/>
  </sheets>
  <definedNames>
    <definedName name="_xlnm._FilterDatabase" localSheetId="6" hidden="1">'Bono Educación CSU'!$B$11:$C$27</definedName>
    <definedName name="_xlnm._FilterDatabase" localSheetId="0" hidden="1">'Bonos S-E'!$A$15:$V$117</definedName>
    <definedName name="_xlnm._FilterDatabase" localSheetId="1" hidden="1">'PAM CSR'!$B$15:$R$100</definedName>
    <definedName name="_xlnm._FilterDatabase" localSheetId="7" hidden="1">'PAM CSU'!$B$11:$C$16</definedName>
    <definedName name="_xlnm._FilterDatabase" localSheetId="4" hidden="1">'PATI 2'!$B$13:$D$24</definedName>
    <definedName name="_xlnm._FilterDatabase" localSheetId="5" hidden="1">'PATI 3'!$B$14:$K$16</definedName>
    <definedName name="_xlnm._FilterDatabase" localSheetId="2" hidden="1">'PATI BM'!$C$15:$BO$50</definedName>
    <definedName name="_xlnm._FilterDatabase" localSheetId="3" hidden="1">'PATI IDA'!$B$16:$BF$27</definedName>
    <definedName name="_xlnm.Print_Titles" localSheetId="0">'Bonos S-E'!$15:$15</definedName>
    <definedName name="_xlnm.Print_Titles" localSheetId="1">'PAM CSR'!$15:$15</definedName>
  </definedNames>
  <calcPr calcId="145621"/>
</workbook>
</file>

<file path=xl/calcChain.xml><?xml version="1.0" encoding="utf-8"?>
<calcChain xmlns="http://schemas.openxmlformats.org/spreadsheetml/2006/main">
  <c r="G12" i="22" l="1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D27" i="22"/>
  <c r="E27" i="22"/>
  <c r="F27" i="22"/>
  <c r="H27" i="22"/>
  <c r="I27" i="22"/>
  <c r="G27" i="22" l="1"/>
  <c r="L54" i="23" l="1"/>
  <c r="K54" i="23"/>
  <c r="BN49" i="23"/>
  <c r="BM49" i="23"/>
  <c r="BL49" i="23"/>
  <c r="BH49" i="23"/>
  <c r="BG49" i="23"/>
  <c r="BF49" i="23"/>
  <c r="BE49" i="23"/>
  <c r="BD49" i="23"/>
  <c r="BC49" i="23"/>
  <c r="BB49" i="23"/>
  <c r="BA49" i="23"/>
  <c r="AZ49" i="23"/>
  <c r="AY49" i="23"/>
  <c r="AX49" i="23"/>
  <c r="AW49" i="23"/>
  <c r="AV49" i="23"/>
  <c r="AU49" i="23"/>
  <c r="AT49" i="23"/>
  <c r="AS49" i="23"/>
  <c r="AR49" i="23"/>
  <c r="AQ49" i="23"/>
  <c r="AP49" i="23"/>
  <c r="AO49" i="23"/>
  <c r="AN49" i="23"/>
  <c r="AM49" i="23"/>
  <c r="AL49" i="23"/>
  <c r="AK49" i="23"/>
  <c r="AJ49" i="23"/>
  <c r="AP52" i="23" s="1"/>
  <c r="AI49" i="23"/>
  <c r="AO52" i="23" s="1"/>
  <c r="AH49" i="23"/>
  <c r="AG49" i="23"/>
  <c r="AN52" i="23" s="1"/>
  <c r="AF49" i="23"/>
  <c r="AE49" i="23"/>
  <c r="AD49" i="23"/>
  <c r="AC49" i="23"/>
  <c r="AC50" i="23" s="1"/>
  <c r="AB49" i="23"/>
  <c r="AA49" i="23"/>
  <c r="Z49" i="23"/>
  <c r="Y49" i="23"/>
  <c r="X49" i="23"/>
  <c r="W49" i="23"/>
  <c r="V49" i="23"/>
  <c r="U49" i="23"/>
  <c r="U50" i="23" s="1"/>
  <c r="T49" i="23"/>
  <c r="S49" i="23"/>
  <c r="R49" i="23"/>
  <c r="Q49" i="23"/>
  <c r="P49" i="23"/>
  <c r="O49" i="23"/>
  <c r="N49" i="23"/>
  <c r="N50" i="23" s="1"/>
  <c r="M49" i="23"/>
  <c r="L49" i="23"/>
  <c r="K49" i="23"/>
  <c r="J49" i="23"/>
  <c r="I49" i="23"/>
  <c r="H49" i="23"/>
  <c r="G49" i="23"/>
  <c r="F49" i="23"/>
  <c r="E49" i="23"/>
  <c r="BO48" i="23"/>
  <c r="BI48" i="23"/>
  <c r="BO47" i="23"/>
  <c r="BI47" i="23"/>
  <c r="BO46" i="23"/>
  <c r="BI46" i="23"/>
  <c r="BO45" i="23"/>
  <c r="BI45" i="23"/>
  <c r="BO44" i="23"/>
  <c r="BI44" i="23"/>
  <c r="BO43" i="23"/>
  <c r="BI43" i="23"/>
  <c r="BO42" i="23"/>
  <c r="BI42" i="23"/>
  <c r="BO41" i="23"/>
  <c r="BI41" i="23"/>
  <c r="BO40" i="23"/>
  <c r="BI40" i="23"/>
  <c r="BO39" i="23"/>
  <c r="BI39" i="23"/>
  <c r="BO38" i="23"/>
  <c r="BI38" i="23"/>
  <c r="BO37" i="23"/>
  <c r="BI37" i="23"/>
  <c r="BO36" i="23"/>
  <c r="BI36" i="23"/>
  <c r="BO35" i="23"/>
  <c r="BI35" i="23"/>
  <c r="BO34" i="23"/>
  <c r="BI34" i="23"/>
  <c r="BO33" i="23"/>
  <c r="BI33" i="23"/>
  <c r="BO32" i="23"/>
  <c r="BI32" i="23"/>
  <c r="BO31" i="23"/>
  <c r="BI31" i="23"/>
  <c r="BO30" i="23"/>
  <c r="BI30" i="23"/>
  <c r="BO29" i="23"/>
  <c r="BI29" i="23"/>
  <c r="BO28" i="23"/>
  <c r="BI28" i="23"/>
  <c r="BO27" i="23"/>
  <c r="BI27" i="23"/>
  <c r="BI26" i="23"/>
  <c r="BO25" i="23"/>
  <c r="BI25" i="23"/>
  <c r="BO24" i="23"/>
  <c r="BI24" i="23"/>
  <c r="BO23" i="23"/>
  <c r="BI23" i="23"/>
  <c r="BO22" i="23"/>
  <c r="BI22" i="23"/>
  <c r="BO21" i="23"/>
  <c r="BI21" i="23"/>
  <c r="BO20" i="23"/>
  <c r="BI20" i="23"/>
  <c r="BO19" i="23"/>
  <c r="BI19" i="23"/>
  <c r="BO18" i="23"/>
  <c r="BI18" i="23"/>
  <c r="BO17" i="23"/>
  <c r="BI17" i="23"/>
  <c r="BK49" i="23"/>
  <c r="BO16" i="23"/>
  <c r="BI16" i="23"/>
  <c r="AD50" i="23" l="1"/>
  <c r="G50" i="23"/>
  <c r="O54" i="23"/>
  <c r="AA50" i="23"/>
  <c r="AE50" i="23"/>
  <c r="AN50" i="23"/>
  <c r="BI49" i="23"/>
  <c r="AB50" i="23"/>
  <c r="AF50" i="23"/>
  <c r="BO49" i="23"/>
  <c r="BJ49" i="23"/>
  <c r="P17" i="19" l="1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P74" i="19"/>
  <c r="P75" i="19"/>
  <c r="P76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16" i="19"/>
  <c r="O17" i="18" l="1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100" i="18"/>
  <c r="O101" i="18"/>
  <c r="O102" i="18"/>
  <c r="O103" i="18"/>
  <c r="O104" i="18"/>
  <c r="O105" i="18"/>
  <c r="O106" i="18"/>
  <c r="O107" i="18"/>
  <c r="O108" i="18"/>
  <c r="O109" i="18"/>
  <c r="O110" i="18"/>
  <c r="O111" i="18"/>
  <c r="O112" i="18"/>
  <c r="O113" i="18"/>
  <c r="O114" i="18"/>
  <c r="O115" i="18"/>
  <c r="O16" i="18"/>
  <c r="N116" i="18"/>
  <c r="O97" i="19" l="1"/>
  <c r="M116" i="18" l="1"/>
  <c r="O116" i="18" l="1"/>
  <c r="J27" i="22" l="1"/>
  <c r="I27" i="21" l="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12" i="21"/>
  <c r="E27" i="21"/>
  <c r="F27" i="21"/>
  <c r="G27" i="21"/>
  <c r="D27" i="21"/>
  <c r="H27" i="21" l="1"/>
  <c r="G14" i="9"/>
  <c r="G15" i="9"/>
  <c r="G16" i="9"/>
  <c r="G17" i="9"/>
  <c r="G13" i="9"/>
  <c r="R97" i="19" l="1"/>
  <c r="Q97" i="19"/>
  <c r="N97" i="19"/>
  <c r="M97" i="19"/>
  <c r="L97" i="19"/>
  <c r="K97" i="19"/>
  <c r="J97" i="19"/>
  <c r="I97" i="19"/>
  <c r="H97" i="19"/>
  <c r="P97" i="19" l="1"/>
  <c r="Q116" i="18" l="1"/>
  <c r="P116" i="18"/>
  <c r="L116" i="18"/>
  <c r="K116" i="18"/>
  <c r="J116" i="18"/>
  <c r="I116" i="18"/>
  <c r="H116" i="18"/>
  <c r="G116" i="18"/>
  <c r="G13" i="1" l="1"/>
  <c r="C18" i="9" l="1"/>
  <c r="Q24" i="13" l="1"/>
  <c r="P24" i="13"/>
  <c r="O24" i="13"/>
  <c r="N24" i="13"/>
  <c r="K22" i="15" l="1"/>
  <c r="J22" i="15"/>
  <c r="I22" i="15"/>
  <c r="H22" i="15"/>
  <c r="G22" i="15"/>
  <c r="F22" i="15"/>
  <c r="E22" i="15"/>
  <c r="D22" i="15"/>
  <c r="G18" i="9"/>
  <c r="F15" i="13" l="1"/>
  <c r="F16" i="13"/>
  <c r="F17" i="13"/>
  <c r="F18" i="13"/>
  <c r="F19" i="13"/>
  <c r="F20" i="13"/>
  <c r="F21" i="13"/>
  <c r="F22" i="13"/>
  <c r="F23" i="13"/>
  <c r="F14" i="13"/>
  <c r="K24" i="13"/>
  <c r="J24" i="13"/>
  <c r="I24" i="13"/>
  <c r="H24" i="13"/>
  <c r="G24" i="13"/>
  <c r="D24" i="13"/>
  <c r="E24" i="13" l="1"/>
  <c r="F24" i="13"/>
  <c r="BE28" i="12" l="1"/>
  <c r="BD28" i="12"/>
  <c r="BC28" i="12"/>
  <c r="BB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X28" i="12"/>
  <c r="W28" i="12"/>
  <c r="V28" i="12"/>
  <c r="U28" i="12"/>
  <c r="T28" i="12"/>
  <c r="S28" i="12"/>
  <c r="Q28" i="12"/>
  <c r="P28" i="12"/>
  <c r="O28" i="12"/>
  <c r="N28" i="12"/>
  <c r="M28" i="12"/>
  <c r="L28" i="12"/>
  <c r="J28" i="12"/>
  <c r="I28" i="12"/>
  <c r="H28" i="12"/>
  <c r="G28" i="12"/>
  <c r="F28" i="12"/>
  <c r="E28" i="12"/>
  <c r="D28" i="12"/>
  <c r="BF28" i="12" l="1"/>
  <c r="K28" i="12"/>
  <c r="Y28" i="12"/>
  <c r="R28" i="12"/>
  <c r="BA28" i="12" l="1"/>
  <c r="D18" i="9" l="1"/>
  <c r="E18" i="9" l="1"/>
</calcChain>
</file>

<file path=xl/sharedStrings.xml><?xml version="1.0" encoding="utf-8"?>
<sst xmlns="http://schemas.openxmlformats.org/spreadsheetml/2006/main" count="1203" uniqueCount="300">
  <si>
    <t>PENSION A LA PERSONA ADULTA MAYOR</t>
  </si>
  <si>
    <t>E</t>
  </si>
  <si>
    <t>No</t>
  </si>
  <si>
    <t>Mes pago</t>
  </si>
  <si>
    <t>Departamento</t>
  </si>
  <si>
    <t>Municipio</t>
  </si>
  <si>
    <t xml:space="preserve">Personas Activas </t>
  </si>
  <si>
    <t>Montos Pagados          Nov - Dic/09</t>
  </si>
  <si>
    <t>Montos Pagados 2010</t>
  </si>
  <si>
    <t>Montos Pagados 2011</t>
  </si>
  <si>
    <t>Monto Pagado  2012</t>
  </si>
  <si>
    <t xml:space="preserve">Femenino </t>
  </si>
  <si>
    <t>Masculino</t>
  </si>
  <si>
    <t>S</t>
  </si>
  <si>
    <t>p</t>
  </si>
  <si>
    <t>Morazán</t>
  </si>
  <si>
    <t>San Miguel</t>
  </si>
  <si>
    <t>Sonsonate</t>
  </si>
  <si>
    <t>Usulután</t>
  </si>
  <si>
    <t>Chalatenango</t>
  </si>
  <si>
    <t>Cabañas</t>
  </si>
  <si>
    <t>Ahuachapán</t>
  </si>
  <si>
    <t>i</t>
  </si>
  <si>
    <t>Santa Ana</t>
  </si>
  <si>
    <t>San Vicente</t>
  </si>
  <si>
    <t>La Paz</t>
  </si>
  <si>
    <t>A</t>
  </si>
  <si>
    <t>La Libertad</t>
  </si>
  <si>
    <t>La Unión</t>
  </si>
  <si>
    <t>Cuscatlán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</si>
  <si>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</si>
  <si>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</si>
  <si>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</si>
  <si>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</si>
  <si>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</si>
  <si>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</si>
  <si>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</si>
  <si>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</si>
  <si>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</si>
  <si>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</si>
  <si>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</si>
  <si>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</si>
  <si>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</si>
  <si>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</si>
  <si>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</si>
  <si>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San José 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</si>
  <si>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</si>
  <si>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</si>
  <si>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</si>
  <si>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</si>
  <si>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</si>
  <si>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</si>
  <si>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1ra Convocatoria</t>
  </si>
  <si>
    <t>2da Convocatoria</t>
  </si>
  <si>
    <t>3ra Convocatoria</t>
  </si>
  <si>
    <t>Fecha 1ra Transferencia</t>
  </si>
  <si>
    <t>Total</t>
  </si>
  <si>
    <t>M</t>
  </si>
  <si>
    <t>F</t>
  </si>
  <si>
    <t>16-24</t>
  </si>
  <si>
    <t>25-35</t>
  </si>
  <si>
    <t>36-50</t>
  </si>
  <si>
    <t>&gt; 50</t>
  </si>
  <si>
    <t>Monto Pagado 2011</t>
  </si>
  <si>
    <t>Monto Pagado 2012</t>
  </si>
  <si>
    <t>Acajutla</t>
  </si>
  <si>
    <t>San Salvador</t>
  </si>
  <si>
    <t>Apopa</t>
  </si>
  <si>
    <t>Ciudad Arce</t>
  </si>
  <si>
    <t>Colón</t>
  </si>
  <si>
    <t>Cuscatancingo</t>
  </si>
  <si>
    <t>Ilopango</t>
  </si>
  <si>
    <t>Izalco</t>
  </si>
  <si>
    <t>Jiquilisco</t>
  </si>
  <si>
    <t>Mejicanos</t>
  </si>
  <si>
    <t>Nahuizalco</t>
  </si>
  <si>
    <t>Panchimalco</t>
  </si>
  <si>
    <t>Quezaltepeque</t>
  </si>
  <si>
    <t>San Juan Opico</t>
  </si>
  <si>
    <t>San Marcos</t>
  </si>
  <si>
    <t>San Martín</t>
  </si>
  <si>
    <t>Santa María</t>
  </si>
  <si>
    <t>Soyapango</t>
  </si>
  <si>
    <t>Tonacatepeque</t>
  </si>
  <si>
    <t>Zacatecoluca</t>
  </si>
  <si>
    <t>1ra CONVOCATORIA</t>
  </si>
  <si>
    <t>2da CONVOCATORIA</t>
  </si>
  <si>
    <t>3ra CONVOCATORIA</t>
  </si>
  <si>
    <t>4ta CONVOCATORIA</t>
  </si>
  <si>
    <t>Monto Pagado 2010</t>
  </si>
  <si>
    <t>Guadalupe</t>
  </si>
  <si>
    <t>San Bartolomé Perulapía</t>
  </si>
  <si>
    <t xml:space="preserve">La Paz </t>
  </si>
  <si>
    <t>San Luis la Herradura</t>
  </si>
  <si>
    <t>San Pedro Masahuat</t>
  </si>
  <si>
    <t>San Pedro Perulapán</t>
  </si>
  <si>
    <t>Santiago Nonualco</t>
  </si>
  <si>
    <t>Santiago Texacuangos</t>
  </si>
  <si>
    <t xml:space="preserve">Tepetitan </t>
  </si>
  <si>
    <t>Verapaz</t>
  </si>
  <si>
    <t>Mes Pago</t>
  </si>
  <si>
    <t xml:space="preserve">Familias Activas </t>
  </si>
  <si>
    <t>Montos Pagados          Jun - Dic/09</t>
  </si>
  <si>
    <t>Monto Pagado     2012</t>
  </si>
  <si>
    <t>Torola</t>
  </si>
  <si>
    <t>San Antonio</t>
  </si>
  <si>
    <t>Cuisnahuat</t>
  </si>
  <si>
    <t>Guatajiagua</t>
  </si>
  <si>
    <t>Caluco</t>
  </si>
  <si>
    <t>Nueva Granada</t>
  </si>
  <si>
    <t>Jutiapa</t>
  </si>
  <si>
    <t>Gualococti</t>
  </si>
  <si>
    <t>Carolina</t>
  </si>
  <si>
    <t>Cinquera</t>
  </si>
  <si>
    <t>Joateca</t>
  </si>
  <si>
    <t>Guaymango</t>
  </si>
  <si>
    <t>San Isidro Labrador</t>
  </si>
  <si>
    <t>San Francisco Morazán</t>
  </si>
  <si>
    <t>San Simón</t>
  </si>
  <si>
    <t>Masahuat</t>
  </si>
  <si>
    <t>Arcatao</t>
  </si>
  <si>
    <t>Santa Clara</t>
  </si>
  <si>
    <t>San Antonio los Ranchos</t>
  </si>
  <si>
    <t>San Esteban Catarina</t>
  </si>
  <si>
    <t>San Agustín</t>
  </si>
  <si>
    <t>Santiago de la Frontera</t>
  </si>
  <si>
    <t>La Laguna</t>
  </si>
  <si>
    <t>Paraíso de Osorio</t>
  </si>
  <si>
    <t>Ojos de Agua</t>
  </si>
  <si>
    <t>Las Vueltas</t>
  </si>
  <si>
    <t>Estanzuelas</t>
  </si>
  <si>
    <t>Potonico</t>
  </si>
  <si>
    <t>Jicalapa</t>
  </si>
  <si>
    <t>Lislique</t>
  </si>
  <si>
    <t>Cacaopera</t>
  </si>
  <si>
    <t>San Francisco Javier</t>
  </si>
  <si>
    <t>Corinto</t>
  </si>
  <si>
    <t>Yamabal</t>
  </si>
  <si>
    <t>Jujutla</t>
  </si>
  <si>
    <t>Sesori</t>
  </si>
  <si>
    <t>Tacuba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</si>
  <si>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</si>
  <si>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</si>
  <si>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</si>
  <si>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</si>
  <si>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</si>
  <si>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</si>
  <si>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</si>
  <si>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</si>
  <si>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El Carrizal</t>
  </si>
  <si>
    <t>San Lorenzo</t>
  </si>
  <si>
    <t>San Juan Tepezontes</t>
  </si>
  <si>
    <t>Apastepeque</t>
  </si>
  <si>
    <t>Nombre de Jesús</t>
  </si>
  <si>
    <t>Jucuaran</t>
  </si>
  <si>
    <t>Ilobasco</t>
  </si>
  <si>
    <t>El Rosario (M)</t>
  </si>
  <si>
    <t>Comalapa</t>
  </si>
  <si>
    <t>Sta Cruz Analquito</t>
  </si>
  <si>
    <t>San Pedro Nonualco</t>
  </si>
  <si>
    <t>El Rosario (C)</t>
  </si>
  <si>
    <t>Tejutepeque</t>
  </si>
  <si>
    <t>San José</t>
  </si>
  <si>
    <t>Delicias de Concepción</t>
  </si>
  <si>
    <t>San Antonio Masahuat</t>
  </si>
  <si>
    <t>San Luis del Carmen</t>
  </si>
  <si>
    <t>Tapalhuaca</t>
  </si>
  <si>
    <t>Santa Rosa Guachipilin</t>
  </si>
  <si>
    <t>Santa Elena</t>
  </si>
  <si>
    <t>Tenancingo</t>
  </si>
  <si>
    <t>Concepción Quezaltepeque</t>
  </si>
  <si>
    <t>San Miguel Mercedes</t>
  </si>
  <si>
    <t>San Francisco Lempa</t>
  </si>
  <si>
    <t>TOTAL</t>
  </si>
  <si>
    <t>Sexo</t>
  </si>
  <si>
    <t>Rango de Edad</t>
  </si>
  <si>
    <t>Monto Pagado</t>
  </si>
  <si>
    <t>25-30</t>
  </si>
  <si>
    <t>Delgado</t>
  </si>
  <si>
    <t>Zona</t>
  </si>
  <si>
    <t>Participantes</t>
  </si>
  <si>
    <t>Central</t>
  </si>
  <si>
    <t>Central Norte</t>
  </si>
  <si>
    <t>Occidente</t>
  </si>
  <si>
    <t>Oriente</t>
  </si>
  <si>
    <t>Paracentral</t>
  </si>
  <si>
    <t>16-25</t>
  </si>
  <si>
    <t>Total Participantes</t>
  </si>
  <si>
    <t>2010-2011</t>
  </si>
  <si>
    <t>2011-2012</t>
  </si>
  <si>
    <t>2012-2013</t>
  </si>
  <si>
    <t>5ta CONVOCATORIA</t>
  </si>
  <si>
    <t>25-36</t>
  </si>
  <si>
    <t>36-51</t>
  </si>
  <si>
    <t>&gt; 51</t>
  </si>
  <si>
    <t xml:space="preserve">Total Participantes </t>
  </si>
  <si>
    <t>Total     2010-2013</t>
  </si>
  <si>
    <t>A marzo 2013</t>
  </si>
  <si>
    <t>Pagado enero- mayo 2013</t>
  </si>
  <si>
    <t>Monto               2012-2013</t>
  </si>
  <si>
    <t xml:space="preserve">Total </t>
  </si>
  <si>
    <t>6ta CONVOCATORIA_a septiembre/13</t>
  </si>
  <si>
    <t>4ta Convocatoria</t>
  </si>
  <si>
    <t>Monto Pagado 2013</t>
  </si>
  <si>
    <t>7ma CONVOCATORIA_a diciembre/13</t>
  </si>
  <si>
    <t>7ma CONVOCATORIA-diciembre/13</t>
  </si>
  <si>
    <t>San Fernando</t>
  </si>
  <si>
    <t xml:space="preserve">San Isidro  </t>
  </si>
  <si>
    <t>Cancasque</t>
  </si>
  <si>
    <t>Santo Domingo</t>
  </si>
  <si>
    <t>Nuevo Edén de San Juan</t>
  </si>
  <si>
    <t>Dolores</t>
  </si>
  <si>
    <t>Santa Isabel Ishuatán</t>
  </si>
  <si>
    <t>Monto 2014</t>
  </si>
  <si>
    <t>Monto Pagado     2013</t>
  </si>
  <si>
    <t>Monto Pagado  2013</t>
  </si>
  <si>
    <t>Programa</t>
  </si>
  <si>
    <t>Cantidad de municipios</t>
  </si>
  <si>
    <t>Cantidad de participantes</t>
  </si>
  <si>
    <t>Comentarios</t>
  </si>
  <si>
    <t>Bonos Salud/Educación CSR</t>
  </si>
  <si>
    <t>Pensión Adulto Mayor CSR</t>
  </si>
  <si>
    <t>Bono Educación CSU</t>
  </si>
  <si>
    <t>Pensión Adulto Mayor CSU</t>
  </si>
  <si>
    <t>PATI (BM)</t>
  </si>
  <si>
    <t>PATI (IDA)</t>
  </si>
  <si>
    <t>PATI (2)</t>
  </si>
  <si>
    <t>PATI (3)</t>
  </si>
  <si>
    <t>El ultimo pago se realizó en Diciembre/13</t>
  </si>
  <si>
    <t>Ultimo pago en enero/14</t>
  </si>
  <si>
    <t>Ultimo pago en abril/14</t>
  </si>
  <si>
    <t>Finalizó en dic/13</t>
  </si>
  <si>
    <t>Finalizó en mayo/13</t>
  </si>
  <si>
    <t>75,192 familias</t>
  </si>
  <si>
    <t>28,395 personas</t>
  </si>
  <si>
    <t>5,753 jóvenes</t>
  </si>
  <si>
    <t>3,735 personas</t>
  </si>
  <si>
    <t>40,080 personas</t>
  </si>
  <si>
    <t>27,328 personas</t>
  </si>
  <si>
    <t>3,070 personas</t>
  </si>
  <si>
    <t>2,198 personas</t>
  </si>
  <si>
    <t>Veteranos FMLN</t>
  </si>
  <si>
    <t>2,120 personas</t>
  </si>
  <si>
    <t>Ultimo pago en febrero/13</t>
  </si>
  <si>
    <t>Monto TM Junio/09 a abril/14</t>
  </si>
  <si>
    <t>5ta Convocatoria</t>
  </si>
  <si>
    <t xml:space="preserve">Monto Pagado  </t>
  </si>
  <si>
    <t>Total     2012-2014</t>
  </si>
  <si>
    <t>Monto Pagado  2014</t>
  </si>
  <si>
    <t>Aguilares</t>
  </si>
  <si>
    <t>Armenia</t>
  </si>
  <si>
    <t>Atiquizaya</t>
  </si>
  <si>
    <t>Chalchuapa</t>
  </si>
  <si>
    <t>Nejapa</t>
  </si>
  <si>
    <t>Total Generado 2014</t>
  </si>
  <si>
    <t>San Fernando (CH)</t>
  </si>
  <si>
    <t>San Isidro</t>
  </si>
  <si>
    <t>San José Cancasque</t>
  </si>
  <si>
    <t>Nuevo Eden de San Juan</t>
  </si>
  <si>
    <t>Villa Dolores</t>
  </si>
  <si>
    <t>San Fernando (M)</t>
  </si>
  <si>
    <t>Santo Domingo de Guzmán</t>
  </si>
  <si>
    <t>Sta Isabel Ishuatan</t>
  </si>
  <si>
    <t>Año Implementación</t>
  </si>
  <si>
    <t>1ra</t>
  </si>
  <si>
    <t>2da</t>
  </si>
  <si>
    <t>atendidas 2011</t>
  </si>
  <si>
    <t>Familias</t>
  </si>
  <si>
    <t>Total Pagado 2012</t>
  </si>
  <si>
    <t>PAM</t>
  </si>
  <si>
    <t>Total 2014</t>
  </si>
  <si>
    <t>Total Pagado 2013</t>
  </si>
  <si>
    <t xml:space="preserve">Total 2015 (Abril) </t>
  </si>
  <si>
    <t>Monto          2011-2015</t>
  </si>
  <si>
    <t>Monto a Sep,/15</t>
  </si>
  <si>
    <t>Total Monto jun/09-2015</t>
  </si>
  <si>
    <t xml:space="preserve">Titulares </t>
  </si>
  <si>
    <t>Monto 2015 (a sep)</t>
  </si>
  <si>
    <t>Total Monto           Jun./09 -  sep.2015</t>
  </si>
  <si>
    <t xml:space="preserve">6ta Convocatoria </t>
  </si>
  <si>
    <t>6ta Convocatoria ampliada (a agosto/15)</t>
  </si>
  <si>
    <t>7ma Convocatoria a agosto2015</t>
  </si>
  <si>
    <t>25-37</t>
  </si>
  <si>
    <t>36-52</t>
  </si>
  <si>
    <t>&gt; 52</t>
  </si>
  <si>
    <t>Monto 2015 (a agosto)</t>
  </si>
  <si>
    <t xml:space="preserve">Total 2015 (Sep) </t>
  </si>
  <si>
    <t>Total                     2012-Sep/2015</t>
  </si>
  <si>
    <t>Total                     2013-sep/2015</t>
  </si>
  <si>
    <t>BONOS SALUD/EDUCACIÓN COMUNIDADES SOLIDARIAS RURALES</t>
  </si>
  <si>
    <t>CONSOLIDADO DE SUBSIDIOS ENTREGADOS POR FISDL - ACTUALIZADOS AL 30 DE SEPTIEMBRE DE 2015</t>
  </si>
  <si>
    <t>PENSIÓN BÁSICA UNIVERSAL A LAS PERSONAS ADULTAS MAYORES</t>
  </si>
  <si>
    <t>PROGRAMA DE APOYO TEMPORAL AL INGRESO - FONDOS BANCO MUNDIAL</t>
  </si>
  <si>
    <t>PROGRAMA DE APOYO TEMPORAL AL INGRESO - FONDOS USAID</t>
  </si>
  <si>
    <t>PROGRAMA DE APOYO TEMPORAL AL INGRESO (PATI 2)</t>
  </si>
  <si>
    <t>PROGRAMA DE APOYO TEMPORAL AL INGRESO (PATI 3) CON RECURSOS DEL FISDL</t>
  </si>
  <si>
    <t>BONOS EDUCACIÓN COMUNIDADES SOLIDARIAS URBANAS</t>
  </si>
  <si>
    <t xml:space="preserve">PENSIÓN BÁSICA A LAS PERSONAS ADULTAS MAYORES DE LA ZONA URBANA </t>
  </si>
  <si>
    <t>TRANSFERENCIA MONETARIA DE LA PENSIÓN BÁSICA UNIVERSAL A LAS PERSONAS ADULTAS MAYORES DEL HISTÓRICO FMLN</t>
  </si>
  <si>
    <t>CONSOLIDADO DE SUBSIDIOS ENTREGADOS POR FISDL - ACTUALIZADOS AL 30 DESEPTIEMBRE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</si>
</sst>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0.0%"/>
    <numFmt numFmtId="168" formatCode="[$$-440A]#,##0"/>
  </numFmts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name val="Calibri"/>
      <family val="2"/>
    </font>
    <font>
      <sz val="10"/>
      <name val="Century Gothic"/>
      <family val="2"/>
    </font>
    <font>
      <sz val="9"/>
      <color theme="1"/>
      <name val="Cambria"/>
      <family val="1"/>
      <scheme val="major"/>
    </font>
    <font>
      <sz val="9"/>
      <color rgb="FFFF0000"/>
      <name val="Cambria"/>
      <family val="1"/>
      <scheme val="major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5" tint="-0.249977111117893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8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Arial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sz val="10"/>
      <name val="Cambria"/>
      <family val="1"/>
    </font>
    <font>
      <b/>
      <sz val="16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59">
    <xf numFmtId="0" fontId="0" fillId="0" borderId="0"/>
    <xf numFmtId="0" fontId="1" fillId="0" borderId="0"/>
    <xf numFmtId="0" fontId="14" fillId="0" borderId="0"/>
    <xf numFmtId="0" fontId="5" fillId="0" borderId="0"/>
    <xf numFmtId="43" fontId="14" fillId="0" borderId="0" applyFont="0" applyFill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46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39" borderId="0" applyNumberFormat="0" applyBorder="0" applyAlignment="0" applyProtection="0"/>
    <xf numFmtId="0" fontId="21" fillId="43" borderId="0" applyNumberFormat="0" applyBorder="0" applyAlignment="0" applyProtection="0"/>
    <xf numFmtId="0" fontId="21" fillId="47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40" borderId="0" applyNumberFormat="0" applyBorder="0" applyAlignment="0" applyProtection="0"/>
    <xf numFmtId="0" fontId="22" fillId="44" borderId="0" applyNumberFormat="0" applyBorder="0" applyAlignment="0" applyProtection="0"/>
    <xf numFmtId="0" fontId="22" fillId="48" borderId="0" applyNumberFormat="0" applyBorder="0" applyAlignment="0" applyProtection="0"/>
    <xf numFmtId="0" fontId="23" fillId="18" borderId="0" applyNumberFormat="0" applyBorder="0" applyAlignment="0" applyProtection="0"/>
    <xf numFmtId="0" fontId="24" fillId="22" borderId="41" applyNumberFormat="0" applyAlignment="0" applyProtection="0"/>
    <xf numFmtId="0" fontId="25" fillId="23" borderId="44" applyNumberFormat="0" applyAlignment="0" applyProtection="0"/>
    <xf numFmtId="0" fontId="26" fillId="0" borderId="43" applyNumberFormat="0" applyFill="0" applyAlignment="0" applyProtection="0"/>
    <xf numFmtId="0" fontId="27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8" fillId="21" borderId="41" applyNumberFormat="0" applyAlignment="0" applyProtection="0"/>
    <xf numFmtId="0" fontId="29" fillId="19" borderId="0" applyNumberFormat="0" applyBorder="0" applyAlignment="0" applyProtection="0"/>
    <xf numFmtId="0" fontId="30" fillId="50" borderId="0" applyNumberFormat="0" applyBorder="0" applyAlignment="0" applyProtection="0"/>
    <xf numFmtId="0" fontId="31" fillId="20" borderId="0" applyNumberFormat="0" applyBorder="0" applyAlignment="0" applyProtection="0"/>
    <xf numFmtId="0" fontId="14" fillId="0" borderId="0"/>
    <xf numFmtId="0" fontId="21" fillId="0" borderId="0"/>
    <xf numFmtId="0" fontId="21" fillId="24" borderId="45" applyNumberFormat="0" applyFont="0" applyAlignment="0" applyProtection="0"/>
    <xf numFmtId="0" fontId="32" fillId="22" borderId="42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8" applyNumberFormat="0" applyFill="0" applyAlignment="0" applyProtection="0"/>
    <xf numFmtId="0" fontId="36" fillId="0" borderId="39" applyNumberFormat="0" applyFill="0" applyAlignment="0" applyProtection="0"/>
    <xf numFmtId="0" fontId="27" fillId="0" borderId="40" applyNumberFormat="0" applyFill="0" applyAlignment="0" applyProtection="0"/>
    <xf numFmtId="0" fontId="37" fillId="0" borderId="51" applyNumberFormat="0" applyFill="0" applyAlignment="0" applyProtection="0"/>
    <xf numFmtId="0" fontId="38" fillId="0" borderId="46" applyNumberFormat="0" applyFill="0" applyAlignment="0" applyProtection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1" fillId="0" borderId="0"/>
    <xf numFmtId="0" fontId="43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0"/>
  </cellStyleXfs>
  <cellXfs count="420">
    <xf numFmtId="0" fontId="0" fillId="0" borderId="0" xfId="0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11" fillId="0" borderId="0" xfId="1" applyFont="1" applyBorder="1"/>
    <xf numFmtId="3" fontId="8" fillId="0" borderId="3" xfId="1" applyNumberFormat="1" applyFont="1" applyFill="1" applyBorder="1" applyAlignment="1">
      <alignment horizontal="center"/>
    </xf>
    <xf numFmtId="0" fontId="11" fillId="0" borderId="0" xfId="1" applyFont="1"/>
    <xf numFmtId="0" fontId="8" fillId="0" borderId="0" xfId="1" applyFont="1" applyBorder="1"/>
    <xf numFmtId="0" fontId="9" fillId="0" borderId="0" xfId="1" applyFont="1" applyAlignment="1">
      <alignment horizontal="left"/>
    </xf>
    <xf numFmtId="0" fontId="9" fillId="14" borderId="3" xfId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right"/>
    </xf>
    <xf numFmtId="1" fontId="8" fillId="0" borderId="0" xfId="1" applyNumberFormat="1" applyFont="1" applyBorder="1"/>
    <xf numFmtId="1" fontId="8" fillId="0" borderId="0" xfId="1" applyNumberFormat="1" applyFont="1" applyFill="1" applyBorder="1"/>
    <xf numFmtId="0" fontId="8" fillId="0" borderId="0" xfId="1" applyFont="1" applyFill="1" applyBorder="1"/>
    <xf numFmtId="0" fontId="11" fillId="0" borderId="0" xfId="1" applyFont="1" applyFill="1" applyBorder="1"/>
    <xf numFmtId="0" fontId="11" fillId="0" borderId="0" xfId="1" applyFont="1" applyFill="1"/>
    <xf numFmtId="17" fontId="2" fillId="8" borderId="14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6" fillId="0" borderId="3" xfId="1" applyFont="1" applyBorder="1" applyAlignment="1">
      <alignment horizontal="center"/>
    </xf>
    <xf numFmtId="0" fontId="6" fillId="13" borderId="3" xfId="1" applyFont="1" applyFill="1" applyBorder="1" applyAlignment="1">
      <alignment horizontal="center"/>
    </xf>
    <xf numFmtId="3" fontId="6" fillId="0" borderId="3" xfId="1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3" fontId="10" fillId="0" borderId="3" xfId="1" applyNumberFormat="1" applyFont="1" applyFill="1" applyBorder="1" applyAlignment="1">
      <alignment horizontal="center"/>
    </xf>
    <xf numFmtId="164" fontId="10" fillId="0" borderId="3" xfId="1" applyNumberFormat="1" applyFont="1" applyFill="1" applyBorder="1" applyAlignment="1">
      <alignment horizontal="center"/>
    </xf>
    <xf numFmtId="3" fontId="15" fillId="0" borderId="3" xfId="1" applyNumberFormat="1" applyFont="1" applyBorder="1"/>
    <xf numFmtId="10" fontId="11" fillId="0" borderId="0" xfId="1" applyNumberFormat="1" applyFont="1"/>
    <xf numFmtId="0" fontId="19" fillId="0" borderId="0" xfId="0" applyFont="1"/>
    <xf numFmtId="0" fontId="20" fillId="0" borderId="0" xfId="0" applyFont="1"/>
    <xf numFmtId="0" fontId="20" fillId="49" borderId="3" xfId="0" applyFont="1" applyFill="1" applyBorder="1" applyAlignment="1">
      <alignment horizontal="center"/>
    </xf>
    <xf numFmtId="0" fontId="20" fillId="49" borderId="37" xfId="0" applyFont="1" applyFill="1" applyBorder="1" applyAlignment="1">
      <alignment horizontal="center"/>
    </xf>
    <xf numFmtId="0" fontId="17" fillId="0" borderId="0" xfId="0" applyFont="1"/>
    <xf numFmtId="165" fontId="2" fillId="9" borderId="19" xfId="4" applyNumberFormat="1" applyFont="1" applyFill="1" applyBorder="1" applyAlignment="1">
      <alignment horizontal="center" vertical="center" wrapText="1"/>
    </xf>
    <xf numFmtId="165" fontId="2" fillId="9" borderId="50" xfId="4" applyNumberFormat="1" applyFont="1" applyFill="1" applyBorder="1" applyAlignment="1">
      <alignment horizontal="center" vertical="center" wrapText="1"/>
    </xf>
    <xf numFmtId="17" fontId="2" fillId="9" borderId="50" xfId="4" applyNumberFormat="1" applyFont="1" applyFill="1" applyBorder="1" applyAlignment="1">
      <alignment horizontal="center" vertical="center" wrapText="1"/>
    </xf>
    <xf numFmtId="0" fontId="19" fillId="0" borderId="3" xfId="0" applyFont="1" applyBorder="1"/>
    <xf numFmtId="3" fontId="19" fillId="0" borderId="3" xfId="0" applyNumberFormat="1" applyFont="1" applyBorder="1"/>
    <xf numFmtId="164" fontId="19" fillId="0" borderId="3" xfId="0" applyNumberFormat="1" applyFont="1" applyBorder="1"/>
    <xf numFmtId="3" fontId="20" fillId="0" borderId="3" xfId="0" applyNumberFormat="1" applyFont="1" applyBorder="1"/>
    <xf numFmtId="164" fontId="20" fillId="0" borderId="3" xfId="0" applyNumberFormat="1" applyFont="1" applyBorder="1"/>
    <xf numFmtId="164" fontId="19" fillId="0" borderId="0" xfId="0" applyNumberFormat="1" applyFont="1"/>
    <xf numFmtId="0" fontId="9" fillId="0" borderId="0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textRotation="90" wrapText="1"/>
    </xf>
    <xf numFmtId="0" fontId="9" fillId="15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left"/>
    </xf>
    <xf numFmtId="3" fontId="8" fillId="51" borderId="3" xfId="1" applyNumberFormat="1" applyFont="1" applyFill="1" applyBorder="1" applyAlignment="1">
      <alignment horizontal="right"/>
    </xf>
    <xf numFmtId="164" fontId="8" fillId="0" borderId="3" xfId="1" applyNumberFormat="1" applyFont="1" applyFill="1" applyBorder="1" applyAlignment="1">
      <alignment horizontal="right"/>
    </xf>
    <xf numFmtId="0" fontId="8" fillId="0" borderId="3" xfId="1" applyFont="1" applyFill="1" applyBorder="1" applyAlignment="1">
      <alignment horizontal="left" vertical="center"/>
    </xf>
    <xf numFmtId="0" fontId="11" fillId="51" borderId="3" xfId="1" applyFont="1" applyFill="1" applyBorder="1"/>
    <xf numFmtId="3" fontId="9" fillId="0" borderId="3" xfId="1" applyNumberFormat="1" applyFont="1" applyBorder="1" applyAlignment="1">
      <alignment horizontal="center"/>
    </xf>
    <xf numFmtId="3" fontId="9" fillId="0" borderId="3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right" vertical="center"/>
    </xf>
    <xf numFmtId="0" fontId="10" fillId="5" borderId="31" xfId="1" applyNumberFormat="1" applyFont="1" applyFill="1" applyBorder="1" applyAlignment="1">
      <alignment horizontal="center" vertical="center"/>
    </xf>
    <xf numFmtId="0" fontId="11" fillId="0" borderId="19" xfId="1" applyFont="1" applyBorder="1"/>
    <xf numFmtId="3" fontId="39" fillId="0" borderId="3" xfId="1" applyNumberFormat="1" applyFont="1" applyBorder="1"/>
    <xf numFmtId="0" fontId="11" fillId="0" borderId="0" xfId="2" applyFont="1"/>
    <xf numFmtId="0" fontId="8" fillId="0" borderId="0" xfId="2" applyFont="1"/>
    <xf numFmtId="0" fontId="8" fillId="0" borderId="0" xfId="2" applyFont="1" applyBorder="1"/>
    <xf numFmtId="0" fontId="9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9" fillId="4" borderId="3" xfId="2" applyFont="1" applyFill="1" applyBorder="1" applyAlignment="1">
      <alignment horizontal="center" vertical="center" wrapText="1"/>
    </xf>
    <xf numFmtId="0" fontId="9" fillId="14" borderId="3" xfId="2" applyFont="1" applyFill="1" applyBorder="1" applyAlignment="1">
      <alignment horizontal="center" vertical="center" wrapText="1"/>
    </xf>
    <xf numFmtId="0" fontId="9" fillId="15" borderId="3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left"/>
    </xf>
    <xf numFmtId="0" fontId="8" fillId="0" borderId="3" xfId="2" applyFont="1" applyBorder="1" applyAlignment="1">
      <alignment horizontal="center"/>
    </xf>
    <xf numFmtId="164" fontId="8" fillId="0" borderId="3" xfId="2" applyNumberFormat="1" applyFont="1" applyFill="1" applyBorder="1" applyAlignment="1">
      <alignment horizontal="right"/>
    </xf>
    <xf numFmtId="1" fontId="8" fillId="0" borderId="0" xfId="2" applyNumberFormat="1" applyFont="1" applyBorder="1"/>
    <xf numFmtId="0" fontId="8" fillId="0" borderId="3" xfId="2" applyFont="1" applyFill="1" applyBorder="1" applyAlignment="1">
      <alignment horizontal="left" vertical="center"/>
    </xf>
    <xf numFmtId="3" fontId="8" fillId="0" borderId="3" xfId="2" applyNumberFormat="1" applyFont="1" applyFill="1" applyBorder="1" applyAlignment="1">
      <alignment horizontal="right"/>
    </xf>
    <xf numFmtId="3" fontId="9" fillId="0" borderId="3" xfId="2" applyNumberFormat="1" applyFont="1" applyBorder="1" applyAlignment="1">
      <alignment horizontal="center"/>
    </xf>
    <xf numFmtId="164" fontId="9" fillId="0" borderId="3" xfId="2" applyNumberFormat="1" applyFont="1" applyBorder="1" applyAlignment="1">
      <alignment horizontal="right" vertical="center"/>
    </xf>
    <xf numFmtId="0" fontId="11" fillId="0" borderId="0" xfId="2" applyFont="1" applyBorder="1"/>
    <xf numFmtId="3" fontId="4" fillId="0" borderId="3" xfId="0" applyNumberFormat="1" applyFont="1" applyBorder="1"/>
    <xf numFmtId="3" fontId="15" fillId="0" borderId="3" xfId="0" applyNumberFormat="1" applyFont="1" applyBorder="1"/>
    <xf numFmtId="0" fontId="10" fillId="9" borderId="3" xfId="1" applyFont="1" applyFill="1" applyBorder="1" applyAlignment="1">
      <alignment horizontal="center" vertical="center" wrapText="1"/>
    </xf>
    <xf numFmtId="17" fontId="10" fillId="9" borderId="3" xfId="4" applyNumberFormat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11" fillId="0" borderId="3" xfId="1" applyFont="1" applyBorder="1"/>
    <xf numFmtId="0" fontId="9" fillId="5" borderId="3" xfId="0" applyFont="1" applyFill="1" applyBorder="1" applyAlignment="1">
      <alignment horizontal="center" vertical="center" wrapText="1"/>
    </xf>
    <xf numFmtId="3" fontId="11" fillId="0" borderId="3" xfId="1" applyNumberFormat="1" applyFont="1" applyBorder="1"/>
    <xf numFmtId="164" fontId="6" fillId="0" borderId="19" xfId="1" applyNumberFormat="1" applyFont="1" applyFill="1" applyBorder="1" applyAlignment="1">
      <alignment horizontal="center"/>
    </xf>
    <xf numFmtId="3" fontId="6" fillId="0" borderId="19" xfId="1" applyNumberFormat="1" applyFont="1" applyFill="1" applyBorder="1" applyAlignment="1">
      <alignment horizontal="center"/>
    </xf>
    <xf numFmtId="3" fontId="39" fillId="0" borderId="19" xfId="1" applyNumberFormat="1" applyFont="1" applyBorder="1"/>
    <xf numFmtId="3" fontId="11" fillId="0" borderId="19" xfId="1" applyNumberFormat="1" applyFont="1" applyBorder="1"/>
    <xf numFmtId="3" fontId="4" fillId="0" borderId="19" xfId="0" applyNumberFormat="1" applyFont="1" applyBorder="1"/>
    <xf numFmtId="0" fontId="41" fillId="0" borderId="0" xfId="0" applyFont="1" applyAlignment="1">
      <alignment horizontal="center"/>
    </xf>
    <xf numFmtId="3" fontId="41" fillId="0" borderId="0" xfId="0" applyNumberFormat="1" applyFont="1" applyAlignment="1">
      <alignment horizontal="center"/>
    </xf>
    <xf numFmtId="0" fontId="17" fillId="11" borderId="3" xfId="0" applyFont="1" applyFill="1" applyBorder="1" applyAlignment="1">
      <alignment horizontal="center"/>
    </xf>
    <xf numFmtId="0" fontId="41" fillId="0" borderId="3" xfId="0" applyFont="1" applyBorder="1" applyAlignment="1">
      <alignment horizontal="center"/>
    </xf>
    <xf numFmtId="3" fontId="41" fillId="0" borderId="3" xfId="0" applyNumberFormat="1" applyFont="1" applyBorder="1" applyAlignment="1">
      <alignment horizontal="center"/>
    </xf>
    <xf numFmtId="164" fontId="42" fillId="0" borderId="3" xfId="0" applyNumberFormat="1" applyFont="1" applyBorder="1" applyAlignment="1">
      <alignment horizontal="center"/>
    </xf>
    <xf numFmtId="164" fontId="41" fillId="0" borderId="3" xfId="0" applyNumberFormat="1" applyFont="1" applyBorder="1" applyAlignment="1">
      <alignment horizontal="right"/>
    </xf>
    <xf numFmtId="0" fontId="11" fillId="0" borderId="0" xfId="53" applyFont="1"/>
    <xf numFmtId="164" fontId="3" fillId="0" borderId="15" xfId="53" applyNumberFormat="1" applyFont="1" applyFill="1" applyBorder="1" applyAlignment="1">
      <alignment horizontal="right"/>
    </xf>
    <xf numFmtId="3" fontId="3" fillId="0" borderId="3" xfId="53" applyNumberFormat="1" applyFont="1" applyBorder="1" applyAlignment="1">
      <alignment horizontal="center"/>
    </xf>
    <xf numFmtId="3" fontId="3" fillId="0" borderId="19" xfId="53" applyNumberFormat="1" applyFont="1" applyBorder="1" applyAlignment="1">
      <alignment horizontal="center"/>
    </xf>
    <xf numFmtId="3" fontId="3" fillId="0" borderId="3" xfId="53" applyNumberFormat="1" applyFont="1" applyFill="1" applyBorder="1" applyAlignment="1">
      <alignment horizontal="center"/>
    </xf>
    <xf numFmtId="9" fontId="44" fillId="0" borderId="34" xfId="54" applyFont="1" applyBorder="1" applyAlignment="1">
      <alignment horizontal="center" vertical="center"/>
    </xf>
    <xf numFmtId="9" fontId="9" fillId="0" borderId="34" xfId="54" applyFont="1" applyBorder="1" applyAlignment="1">
      <alignment horizontal="center" vertical="center"/>
    </xf>
    <xf numFmtId="9" fontId="9" fillId="0" borderId="0" xfId="54" applyFont="1" applyBorder="1" applyAlignment="1">
      <alignment horizontal="center" vertical="center"/>
    </xf>
    <xf numFmtId="9" fontId="44" fillId="0" borderId="0" xfId="54" applyFont="1" applyBorder="1" applyAlignment="1">
      <alignment horizontal="center" vertical="center"/>
    </xf>
    <xf numFmtId="167" fontId="8" fillId="0" borderId="0" xfId="54" applyNumberFormat="1" applyFont="1"/>
    <xf numFmtId="0" fontId="3" fillId="0" borderId="0" xfId="53" applyFont="1"/>
    <xf numFmtId="0" fontId="3" fillId="0" borderId="0" xfId="53" applyFont="1" applyAlignment="1">
      <alignment horizontal="right"/>
    </xf>
    <xf numFmtId="0" fontId="3" fillId="0" borderId="0" xfId="53" applyFont="1" applyFill="1" applyAlignment="1">
      <alignment horizontal="right"/>
    </xf>
    <xf numFmtId="0" fontId="4" fillId="0" borderId="0" xfId="53" applyFont="1" applyFill="1" applyAlignment="1">
      <alignment horizontal="right"/>
    </xf>
    <xf numFmtId="0" fontId="3" fillId="0" borderId="0" xfId="53" quotePrefix="1" applyFont="1"/>
    <xf numFmtId="0" fontId="2" fillId="2" borderId="31" xfId="53" applyFont="1" applyFill="1" applyBorder="1" applyAlignment="1">
      <alignment horizontal="center" vertical="center" wrapText="1"/>
    </xf>
    <xf numFmtId="0" fontId="2" fillId="2" borderId="14" xfId="53" applyFont="1" applyFill="1" applyBorder="1" applyAlignment="1">
      <alignment horizontal="center" vertical="center" wrapText="1"/>
    </xf>
    <xf numFmtId="0" fontId="2" fillId="2" borderId="11" xfId="53" applyFont="1" applyFill="1" applyBorder="1" applyAlignment="1">
      <alignment horizontal="center" vertical="center" wrapText="1"/>
    </xf>
    <xf numFmtId="17" fontId="2" fillId="8" borderId="14" xfId="53" applyNumberFormat="1" applyFont="1" applyFill="1" applyBorder="1" applyAlignment="1">
      <alignment horizontal="center" vertical="center" wrapText="1"/>
    </xf>
    <xf numFmtId="17" fontId="2" fillId="8" borderId="32" xfId="53" applyNumberFormat="1" applyFont="1" applyFill="1" applyBorder="1" applyAlignment="1">
      <alignment horizontal="center" vertical="center" wrapText="1"/>
    </xf>
    <xf numFmtId="17" fontId="2" fillId="3" borderId="32" xfId="53" applyNumberFormat="1" applyFont="1" applyFill="1" applyBorder="1" applyAlignment="1">
      <alignment horizontal="center" vertical="center" wrapText="1"/>
    </xf>
    <xf numFmtId="17" fontId="2" fillId="2" borderId="6" xfId="53" applyNumberFormat="1" applyFont="1" applyFill="1" applyBorder="1" applyAlignment="1">
      <alignment horizontal="center" vertical="center" wrapText="1"/>
    </xf>
    <xf numFmtId="17" fontId="2" fillId="2" borderId="9" xfId="53" applyNumberFormat="1" applyFont="1" applyFill="1" applyBorder="1" applyAlignment="1">
      <alignment horizontal="center" vertical="center" wrapText="1"/>
    </xf>
    <xf numFmtId="0" fontId="2" fillId="16" borderId="3" xfId="53" applyFont="1" applyFill="1" applyBorder="1" applyAlignment="1">
      <alignment horizontal="center" vertical="center"/>
    </xf>
    <xf numFmtId="0" fontId="3" fillId="0" borderId="16" xfId="53" applyFont="1" applyBorder="1" applyAlignment="1">
      <alignment horizontal="center" vertical="center" wrapText="1"/>
    </xf>
    <xf numFmtId="0" fontId="3" fillId="0" borderId="33" xfId="53" applyFont="1" applyBorder="1" applyAlignment="1">
      <alignment horizontal="center" vertical="center" wrapText="1"/>
    </xf>
    <xf numFmtId="0" fontId="3" fillId="0" borderId="3" xfId="53" applyFont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/>
    </xf>
    <xf numFmtId="42" fontId="3" fillId="0" borderId="26" xfId="53" applyNumberFormat="1" applyFont="1" applyFill="1" applyBorder="1" applyAlignment="1">
      <alignment horizontal="right"/>
    </xf>
    <xf numFmtId="164" fontId="3" fillId="0" borderId="34" xfId="53" applyNumberFormat="1" applyFont="1" applyBorder="1" applyAlignment="1">
      <alignment horizontal="right"/>
    </xf>
    <xf numFmtId="164" fontId="3" fillId="0" borderId="34" xfId="53" applyNumberFormat="1" applyFont="1" applyFill="1" applyBorder="1" applyAlignment="1">
      <alignment horizontal="right"/>
    </xf>
    <xf numFmtId="42" fontId="3" fillId="0" borderId="15" xfId="53" applyNumberFormat="1" applyFont="1" applyBorder="1" applyAlignment="1">
      <alignment horizontal="right"/>
    </xf>
    <xf numFmtId="3" fontId="3" fillId="0" borderId="12" xfId="53" applyNumberFormat="1" applyFont="1" applyFill="1" applyBorder="1" applyAlignment="1">
      <alignment horizontal="right"/>
    </xf>
    <xf numFmtId="3" fontId="3" fillId="0" borderId="13" xfId="53" applyNumberFormat="1" applyFont="1" applyFill="1" applyBorder="1" applyAlignment="1">
      <alignment horizontal="right"/>
    </xf>
    <xf numFmtId="0" fontId="3" fillId="0" borderId="17" xfId="53" applyFont="1" applyBorder="1" applyAlignment="1">
      <alignment horizontal="center" vertical="center" wrapText="1"/>
    </xf>
    <xf numFmtId="0" fontId="3" fillId="0" borderId="35" xfId="53" applyFont="1" applyBorder="1" applyAlignment="1">
      <alignment horizontal="center" vertical="center" wrapText="1"/>
    </xf>
    <xf numFmtId="42" fontId="3" fillId="0" borderId="27" xfId="53" applyNumberFormat="1" applyFont="1" applyFill="1" applyBorder="1" applyAlignment="1">
      <alignment horizontal="right"/>
    </xf>
    <xf numFmtId="164" fontId="3" fillId="0" borderId="3" xfId="53" applyNumberFormat="1" applyFont="1" applyBorder="1" applyAlignment="1">
      <alignment horizontal="right"/>
    </xf>
    <xf numFmtId="0" fontId="3" fillId="0" borderId="17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164" fontId="3" fillId="52" borderId="34" xfId="53" applyNumberFormat="1" applyFont="1" applyFill="1" applyBorder="1" applyAlignment="1">
      <alignment horizontal="right"/>
    </xf>
    <xf numFmtId="164" fontId="45" fillId="0" borderId="34" xfId="53" applyNumberFormat="1" applyFont="1" applyFill="1" applyBorder="1" applyAlignment="1">
      <alignment horizontal="right"/>
    </xf>
    <xf numFmtId="0" fontId="3" fillId="7" borderId="3" xfId="53" applyFont="1" applyFill="1" applyBorder="1" applyAlignment="1">
      <alignment horizontal="center" vertical="center" wrapText="1"/>
    </xf>
    <xf numFmtId="0" fontId="3" fillId="7" borderId="3" xfId="53" applyFont="1" applyFill="1" applyBorder="1" applyAlignment="1">
      <alignment horizontal="center"/>
    </xf>
    <xf numFmtId="0" fontId="3" fillId="0" borderId="3" xfId="53" applyFont="1" applyFill="1" applyBorder="1" applyAlignment="1">
      <alignment horizontal="center" vertical="center" wrapText="1"/>
    </xf>
    <xf numFmtId="164" fontId="3" fillId="0" borderId="3" xfId="53" applyNumberFormat="1" applyFont="1" applyFill="1" applyBorder="1" applyAlignment="1">
      <alignment horizontal="right"/>
    </xf>
    <xf numFmtId="0" fontId="3" fillId="0" borderId="3" xfId="53" applyFont="1" applyFill="1" applyBorder="1" applyAlignment="1">
      <alignment horizontal="center" vertical="center"/>
    </xf>
    <xf numFmtId="0" fontId="2" fillId="17" borderId="3" xfId="53" applyFont="1" applyFill="1" applyBorder="1" applyAlignment="1">
      <alignment horizontal="center" vertical="center"/>
    </xf>
    <xf numFmtId="0" fontId="3" fillId="0" borderId="22" xfId="53" applyFont="1" applyBorder="1" applyAlignment="1">
      <alignment horizontal="center" vertical="center" wrapText="1"/>
    </xf>
    <xf numFmtId="0" fontId="3" fillId="0" borderId="36" xfId="53" applyFont="1" applyBorder="1" applyAlignment="1">
      <alignment horizontal="center" vertical="center" wrapText="1"/>
    </xf>
    <xf numFmtId="0" fontId="3" fillId="0" borderId="37" xfId="53" applyFont="1" applyBorder="1" applyAlignment="1">
      <alignment horizontal="center" vertical="center" wrapText="1"/>
    </xf>
    <xf numFmtId="0" fontId="3" fillId="0" borderId="37" xfId="53" applyFont="1" applyFill="1" applyBorder="1" applyAlignment="1">
      <alignment horizontal="center" vertical="center" wrapText="1"/>
    </xf>
    <xf numFmtId="0" fontId="43" fillId="0" borderId="0" xfId="53" applyFill="1"/>
    <xf numFmtId="0" fontId="3" fillId="0" borderId="19" xfId="53" applyFont="1" applyFill="1" applyBorder="1" applyAlignment="1">
      <alignment horizontal="center"/>
    </xf>
    <xf numFmtId="42" fontId="3" fillId="0" borderId="28" xfId="53" applyNumberFormat="1" applyFont="1" applyFill="1" applyBorder="1" applyAlignment="1">
      <alignment horizontal="right"/>
    </xf>
    <xf numFmtId="164" fontId="3" fillId="0" borderId="19" xfId="53" applyNumberFormat="1" applyFont="1" applyBorder="1" applyAlignment="1">
      <alignment horizontal="right"/>
    </xf>
    <xf numFmtId="164" fontId="3" fillId="0" borderId="50" xfId="53" applyNumberFormat="1" applyFont="1" applyFill="1" applyBorder="1" applyAlignment="1">
      <alignment horizontal="right"/>
    </xf>
    <xf numFmtId="3" fontId="3" fillId="0" borderId="18" xfId="53" applyNumberFormat="1" applyFont="1" applyFill="1" applyBorder="1" applyAlignment="1">
      <alignment horizontal="right"/>
    </xf>
    <xf numFmtId="3" fontId="3" fillId="0" borderId="21" xfId="53" applyNumberFormat="1" applyFont="1" applyFill="1" applyBorder="1" applyAlignment="1">
      <alignment horizontal="right"/>
    </xf>
    <xf numFmtId="0" fontId="2" fillId="0" borderId="0" xfId="53" applyFont="1" applyBorder="1"/>
    <xf numFmtId="0" fontId="2" fillId="13" borderId="23" xfId="53" applyFont="1" applyFill="1" applyBorder="1" applyAlignment="1">
      <alignment horizontal="center"/>
    </xf>
    <xf numFmtId="3" fontId="2" fillId="13" borderId="24" xfId="53" applyNumberFormat="1" applyFont="1" applyFill="1" applyBorder="1" applyAlignment="1">
      <alignment horizontal="right"/>
    </xf>
    <xf numFmtId="42" fontId="2" fillId="13" borderId="24" xfId="53" applyNumberFormat="1" applyFont="1" applyFill="1" applyBorder="1" applyAlignment="1">
      <alignment horizontal="right"/>
    </xf>
    <xf numFmtId="164" fontId="2" fillId="13" borderId="10" xfId="53" applyNumberFormat="1" applyFont="1" applyFill="1" applyBorder="1" applyAlignment="1">
      <alignment horizontal="right"/>
    </xf>
    <xf numFmtId="3" fontId="2" fillId="0" borderId="25" xfId="53" applyNumberFormat="1" applyFont="1" applyFill="1" applyBorder="1" applyAlignment="1">
      <alignment horizontal="right"/>
    </xf>
    <xf numFmtId="0" fontId="16" fillId="0" borderId="0" xfId="53" applyFont="1" applyFill="1"/>
    <xf numFmtId="9" fontId="3" fillId="0" borderId="0" xfId="54" applyFont="1" applyFill="1" applyBorder="1" applyAlignment="1">
      <alignment horizontal="right"/>
    </xf>
    <xf numFmtId="164" fontId="3" fillId="0" borderId="0" xfId="53" applyNumberFormat="1" applyFont="1" applyAlignment="1">
      <alignment horizontal="right"/>
    </xf>
    <xf numFmtId="0" fontId="4" fillId="0" borderId="0" xfId="53" applyFont="1" applyFill="1"/>
    <xf numFmtId="17" fontId="3" fillId="0" borderId="0" xfId="53" applyNumberFormat="1" applyFont="1" applyAlignment="1">
      <alignment horizontal="right"/>
    </xf>
    <xf numFmtId="44" fontId="3" fillId="0" borderId="0" xfId="53" applyNumberFormat="1" applyFont="1" applyAlignment="1">
      <alignment horizontal="right"/>
    </xf>
    <xf numFmtId="42" fontId="3" fillId="0" borderId="0" xfId="53" applyNumberFormat="1" applyFont="1" applyAlignment="1">
      <alignment horizontal="right"/>
    </xf>
    <xf numFmtId="164" fontId="2" fillId="0" borderId="0" xfId="53" applyNumberFormat="1" applyFont="1" applyAlignment="1">
      <alignment horizontal="right"/>
    </xf>
    <xf numFmtId="0" fontId="43" fillId="0" borderId="0" xfId="53"/>
    <xf numFmtId="0" fontId="3" fillId="0" borderId="0" xfId="53" applyFont="1" applyAlignment="1">
      <alignment horizontal="center"/>
    </xf>
    <xf numFmtId="0" fontId="3" fillId="0" borderId="0" xfId="53" applyFont="1" applyAlignment="1"/>
    <xf numFmtId="0" fontId="3" fillId="0" borderId="0" xfId="53" applyFont="1" applyFill="1" applyAlignment="1">
      <alignment horizontal="center"/>
    </xf>
    <xf numFmtId="0" fontId="4" fillId="0" borderId="0" xfId="53" applyFont="1"/>
    <xf numFmtId="0" fontId="2" fillId="0" borderId="0" xfId="53" applyFont="1" applyAlignment="1"/>
    <xf numFmtId="0" fontId="2" fillId="0" borderId="0" xfId="53" applyFont="1" applyAlignment="1">
      <alignment horizontal="right"/>
    </xf>
    <xf numFmtId="0" fontId="2" fillId="0" borderId="0" xfId="53" applyFont="1" applyFill="1" applyAlignment="1">
      <alignment horizontal="center"/>
    </xf>
    <xf numFmtId="0" fontId="3" fillId="0" borderId="0" xfId="53" quotePrefix="1" applyFont="1" applyAlignment="1">
      <alignment horizontal="center"/>
    </xf>
    <xf numFmtId="0" fontId="46" fillId="2" borderId="3" xfId="53" applyFont="1" applyFill="1" applyBorder="1" applyAlignment="1">
      <alignment horizontal="center" vertical="center" wrapText="1"/>
    </xf>
    <xf numFmtId="0" fontId="2" fillId="2" borderId="3" xfId="53" applyFont="1" applyFill="1" applyBorder="1" applyAlignment="1">
      <alignment horizontal="center" vertical="center" wrapText="1"/>
    </xf>
    <xf numFmtId="17" fontId="2" fillId="3" borderId="3" xfId="53" applyNumberFormat="1" applyFont="1" applyFill="1" applyBorder="1" applyAlignment="1">
      <alignment horizontal="center" vertical="center" wrapText="1"/>
    </xf>
    <xf numFmtId="17" fontId="2" fillId="5" borderId="3" xfId="53" applyNumberFormat="1" applyFont="1" applyFill="1" applyBorder="1" applyAlignment="1">
      <alignment horizontal="center" vertical="center" wrapText="1"/>
    </xf>
    <xf numFmtId="164" fontId="2" fillId="6" borderId="3" xfId="53" applyNumberFormat="1" applyFont="1" applyFill="1" applyBorder="1" applyAlignment="1">
      <alignment horizontal="center" vertical="center" wrapText="1"/>
    </xf>
    <xf numFmtId="0" fontId="3" fillId="0" borderId="3" xfId="53" applyFont="1" applyBorder="1"/>
    <xf numFmtId="0" fontId="2" fillId="0" borderId="3" xfId="53" applyFont="1" applyFill="1" applyBorder="1" applyAlignment="1">
      <alignment horizontal="center" vertical="center"/>
    </xf>
    <xf numFmtId="0" fontId="3" fillId="0" borderId="3" xfId="53" applyFont="1" applyBorder="1" applyAlignment="1">
      <alignment horizontal="center"/>
    </xf>
    <xf numFmtId="3" fontId="3" fillId="0" borderId="3" xfId="53" applyNumberFormat="1" applyFont="1" applyBorder="1" applyAlignment="1">
      <alignment horizontal="right"/>
    </xf>
    <xf numFmtId="42" fontId="3" fillId="0" borderId="3" xfId="53" applyNumberFormat="1" applyFont="1" applyFill="1" applyBorder="1" applyAlignment="1">
      <alignment horizontal="right"/>
    </xf>
    <xf numFmtId="164" fontId="3" fillId="0" borderId="3" xfId="53" applyNumberFormat="1" applyFont="1" applyBorder="1" applyAlignment="1">
      <alignment horizontal="center"/>
    </xf>
    <xf numFmtId="164" fontId="3" fillId="0" borderId="3" xfId="53" applyNumberFormat="1" applyFont="1" applyFill="1" applyBorder="1" applyAlignment="1">
      <alignment horizontal="center"/>
    </xf>
    <xf numFmtId="166" fontId="3" fillId="0" borderId="3" xfId="53" applyNumberFormat="1" applyFont="1" applyFill="1" applyBorder="1" applyAlignment="1">
      <alignment horizontal="center"/>
    </xf>
    <xf numFmtId="164" fontId="2" fillId="0" borderId="3" xfId="53" applyNumberFormat="1" applyFont="1" applyBorder="1" applyAlignment="1">
      <alignment horizontal="right"/>
    </xf>
    <xf numFmtId="164" fontId="3" fillId="12" borderId="3" xfId="53" applyNumberFormat="1" applyFont="1" applyFill="1" applyBorder="1" applyAlignment="1">
      <alignment horizontal="center"/>
    </xf>
    <xf numFmtId="164" fontId="45" fillId="0" borderId="3" xfId="53" applyNumberFormat="1" applyFont="1" applyFill="1" applyBorder="1" applyAlignment="1">
      <alignment horizontal="center"/>
    </xf>
    <xf numFmtId="0" fontId="3" fillId="0" borderId="3" xfId="53" applyFont="1" applyBorder="1" applyAlignment="1">
      <alignment horizontal="right"/>
    </xf>
    <xf numFmtId="168" fontId="3" fillId="0" borderId="3" xfId="53" applyNumberFormat="1" applyFont="1" applyFill="1" applyBorder="1" applyAlignment="1">
      <alignment horizontal="center"/>
    </xf>
    <xf numFmtId="0" fontId="3" fillId="0" borderId="53" xfId="53" applyFont="1" applyFill="1" applyBorder="1" applyAlignment="1">
      <alignment horizontal="center"/>
    </xf>
    <xf numFmtId="3" fontId="2" fillId="0" borderId="3" xfId="53" applyNumberFormat="1" applyFont="1" applyBorder="1" applyAlignment="1">
      <alignment horizontal="right"/>
    </xf>
    <xf numFmtId="164" fontId="2" fillId="0" borderId="3" xfId="53" applyNumberFormat="1" applyFont="1" applyBorder="1" applyAlignment="1">
      <alignment horizontal="center"/>
    </xf>
    <xf numFmtId="166" fontId="2" fillId="0" borderId="3" xfId="53" applyNumberFormat="1" applyFont="1" applyBorder="1" applyAlignment="1">
      <alignment horizontal="center"/>
    </xf>
    <xf numFmtId="3" fontId="2" fillId="0" borderId="3" xfId="53" applyNumberFormat="1" applyFont="1" applyBorder="1" applyAlignment="1">
      <alignment horizontal="center"/>
    </xf>
    <xf numFmtId="9" fontId="3" fillId="0" borderId="0" xfId="54" applyFont="1" applyFill="1" applyAlignment="1">
      <alignment horizontal="center"/>
    </xf>
    <xf numFmtId="17" fontId="3" fillId="0" borderId="0" xfId="53" applyNumberFormat="1" applyFont="1" applyAlignment="1"/>
    <xf numFmtId="44" fontId="3" fillId="0" borderId="0" xfId="57" applyFont="1" applyAlignment="1"/>
    <xf numFmtId="166" fontId="3" fillId="0" borderId="0" xfId="57" applyNumberFormat="1" applyFont="1" applyAlignment="1"/>
    <xf numFmtId="164" fontId="3" fillId="52" borderId="3" xfId="53" applyNumberFormat="1" applyFont="1" applyFill="1" applyBorder="1" applyAlignment="1">
      <alignment horizontal="right"/>
    </xf>
    <xf numFmtId="0" fontId="4" fillId="0" borderId="0" xfId="53" applyFont="1" applyAlignment="1">
      <alignment horizontal="center"/>
    </xf>
    <xf numFmtId="0" fontId="15" fillId="9" borderId="23" xfId="53" applyFont="1" applyFill="1" applyBorder="1" applyAlignment="1">
      <alignment horizontal="center" vertical="center" wrapText="1"/>
    </xf>
    <xf numFmtId="0" fontId="15" fillId="9" borderId="10" xfId="53" applyFont="1" applyFill="1" applyBorder="1" applyAlignment="1">
      <alignment horizontal="center" vertical="center" wrapText="1"/>
    </xf>
    <xf numFmtId="17" fontId="15" fillId="49" borderId="48" xfId="56" applyNumberFormat="1" applyFont="1" applyFill="1" applyBorder="1" applyAlignment="1">
      <alignment horizontal="center" vertical="center" wrapText="1"/>
    </xf>
    <xf numFmtId="17" fontId="15" fillId="5" borderId="48" xfId="56" applyNumberFormat="1" applyFont="1" applyFill="1" applyBorder="1" applyAlignment="1">
      <alignment horizontal="center" vertical="center" wrapText="1"/>
    </xf>
    <xf numFmtId="0" fontId="11" fillId="0" borderId="0" xfId="53" applyFont="1" applyAlignment="1">
      <alignment horizontal="center" vertical="center"/>
    </xf>
    <xf numFmtId="164" fontId="4" fillId="0" borderId="34" xfId="53" applyNumberFormat="1" applyFont="1" applyFill="1" applyBorder="1" applyAlignment="1">
      <alignment horizontal="center"/>
    </xf>
    <xf numFmtId="164" fontId="4" fillId="0" borderId="3" xfId="53" applyNumberFormat="1" applyFont="1" applyFill="1" applyBorder="1" applyAlignment="1">
      <alignment horizontal="center"/>
    </xf>
    <xf numFmtId="164" fontId="4" fillId="0" borderId="3" xfId="53" applyNumberFormat="1" applyFont="1" applyBorder="1"/>
    <xf numFmtId="0" fontId="4" fillId="0" borderId="3" xfId="53" applyFont="1" applyBorder="1" applyAlignment="1">
      <alignment horizontal="center"/>
    </xf>
    <xf numFmtId="0" fontId="4" fillId="0" borderId="4" xfId="53" applyFont="1" applyBorder="1" applyAlignment="1">
      <alignment horizontal="center"/>
    </xf>
    <xf numFmtId="0" fontId="4" fillId="0" borderId="3" xfId="53" applyFont="1" applyFill="1" applyBorder="1" applyAlignment="1">
      <alignment horizontal="center"/>
    </xf>
    <xf numFmtId="0" fontId="4" fillId="0" borderId="3" xfId="53" applyFont="1" applyBorder="1"/>
    <xf numFmtId="0" fontId="4" fillId="13" borderId="3" xfId="53" applyFont="1" applyFill="1" applyBorder="1" applyAlignment="1">
      <alignment horizontal="center"/>
    </xf>
    <xf numFmtId="0" fontId="43" fillId="0" borderId="3" xfId="53" applyBorder="1"/>
    <xf numFmtId="164" fontId="15" fillId="0" borderId="3" xfId="53" applyNumberFormat="1" applyFont="1" applyFill="1" applyBorder="1" applyAlignment="1">
      <alignment horizontal="center"/>
    </xf>
    <xf numFmtId="0" fontId="4" fillId="0" borderId="0" xfId="53" applyFont="1" applyBorder="1"/>
    <xf numFmtId="0" fontId="11" fillId="0" borderId="0" xfId="53" applyFont="1" applyBorder="1"/>
    <xf numFmtId="166" fontId="4" fillId="0" borderId="3" xfId="53" applyNumberFormat="1" applyFont="1" applyFill="1" applyBorder="1" applyAlignment="1">
      <alignment horizontal="center"/>
    </xf>
    <xf numFmtId="0" fontId="47" fillId="0" borderId="3" xfId="53" applyFont="1" applyFill="1" applyBorder="1" applyAlignment="1">
      <alignment horizontal="left" vertical="center"/>
    </xf>
    <xf numFmtId="0" fontId="47" fillId="0" borderId="3" xfId="53" applyFont="1" applyBorder="1" applyAlignment="1">
      <alignment horizontal="center"/>
    </xf>
    <xf numFmtId="3" fontId="4" fillId="0" borderId="3" xfId="53" applyNumberFormat="1" applyFont="1" applyBorder="1"/>
    <xf numFmtId="0" fontId="4" fillId="0" borderId="34" xfId="53" applyFont="1" applyBorder="1" applyAlignment="1">
      <alignment horizontal="left"/>
    </xf>
    <xf numFmtId="0" fontId="4" fillId="0" borderId="15" xfId="53" applyFont="1" applyBorder="1" applyAlignment="1">
      <alignment horizontal="left"/>
    </xf>
    <xf numFmtId="0" fontId="4" fillId="0" borderId="3" xfId="53" applyFont="1" applyBorder="1" applyAlignment="1">
      <alignment horizontal="left"/>
    </xf>
    <xf numFmtId="0" fontId="4" fillId="0" borderId="4" xfId="53" applyFont="1" applyBorder="1" applyAlignment="1">
      <alignment horizontal="left"/>
    </xf>
    <xf numFmtId="0" fontId="4" fillId="0" borderId="3" xfId="53" applyFont="1" applyFill="1" applyBorder="1" applyAlignment="1">
      <alignment horizontal="left"/>
    </xf>
    <xf numFmtId="0" fontId="4" fillId="0" borderId="4" xfId="53" applyFont="1" applyFill="1" applyBorder="1" applyAlignment="1">
      <alignment horizontal="left"/>
    </xf>
    <xf numFmtId="0" fontId="4" fillId="13" borderId="3" xfId="53" applyFont="1" applyFill="1" applyBorder="1" applyAlignment="1">
      <alignment horizontal="left"/>
    </xf>
    <xf numFmtId="165" fontId="15" fillId="49" borderId="3" xfId="56" applyNumberFormat="1" applyFont="1" applyFill="1" applyBorder="1" applyAlignment="1">
      <alignment horizontal="center" vertical="center" wrapText="1"/>
    </xf>
    <xf numFmtId="3" fontId="4" fillId="0" borderId="34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15" fillId="0" borderId="3" xfId="0" applyNumberFormat="1" applyFont="1" applyFill="1" applyBorder="1" applyAlignment="1">
      <alignment horizontal="center"/>
    </xf>
    <xf numFmtId="164" fontId="15" fillId="0" borderId="3" xfId="53" applyNumberFormat="1" applyFont="1" applyBorder="1" applyAlignment="1">
      <alignment horizontal="center"/>
    </xf>
    <xf numFmtId="3" fontId="15" fillId="0" borderId="3" xfId="53" applyNumberFormat="1" applyFont="1" applyBorder="1"/>
    <xf numFmtId="17" fontId="15" fillId="49" borderId="3" xfId="56" applyNumberFormat="1" applyFont="1" applyFill="1" applyBorder="1" applyAlignment="1">
      <alignment horizontal="center" vertical="center" wrapText="1"/>
    </xf>
    <xf numFmtId="0" fontId="15" fillId="5" borderId="3" xfId="53" applyFont="1" applyFill="1" applyBorder="1" applyAlignment="1">
      <alignment horizontal="center" vertical="center" wrapText="1"/>
    </xf>
    <xf numFmtId="17" fontId="2" fillId="8" borderId="32" xfId="1" applyNumberFormat="1" applyFont="1" applyFill="1" applyBorder="1" applyAlignment="1">
      <alignment horizontal="center" vertical="center" wrapText="1"/>
    </xf>
    <xf numFmtId="0" fontId="6" fillId="0" borderId="0" xfId="58" applyFont="1" applyAlignment="1">
      <alignment horizontal="center"/>
    </xf>
    <xf numFmtId="0" fontId="7" fillId="0" borderId="0" xfId="58" applyFont="1" applyAlignment="1">
      <alignment horizontal="center"/>
    </xf>
    <xf numFmtId="0" fontId="8" fillId="0" borderId="0" xfId="58" applyFont="1" applyAlignment="1">
      <alignment horizontal="center"/>
    </xf>
    <xf numFmtId="0" fontId="8" fillId="0" borderId="0" xfId="58" applyFont="1"/>
    <xf numFmtId="0" fontId="8" fillId="0" borderId="0" xfId="58" applyFont="1" applyFill="1"/>
    <xf numFmtId="0" fontId="11" fillId="0" borderId="0" xfId="58" applyFont="1"/>
    <xf numFmtId="0" fontId="2" fillId="0" borderId="0" xfId="58" applyFont="1" applyFill="1" applyBorder="1" applyAlignment="1">
      <alignment horizontal="center" vertical="center"/>
    </xf>
    <xf numFmtId="0" fontId="9" fillId="0" borderId="0" xfId="58" applyFont="1" applyFill="1" applyBorder="1" applyAlignment="1">
      <alignment horizontal="center"/>
    </xf>
    <xf numFmtId="0" fontId="10" fillId="9" borderId="10" xfId="58" applyFont="1" applyFill="1" applyBorder="1" applyAlignment="1">
      <alignment horizontal="center" vertical="center" wrapText="1"/>
    </xf>
    <xf numFmtId="0" fontId="9" fillId="9" borderId="1" xfId="58" applyFont="1" applyFill="1" applyBorder="1" applyAlignment="1">
      <alignment horizontal="center" vertical="center" wrapText="1"/>
    </xf>
    <xf numFmtId="0" fontId="9" fillId="10" borderId="18" xfId="58" applyFont="1" applyFill="1" applyBorder="1" applyAlignment="1">
      <alignment horizontal="center" vertical="center" wrapText="1"/>
    </xf>
    <xf numFmtId="0" fontId="9" fillId="11" borderId="19" xfId="58" applyFont="1" applyFill="1" applyBorder="1" applyAlignment="1">
      <alignment horizontal="center" vertical="center" wrapText="1"/>
    </xf>
    <xf numFmtId="0" fontId="9" fillId="12" borderId="19" xfId="58" applyFont="1" applyFill="1" applyBorder="1" applyAlignment="1">
      <alignment horizontal="center" vertical="center" wrapText="1"/>
    </xf>
    <xf numFmtId="0" fontId="9" fillId="12" borderId="20" xfId="58" applyFont="1" applyFill="1" applyBorder="1" applyAlignment="1">
      <alignment horizontal="center" vertical="center" wrapText="1"/>
    </xf>
    <xf numFmtId="0" fontId="9" fillId="12" borderId="21" xfId="58" applyFont="1" applyFill="1" applyBorder="1" applyAlignment="1">
      <alignment horizontal="center" vertical="center" wrapText="1"/>
    </xf>
    <xf numFmtId="0" fontId="9" fillId="10" borderId="47" xfId="58" applyFont="1" applyFill="1" applyBorder="1" applyAlignment="1">
      <alignment horizontal="center" vertical="center" wrapText="1"/>
    </xf>
    <xf numFmtId="0" fontId="9" fillId="11" borderId="48" xfId="58" applyFont="1" applyFill="1" applyBorder="1" applyAlignment="1">
      <alignment horizontal="center" vertical="center" wrapText="1"/>
    </xf>
    <xf numFmtId="0" fontId="9" fillId="12" borderId="48" xfId="58" applyFont="1" applyFill="1" applyBorder="1" applyAlignment="1">
      <alignment horizontal="center" vertical="center" wrapText="1"/>
    </xf>
    <xf numFmtId="0" fontId="9" fillId="12" borderId="29" xfId="58" applyFont="1" applyFill="1" applyBorder="1" applyAlignment="1">
      <alignment horizontal="center" vertical="center" wrapText="1"/>
    </xf>
    <xf numFmtId="0" fontId="9" fillId="10" borderId="12" xfId="58" applyFont="1" applyFill="1" applyBorder="1" applyAlignment="1">
      <alignment horizontal="center" vertical="center" wrapText="1"/>
    </xf>
    <xf numFmtId="0" fontId="9" fillId="11" borderId="3" xfId="58" applyFont="1" applyFill="1" applyBorder="1" applyAlignment="1">
      <alignment horizontal="center" vertical="center" wrapText="1"/>
    </xf>
    <xf numFmtId="0" fontId="9" fillId="12" borderId="3" xfId="58" applyFont="1" applyFill="1" applyBorder="1" applyAlignment="1">
      <alignment horizontal="center" vertical="center" wrapText="1"/>
    </xf>
    <xf numFmtId="0" fontId="9" fillId="12" borderId="4" xfId="58" applyFont="1" applyFill="1" applyBorder="1" applyAlignment="1">
      <alignment horizontal="center" vertical="center" wrapText="1"/>
    </xf>
    <xf numFmtId="0" fontId="9" fillId="12" borderId="13" xfId="58" applyFont="1" applyFill="1" applyBorder="1" applyAlignment="1">
      <alignment horizontal="center" vertical="center" wrapText="1"/>
    </xf>
    <xf numFmtId="0" fontId="9" fillId="0" borderId="5" xfId="58" applyFont="1" applyFill="1" applyBorder="1" applyAlignment="1">
      <alignment horizontal="center" vertical="center" textRotation="90" wrapText="1"/>
    </xf>
    <xf numFmtId="0" fontId="9" fillId="9" borderId="3" xfId="58" applyFont="1" applyFill="1" applyBorder="1" applyAlignment="1">
      <alignment horizontal="center" vertical="center" wrapText="1"/>
    </xf>
    <xf numFmtId="17" fontId="9" fillId="9" borderId="3" xfId="58" applyNumberFormat="1" applyFont="1" applyFill="1" applyBorder="1" applyAlignment="1">
      <alignment horizontal="center" vertical="center" wrapText="1"/>
    </xf>
    <xf numFmtId="14" fontId="6" fillId="0" borderId="15" xfId="58" applyNumberFormat="1" applyFont="1" applyBorder="1" applyAlignment="1">
      <alignment horizontal="center"/>
    </xf>
    <xf numFmtId="0" fontId="8" fillId="0" borderId="3" xfId="58" applyFont="1" applyBorder="1" applyAlignment="1"/>
    <xf numFmtId="0" fontId="8" fillId="0" borderId="4" xfId="58" applyFont="1" applyBorder="1" applyAlignment="1">
      <alignment horizontal="left"/>
    </xf>
    <xf numFmtId="3" fontId="8" fillId="0" borderId="3" xfId="58" applyNumberFormat="1" applyFont="1" applyBorder="1" applyAlignment="1">
      <alignment horizontal="center"/>
    </xf>
    <xf numFmtId="3" fontId="8" fillId="0" borderId="3" xfId="58" applyNumberFormat="1" applyFont="1" applyFill="1" applyBorder="1" applyAlignment="1">
      <alignment horizontal="center"/>
    </xf>
    <xf numFmtId="0" fontId="8" fillId="0" borderId="3" xfId="58" applyNumberFormat="1" applyFont="1" applyFill="1" applyBorder="1" applyAlignment="1">
      <alignment horizontal="center" vertical="center"/>
    </xf>
    <xf numFmtId="0" fontId="8" fillId="0" borderId="3" xfId="58" applyFont="1" applyFill="1" applyBorder="1" applyAlignment="1">
      <alignment horizontal="center" vertical="center"/>
    </xf>
    <xf numFmtId="0" fontId="8" fillId="13" borderId="3" xfId="58" applyFont="1" applyFill="1" applyBorder="1" applyAlignment="1">
      <alignment horizontal="center" vertical="center"/>
    </xf>
    <xf numFmtId="0" fontId="8" fillId="0" borderId="4" xfId="58" applyFont="1" applyFill="1" applyBorder="1" applyAlignment="1">
      <alignment horizontal="center" vertical="center"/>
    </xf>
    <xf numFmtId="0" fontId="8" fillId="0" borderId="12" xfId="58" applyFont="1" applyFill="1" applyBorder="1" applyAlignment="1">
      <alignment horizontal="right" vertical="center"/>
    </xf>
    <xf numFmtId="0" fontId="8" fillId="0" borderId="3" xfId="58" applyFont="1" applyFill="1" applyBorder="1" applyAlignment="1">
      <alignment horizontal="right" vertical="center"/>
    </xf>
    <xf numFmtId="0" fontId="8" fillId="0" borderId="4" xfId="58" applyFont="1" applyFill="1" applyBorder="1" applyAlignment="1">
      <alignment horizontal="right" vertical="center"/>
    </xf>
    <xf numFmtId="0" fontId="8" fillId="0" borderId="13" xfId="58" applyFont="1" applyFill="1" applyBorder="1" applyAlignment="1">
      <alignment horizontal="right" vertical="center"/>
    </xf>
    <xf numFmtId="3" fontId="8" fillId="0" borderId="54" xfId="58" applyNumberFormat="1" applyFont="1" applyFill="1" applyBorder="1" applyAlignment="1">
      <alignment horizontal="right" vertical="center"/>
    </xf>
    <xf numFmtId="164" fontId="8" fillId="0" borderId="3" xfId="58" applyNumberFormat="1" applyFont="1" applyBorder="1" applyAlignment="1">
      <alignment horizontal="right"/>
    </xf>
    <xf numFmtId="164" fontId="8" fillId="0" borderId="3" xfId="58" applyNumberFormat="1" applyFont="1" applyFill="1" applyBorder="1" applyAlignment="1">
      <alignment horizontal="right"/>
    </xf>
    <xf numFmtId="164" fontId="8" fillId="0" borderId="3" xfId="58" applyNumberFormat="1" applyFont="1" applyBorder="1"/>
    <xf numFmtId="14" fontId="6" fillId="0" borderId="4" xfId="58" applyNumberFormat="1" applyFont="1" applyBorder="1" applyAlignment="1">
      <alignment horizontal="center"/>
    </xf>
    <xf numFmtId="0" fontId="6" fillId="0" borderId="3" xfId="58" applyFont="1" applyFill="1" applyBorder="1" applyAlignment="1"/>
    <xf numFmtId="0" fontId="6" fillId="0" borderId="4" xfId="58" applyFont="1" applyFill="1" applyBorder="1" applyAlignment="1">
      <alignment horizontal="left"/>
    </xf>
    <xf numFmtId="0" fontId="8" fillId="0" borderId="3" xfId="58" applyFont="1" applyFill="1" applyBorder="1" applyAlignment="1">
      <alignment horizontal="center"/>
    </xf>
    <xf numFmtId="0" fontId="8" fillId="13" borderId="3" xfId="58" applyFont="1" applyFill="1" applyBorder="1" applyAlignment="1">
      <alignment horizontal="center"/>
    </xf>
    <xf numFmtId="0" fontId="4" fillId="0" borderId="3" xfId="58" applyFont="1" applyFill="1" applyBorder="1"/>
    <xf numFmtId="0" fontId="4" fillId="0" borderId="4" xfId="58" applyFont="1" applyFill="1" applyBorder="1"/>
    <xf numFmtId="0" fontId="4" fillId="0" borderId="12" xfId="58" applyFont="1" applyFill="1" applyBorder="1" applyAlignment="1">
      <alignment horizontal="right"/>
    </xf>
    <xf numFmtId="0" fontId="4" fillId="0" borderId="3" xfId="58" applyFont="1" applyFill="1" applyBorder="1" applyAlignment="1">
      <alignment horizontal="right"/>
    </xf>
    <xf numFmtId="0" fontId="4" fillId="0" borderId="4" xfId="58" applyFont="1" applyFill="1" applyBorder="1" applyAlignment="1">
      <alignment horizontal="right"/>
    </xf>
    <xf numFmtId="0" fontId="4" fillId="0" borderId="13" xfId="58" applyFont="1" applyFill="1" applyBorder="1" applyAlignment="1">
      <alignment horizontal="right"/>
    </xf>
    <xf numFmtId="0" fontId="8" fillId="0" borderId="3" xfId="58" applyFont="1" applyFill="1" applyBorder="1" applyAlignment="1"/>
    <xf numFmtId="0" fontId="8" fillId="0" borderId="4" xfId="58" applyFont="1" applyFill="1" applyBorder="1" applyAlignment="1">
      <alignment horizontal="left"/>
    </xf>
    <xf numFmtId="0" fontId="8" fillId="0" borderId="3" xfId="58" applyNumberFormat="1" applyFont="1" applyFill="1" applyBorder="1" applyAlignment="1">
      <alignment horizontal="center"/>
    </xf>
    <xf numFmtId="0" fontId="8" fillId="0" borderId="4" xfId="58" applyFont="1" applyFill="1" applyBorder="1" applyAlignment="1">
      <alignment horizontal="center"/>
    </xf>
    <xf numFmtId="0" fontId="8" fillId="0" borderId="12" xfId="58" applyFont="1" applyFill="1" applyBorder="1" applyAlignment="1">
      <alignment horizontal="right"/>
    </xf>
    <xf numFmtId="0" fontId="8" fillId="0" borderId="3" xfId="58" applyFont="1" applyFill="1" applyBorder="1" applyAlignment="1">
      <alignment horizontal="right"/>
    </xf>
    <xf numFmtId="0" fontId="8" fillId="0" borderId="4" xfId="58" applyFont="1" applyFill="1" applyBorder="1" applyAlignment="1">
      <alignment horizontal="right"/>
    </xf>
    <xf numFmtId="0" fontId="8" fillId="0" borderId="13" xfId="58" applyFont="1" applyFill="1" applyBorder="1" applyAlignment="1">
      <alignment horizontal="right"/>
    </xf>
    <xf numFmtId="0" fontId="6" fillId="0" borderId="3" xfId="58" applyFont="1" applyBorder="1" applyAlignment="1"/>
    <xf numFmtId="0" fontId="6" fillId="13" borderId="4" xfId="58" applyFont="1" applyFill="1" applyBorder="1" applyAlignment="1">
      <alignment horizontal="left"/>
    </xf>
    <xf numFmtId="0" fontId="8" fillId="0" borderId="0" xfId="58" applyFont="1" applyBorder="1"/>
    <xf numFmtId="0" fontId="8" fillId="0" borderId="12" xfId="58" applyFont="1" applyBorder="1"/>
    <xf numFmtId="0" fontId="8" fillId="0" borderId="3" xfId="58" applyFont="1" applyBorder="1"/>
    <xf numFmtId="0" fontId="8" fillId="0" borderId="4" xfId="58" applyFont="1" applyBorder="1"/>
    <xf numFmtId="0" fontId="8" fillId="0" borderId="13" xfId="58" applyFont="1" applyBorder="1"/>
    <xf numFmtId="0" fontId="6" fillId="0" borderId="3" xfId="58" applyFont="1" applyBorder="1" applyAlignment="1">
      <alignment horizontal="left"/>
    </xf>
    <xf numFmtId="0" fontId="8" fillId="13" borderId="3" xfId="58" applyNumberFormat="1" applyFont="1" applyFill="1" applyBorder="1" applyAlignment="1">
      <alignment horizontal="center"/>
    </xf>
    <xf numFmtId="0" fontId="8" fillId="0" borderId="4" xfId="58" applyNumberFormat="1" applyFont="1" applyFill="1" applyBorder="1" applyAlignment="1">
      <alignment horizontal="center"/>
    </xf>
    <xf numFmtId="0" fontId="8" fillId="0" borderId="12" xfId="58" applyNumberFormat="1" applyFont="1" applyFill="1" applyBorder="1" applyAlignment="1">
      <alignment horizontal="right"/>
    </xf>
    <xf numFmtId="0" fontId="8" fillId="0" borderId="3" xfId="58" applyNumberFormat="1" applyFont="1" applyFill="1" applyBorder="1" applyAlignment="1">
      <alignment horizontal="right"/>
    </xf>
    <xf numFmtId="0" fontId="8" fillId="0" borderId="4" xfId="58" applyNumberFormat="1" applyFont="1" applyFill="1" applyBorder="1" applyAlignment="1">
      <alignment horizontal="right"/>
    </xf>
    <xf numFmtId="0" fontId="8" fillId="0" borderId="13" xfId="58" applyNumberFormat="1" applyFont="1" applyFill="1" applyBorder="1" applyAlignment="1">
      <alignment horizontal="right"/>
    </xf>
    <xf numFmtId="0" fontId="12" fillId="0" borderId="3" xfId="58" applyNumberFormat="1" applyFont="1" applyFill="1" applyBorder="1" applyAlignment="1">
      <alignment horizontal="center"/>
    </xf>
    <xf numFmtId="3" fontId="8" fillId="13" borderId="3" xfId="58" applyNumberFormat="1" applyFont="1" applyFill="1" applyBorder="1" applyAlignment="1">
      <alignment horizontal="center"/>
    </xf>
    <xf numFmtId="3" fontId="8" fillId="0" borderId="4" xfId="58" applyNumberFormat="1" applyFont="1" applyFill="1" applyBorder="1" applyAlignment="1">
      <alignment horizontal="center"/>
    </xf>
    <xf numFmtId="3" fontId="8" fillId="0" borderId="12" xfId="58" applyNumberFormat="1" applyFont="1" applyFill="1" applyBorder="1" applyAlignment="1">
      <alignment horizontal="right"/>
    </xf>
    <xf numFmtId="3" fontId="8" fillId="0" borderId="3" xfId="58" applyNumberFormat="1" applyFont="1" applyFill="1" applyBorder="1" applyAlignment="1">
      <alignment horizontal="right"/>
    </xf>
    <xf numFmtId="3" fontId="8" fillId="0" borderId="4" xfId="58" applyNumberFormat="1" applyFont="1" applyFill="1" applyBorder="1" applyAlignment="1">
      <alignment horizontal="right"/>
    </xf>
    <xf numFmtId="3" fontId="8" fillId="0" borderId="13" xfId="58" applyNumberFormat="1" applyFont="1" applyFill="1" applyBorder="1" applyAlignment="1">
      <alignment horizontal="right"/>
    </xf>
    <xf numFmtId="14" fontId="6" fillId="0" borderId="0" xfId="58" applyNumberFormat="1" applyFont="1" applyBorder="1" applyAlignment="1">
      <alignment horizontal="center"/>
    </xf>
    <xf numFmtId="0" fontId="8" fillId="0" borderId="4" xfId="58" applyFont="1" applyFill="1" applyBorder="1" applyAlignment="1">
      <alignment horizontal="left" vertical="center"/>
    </xf>
    <xf numFmtId="0" fontId="13" fillId="0" borderId="3" xfId="58" applyFont="1" applyFill="1" applyBorder="1" applyAlignment="1">
      <alignment horizontal="center"/>
    </xf>
    <xf numFmtId="0" fontId="4" fillId="0" borderId="12" xfId="58" applyFont="1" applyFill="1" applyBorder="1"/>
    <xf numFmtId="0" fontId="4" fillId="0" borderId="13" xfId="58" applyFont="1" applyFill="1" applyBorder="1"/>
    <xf numFmtId="0" fontId="8" fillId="0" borderId="3" xfId="58" applyFont="1" applyBorder="1" applyAlignment="1">
      <alignment horizontal="left"/>
    </xf>
    <xf numFmtId="0" fontId="4" fillId="0" borderId="55" xfId="58" applyFont="1" applyFill="1" applyBorder="1" applyAlignment="1">
      <alignment horizontal="right"/>
    </xf>
    <xf numFmtId="3" fontId="9" fillId="0" borderId="3" xfId="58" applyNumberFormat="1" applyFont="1" applyBorder="1" applyAlignment="1">
      <alignment horizontal="center"/>
    </xf>
    <xf numFmtId="3" fontId="9" fillId="0" borderId="4" xfId="58" applyNumberFormat="1" applyFont="1" applyBorder="1" applyAlignment="1">
      <alignment horizontal="center"/>
    </xf>
    <xf numFmtId="3" fontId="9" fillId="0" borderId="56" xfId="58" applyNumberFormat="1" applyFont="1" applyBorder="1" applyAlignment="1">
      <alignment horizontal="center"/>
    </xf>
    <xf numFmtId="3" fontId="9" fillId="0" borderId="57" xfId="58" applyNumberFormat="1" applyFont="1" applyBorder="1" applyAlignment="1">
      <alignment horizontal="center"/>
    </xf>
    <xf numFmtId="3" fontId="9" fillId="0" borderId="58" xfId="58" applyNumberFormat="1" applyFont="1" applyBorder="1" applyAlignment="1">
      <alignment horizontal="center"/>
    </xf>
    <xf numFmtId="3" fontId="9" fillId="0" borderId="59" xfId="58" applyNumberFormat="1" applyFont="1" applyBorder="1" applyAlignment="1">
      <alignment horizontal="center"/>
    </xf>
    <xf numFmtId="3" fontId="9" fillId="0" borderId="55" xfId="58" applyNumberFormat="1" applyFont="1" applyBorder="1" applyAlignment="1">
      <alignment horizontal="center"/>
    </xf>
    <xf numFmtId="10" fontId="9" fillId="0" borderId="0" xfId="54" applyNumberFormat="1" applyFont="1" applyBorder="1" applyAlignment="1">
      <alignment horizontal="center" vertical="center"/>
    </xf>
    <xf numFmtId="3" fontId="8" fillId="0" borderId="0" xfId="58" applyNumberFormat="1" applyFont="1"/>
    <xf numFmtId="0" fontId="8" fillId="0" borderId="0" xfId="58" applyFont="1" applyAlignment="1">
      <alignment horizontal="center"/>
    </xf>
    <xf numFmtId="3" fontId="9" fillId="0" borderId="56" xfId="58" applyNumberFormat="1" applyFont="1" applyBorder="1" applyAlignment="1">
      <alignment horizontal="right"/>
    </xf>
    <xf numFmtId="164" fontId="8" fillId="0" borderId="0" xfId="58" applyNumberFormat="1" applyFont="1" applyFill="1"/>
    <xf numFmtId="0" fontId="2" fillId="0" borderId="0" xfId="53" applyFont="1" applyAlignment="1">
      <alignment horizontal="center"/>
    </xf>
    <xf numFmtId="17" fontId="2" fillId="4" borderId="29" xfId="53" applyNumberFormat="1" applyFont="1" applyFill="1" applyBorder="1" applyAlignment="1">
      <alignment horizontal="center" vertical="center" wrapText="1"/>
    </xf>
    <xf numFmtId="17" fontId="2" fillId="4" borderId="30" xfId="53" applyNumberFormat="1" applyFont="1" applyFill="1" applyBorder="1" applyAlignment="1">
      <alignment horizontal="center" vertical="center" wrapText="1"/>
    </xf>
    <xf numFmtId="17" fontId="2" fillId="0" borderId="1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0" fontId="2" fillId="8" borderId="6" xfId="58" applyFont="1" applyFill="1" applyBorder="1" applyAlignment="1">
      <alignment horizontal="center" vertical="center"/>
    </xf>
    <xf numFmtId="0" fontId="2" fillId="8" borderId="7" xfId="58" applyFont="1" applyFill="1" applyBorder="1" applyAlignment="1">
      <alignment horizontal="center" vertical="center"/>
    </xf>
    <xf numFmtId="0" fontId="2" fillId="8" borderId="8" xfId="58" applyFont="1" applyFill="1" applyBorder="1" applyAlignment="1">
      <alignment horizontal="center" vertical="center"/>
    </xf>
    <xf numFmtId="0" fontId="2" fillId="8" borderId="9" xfId="58" applyFont="1" applyFill="1" applyBorder="1" applyAlignment="1">
      <alignment horizontal="center" vertical="center"/>
    </xf>
    <xf numFmtId="0" fontId="8" fillId="0" borderId="0" xfId="58" applyFont="1" applyAlignment="1">
      <alignment horizontal="center"/>
    </xf>
    <xf numFmtId="49" fontId="9" fillId="0" borderId="0" xfId="58" applyNumberFormat="1" applyFont="1" applyAlignment="1">
      <alignment horizontal="center"/>
    </xf>
    <xf numFmtId="0" fontId="2" fillId="8" borderId="1" xfId="58" applyFont="1" applyFill="1" applyBorder="1" applyAlignment="1">
      <alignment horizontal="center" vertical="center"/>
    </xf>
    <xf numFmtId="0" fontId="2" fillId="8" borderId="5" xfId="58" applyFont="1" applyFill="1" applyBorder="1" applyAlignment="1">
      <alignment horizontal="center" vertical="center"/>
    </xf>
    <xf numFmtId="0" fontId="2" fillId="8" borderId="47" xfId="58" applyFont="1" applyFill="1" applyBorder="1" applyAlignment="1">
      <alignment horizontal="center" vertical="center"/>
    </xf>
    <xf numFmtId="0" fontId="2" fillId="8" borderId="48" xfId="58" applyFont="1" applyFill="1" applyBorder="1" applyAlignment="1">
      <alignment horizontal="center" vertical="center"/>
    </xf>
    <xf numFmtId="0" fontId="2" fillId="8" borderId="29" xfId="58" applyFont="1" applyFill="1" applyBorder="1" applyAlignment="1">
      <alignment horizontal="center" vertical="center"/>
    </xf>
    <xf numFmtId="0" fontId="9" fillId="4" borderId="47" xfId="1" applyFont="1" applyFill="1" applyBorder="1" applyAlignment="1">
      <alignment horizontal="center" vertical="center" wrapText="1"/>
    </xf>
    <xf numFmtId="0" fontId="9" fillId="4" borderId="48" xfId="1" applyFont="1" applyFill="1" applyBorder="1" applyAlignment="1">
      <alignment horizontal="center" vertical="center" wrapText="1"/>
    </xf>
    <xf numFmtId="0" fontId="9" fillId="4" borderId="49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49" fontId="9" fillId="0" borderId="0" xfId="1" applyNumberFormat="1" applyFont="1" applyAlignment="1">
      <alignment horizontal="center"/>
    </xf>
    <xf numFmtId="0" fontId="9" fillId="4" borderId="29" xfId="1" applyFont="1" applyFill="1" applyBorder="1" applyAlignment="1">
      <alignment horizontal="center" vertical="center" wrapText="1"/>
    </xf>
    <xf numFmtId="49" fontId="9" fillId="0" borderId="0" xfId="2" applyNumberFormat="1" applyFont="1" applyAlignment="1">
      <alignment horizontal="center"/>
    </xf>
    <xf numFmtId="0" fontId="9" fillId="4" borderId="47" xfId="2" applyFont="1" applyFill="1" applyBorder="1" applyAlignment="1">
      <alignment horizontal="center" vertical="center" wrapText="1"/>
    </xf>
    <xf numFmtId="0" fontId="9" fillId="4" borderId="48" xfId="2" applyFont="1" applyFill="1" applyBorder="1" applyAlignment="1">
      <alignment horizontal="center" vertical="center" wrapText="1"/>
    </xf>
    <xf numFmtId="0" fontId="9" fillId="4" borderId="49" xfId="2" applyFont="1" applyFill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/>
    </xf>
    <xf numFmtId="17" fontId="9" fillId="0" borderId="11" xfId="0" applyNumberFormat="1" applyFont="1" applyBorder="1" applyAlignment="1">
      <alignment horizontal="center" vertical="center"/>
    </xf>
    <xf numFmtId="17" fontId="9" fillId="0" borderId="32" xfId="0" applyNumberFormat="1" applyFont="1" applyBorder="1" applyAlignment="1">
      <alignment horizontal="center" vertical="center"/>
    </xf>
    <xf numFmtId="17" fontId="9" fillId="0" borderId="52" xfId="0" applyNumberFormat="1" applyFont="1" applyBorder="1" applyAlignment="1">
      <alignment horizontal="center" vertical="center"/>
    </xf>
    <xf numFmtId="0" fontId="9" fillId="49" borderId="1" xfId="0" applyFont="1" applyFill="1" applyBorder="1" applyAlignment="1">
      <alignment horizontal="center" vertical="center"/>
    </xf>
    <xf numFmtId="0" fontId="9" fillId="49" borderId="30" xfId="0" applyFont="1" applyFill="1" applyBorder="1" applyAlignment="1">
      <alignment horizontal="center" vertical="center"/>
    </xf>
    <xf numFmtId="0" fontId="9" fillId="49" borderId="2" xfId="0" applyFont="1" applyFill="1" applyBorder="1" applyAlignment="1">
      <alignment horizontal="center" vertical="center"/>
    </xf>
    <xf numFmtId="0" fontId="9" fillId="49" borderId="19" xfId="1" applyFont="1" applyFill="1" applyBorder="1" applyAlignment="1">
      <alignment horizontal="center" vertical="center"/>
    </xf>
    <xf numFmtId="17" fontId="9" fillId="0" borderId="3" xfId="1" applyNumberFormat="1" applyFont="1" applyBorder="1" applyAlignment="1">
      <alignment horizontal="center" vertical="center"/>
    </xf>
    <xf numFmtId="17" fontId="2" fillId="9" borderId="19" xfId="4" applyNumberFormat="1" applyFont="1" applyFill="1" applyBorder="1" applyAlignment="1">
      <alignment horizontal="center" vertical="center" wrapText="1"/>
    </xf>
    <xf numFmtId="17" fontId="2" fillId="9" borderId="34" xfId="4" applyNumberFormat="1" applyFont="1" applyFill="1" applyBorder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Fill="1" applyAlignment="1">
      <alignment horizontal="right"/>
    </xf>
    <xf numFmtId="0" fontId="49" fillId="0" borderId="53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/>
    </xf>
    <xf numFmtId="0" fontId="49" fillId="0" borderId="55" xfId="0" applyFont="1" applyBorder="1" applyAlignment="1">
      <alignment horizontal="center" vertical="center"/>
    </xf>
    <xf numFmtId="0" fontId="50" fillId="0" borderId="53" xfId="1" applyFont="1" applyBorder="1" applyAlignment="1">
      <alignment horizontal="center"/>
    </xf>
    <xf numFmtId="0" fontId="50" fillId="0" borderId="54" xfId="1" applyFont="1" applyBorder="1" applyAlignment="1">
      <alignment horizontal="center"/>
    </xf>
    <xf numFmtId="0" fontId="50" fillId="0" borderId="55" xfId="1" applyFont="1" applyBorder="1" applyAlignment="1">
      <alignment horizontal="center"/>
    </xf>
    <xf numFmtId="0" fontId="8" fillId="0" borderId="0" xfId="1" applyFont="1" applyFill="1"/>
    <xf numFmtId="0" fontId="50" fillId="0" borderId="53" xfId="1" applyFont="1" applyBorder="1" applyAlignment="1">
      <alignment horizontal="center" vertical="center"/>
    </xf>
    <xf numFmtId="0" fontId="50" fillId="0" borderId="54" xfId="1" applyFont="1" applyBorder="1" applyAlignment="1">
      <alignment horizontal="center" vertical="center"/>
    </xf>
    <xf numFmtId="0" fontId="50" fillId="0" borderId="55" xfId="1" applyFont="1" applyBorder="1" applyAlignment="1">
      <alignment horizontal="center" vertical="center"/>
    </xf>
    <xf numFmtId="0" fontId="49" fillId="0" borderId="53" xfId="0" applyFont="1" applyBorder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8" fillId="0" borderId="0" xfId="52" applyFont="1" applyAlignment="1">
      <alignment horizontal="center"/>
    </xf>
    <xf numFmtId="0" fontId="8" fillId="0" borderId="0" xfId="52" applyFont="1"/>
    <xf numFmtId="0" fontId="49" fillId="0" borderId="60" xfId="0" applyFont="1" applyBorder="1" applyAlignment="1">
      <alignment horizontal="center" vertical="center" wrapText="1"/>
    </xf>
    <xf numFmtId="0" fontId="49" fillId="0" borderId="61" xfId="0" applyFont="1" applyBorder="1" applyAlignment="1">
      <alignment horizontal="center" vertical="center" wrapText="1"/>
    </xf>
    <xf numFmtId="0" fontId="49" fillId="0" borderId="62" xfId="0" applyFont="1" applyBorder="1" applyAlignment="1">
      <alignment horizontal="center" vertical="center" wrapText="1"/>
    </xf>
    <xf numFmtId="0" fontId="50" fillId="0" borderId="60" xfId="1" applyFont="1" applyBorder="1" applyAlignment="1">
      <alignment horizontal="center" wrapText="1"/>
    </xf>
    <xf numFmtId="0" fontId="50" fillId="0" borderId="61" xfId="1" applyFont="1" applyBorder="1" applyAlignment="1">
      <alignment horizontal="center" wrapText="1"/>
    </xf>
    <xf numFmtId="0" fontId="50" fillId="0" borderId="62" xfId="1" applyFont="1" applyBorder="1" applyAlignment="1">
      <alignment horizontal="center" wrapText="1"/>
    </xf>
    <xf numFmtId="0" fontId="50" fillId="0" borderId="53" xfId="1" applyFont="1" applyBorder="1" applyAlignment="1">
      <alignment horizontal="center" vertical="center" wrapText="1"/>
    </xf>
    <xf numFmtId="0" fontId="50" fillId="0" borderId="54" xfId="1" applyFont="1" applyBorder="1" applyAlignment="1">
      <alignment horizontal="center" vertical="center" wrapText="1"/>
    </xf>
    <xf numFmtId="0" fontId="50" fillId="0" borderId="55" xfId="1" applyFont="1" applyBorder="1" applyAlignment="1">
      <alignment horizontal="center" vertical="center" wrapText="1"/>
    </xf>
    <xf numFmtId="0" fontId="3" fillId="0" borderId="0" xfId="1" applyFont="1" applyAlignment="1"/>
    <xf numFmtId="0" fontId="4" fillId="0" borderId="0" xfId="53" applyFont="1" applyAlignment="1"/>
    <xf numFmtId="0" fontId="51" fillId="0" borderId="0" xfId="0" applyFont="1" applyFill="1" applyBorder="1"/>
    <xf numFmtId="0" fontId="52" fillId="0" borderId="53" xfId="0" applyFont="1" applyFill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center" wrapText="1"/>
    </xf>
    <xf numFmtId="0" fontId="52" fillId="0" borderId="55" xfId="0" applyFont="1" applyFill="1" applyBorder="1" applyAlignment="1">
      <alignment horizontal="center" vertical="center" wrapText="1"/>
    </xf>
    <xf numFmtId="0" fontId="53" fillId="0" borderId="0" xfId="1" applyFont="1" applyFill="1" applyBorder="1"/>
    <xf numFmtId="0" fontId="53" fillId="0" borderId="0" xfId="1" applyFont="1" applyFill="1" applyBorder="1" applyAlignment="1">
      <alignment horizontal="right"/>
    </xf>
    <xf numFmtId="0" fontId="54" fillId="0" borderId="53" xfId="1" applyFont="1" applyFill="1" applyBorder="1" applyAlignment="1">
      <alignment horizontal="center" vertical="center" wrapText="1"/>
    </xf>
    <xf numFmtId="0" fontId="54" fillId="0" borderId="54" xfId="1" applyFont="1" applyFill="1" applyBorder="1" applyAlignment="1">
      <alignment horizontal="center" vertical="center" wrapText="1"/>
    </xf>
    <xf numFmtId="0" fontId="54" fillId="0" borderId="55" xfId="1" applyFont="1" applyFill="1" applyBorder="1" applyAlignment="1">
      <alignment horizontal="center" vertical="center" wrapText="1"/>
    </xf>
  </cellXfs>
  <cellStyles count="59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Incorrecto 2" xfId="35"/>
    <cellStyle name="Millares 2" xfId="4"/>
    <cellStyle name="Millares 2 2" xfId="56"/>
    <cellStyle name="Millares 3" xfId="50"/>
    <cellStyle name="Moneda 2" xfId="57"/>
    <cellStyle name="Neutral 2" xfId="36"/>
    <cellStyle name="Neutral 3" xfId="37"/>
    <cellStyle name="Normal" xfId="0" builtinId="0"/>
    <cellStyle name="Normal 2" xfId="1"/>
    <cellStyle name="Normal 3" xfId="2"/>
    <cellStyle name="Normal 3 2" xfId="52"/>
    <cellStyle name="Normal 3 3" xfId="55"/>
    <cellStyle name="Normal 4" xfId="3"/>
    <cellStyle name="Normal 5" xfId="38"/>
    <cellStyle name="Normal 6" xfId="39"/>
    <cellStyle name="Normal 7" xfId="51"/>
    <cellStyle name="Normal 8" xfId="53"/>
    <cellStyle name="Normal 9" xfId="58"/>
    <cellStyle name="Notas 2" xfId="40"/>
    <cellStyle name="Porcentaje 2" xfId="49"/>
    <cellStyle name="Porcentaje 3" xfId="54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otal 2" xfId="47"/>
    <cellStyle name="Total 3" xfId="48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"/>
              <c:layout>
                <c:manualLayout>
                  <c:x val="-7.2222222222222285E-2"/>
                  <c:y val="5.57341907824223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28617363344051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  <c:strCache>
                <c:ptCount val="6"/>
                <c:pt idx="0">
                  <c:v>38687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A Julio 2010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6"/>
                <c:pt idx="0">
                  <c:v>35.39790929017029</c:v>
                </c:pt>
                <c:pt idx="1">
                  <c:v>198.62614763128903</c:v>
                </c:pt>
                <c:pt idx="2">
                  <c:v>195.83042656020172</c:v>
                </c:pt>
                <c:pt idx="3">
                  <c:v>191.02185333053163</c:v>
                </c:pt>
                <c:pt idx="4">
                  <c:v>190.61655689331025</c:v>
                </c:pt>
                <c:pt idx="5">
                  <c:v>174.18634436911066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5560960"/>
        <c:axId val="115404736"/>
        <c:axId val="0"/>
      </c:bar3DChart>
      <c:catAx>
        <c:axId val="1155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404736"/>
        <c:crosses val="autoZero"/>
        <c:auto val="1"/>
        <c:lblAlgn val="ctr"/>
        <c:lblOffset val="100"/>
        <c:noMultiLvlLbl val="0"/>
      </c:catAx>
      <c:valAx>
        <c:axId val="115404736"/>
        <c:scaling>
          <c:orientation val="minMax"/>
        </c:scaling>
        <c:delete val="0"/>
        <c:axPos val="l"/>
        <c:majorGridlines/>
        <c:numFmt formatCode="_-\$* #,##0_-;\-\$* #,##0_-;_-\$* &quot;-&quot;_-;_-@_-" sourceLinked="0"/>
        <c:majorTickMark val="out"/>
        <c:minorTickMark val="none"/>
        <c:tickLblPos val="nextTo"/>
        <c:crossAx val="115560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119</xdr:row>
      <xdr:rowOff>57150</xdr:rowOff>
    </xdr:from>
    <xdr:to>
      <xdr:col>8</xdr:col>
      <xdr:colOff>0</xdr:colOff>
      <xdr:row>137</xdr:row>
      <xdr:rowOff>104775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0</xdr:row>
      <xdr:rowOff>133350</xdr:rowOff>
    </xdr:from>
    <xdr:to>
      <xdr:col>4</xdr:col>
      <xdr:colOff>819150</xdr:colOff>
      <xdr:row>6</xdr:row>
      <xdr:rowOff>142875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3350"/>
          <a:ext cx="16573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371475</xdr:colOff>
      <xdr:row>0</xdr:row>
      <xdr:rowOff>85725</xdr:rowOff>
    </xdr:from>
    <xdr:to>
      <xdr:col>16</xdr:col>
      <xdr:colOff>253365</xdr:colOff>
      <xdr:row>6</xdr:row>
      <xdr:rowOff>26670</xdr:rowOff>
    </xdr:to>
    <xdr:pic>
      <xdr:nvPicPr>
        <xdr:cNvPr id="4" name="0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85725"/>
          <a:ext cx="7330440" cy="912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5</xdr:col>
      <xdr:colOff>0</xdr:colOff>
      <xdr:row>5</xdr:row>
      <xdr:rowOff>133350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477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0</xdr:row>
      <xdr:rowOff>104775</xdr:rowOff>
    </xdr:from>
    <xdr:to>
      <xdr:col>16</xdr:col>
      <xdr:colOff>472440</xdr:colOff>
      <xdr:row>5</xdr:row>
      <xdr:rowOff>64770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04775"/>
          <a:ext cx="7730490" cy="9124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152400</xdr:rowOff>
    </xdr:from>
    <xdr:to>
      <xdr:col>3</xdr:col>
      <xdr:colOff>523875</xdr:colOff>
      <xdr:row>5</xdr:row>
      <xdr:rowOff>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5240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304800</xdr:colOff>
      <xdr:row>0</xdr:row>
      <xdr:rowOff>152400</xdr:rowOff>
    </xdr:from>
    <xdr:to>
      <xdr:col>39</xdr:col>
      <xdr:colOff>167640</xdr:colOff>
      <xdr:row>5</xdr:row>
      <xdr:rowOff>112395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152400"/>
          <a:ext cx="7492365" cy="9124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2</xdr:col>
      <xdr:colOff>1276350</xdr:colOff>
      <xdr:row>4</xdr:row>
      <xdr:rowOff>133350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04775"/>
          <a:ext cx="2019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238125</xdr:colOff>
      <xdr:row>0</xdr:row>
      <xdr:rowOff>85725</xdr:rowOff>
    </xdr:from>
    <xdr:to>
      <xdr:col>58</xdr:col>
      <xdr:colOff>729615</xdr:colOff>
      <xdr:row>5</xdr:row>
      <xdr:rowOff>45720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1775" y="85725"/>
          <a:ext cx="7520940" cy="9124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266701</xdr:colOff>
      <xdr:row>1</xdr:row>
      <xdr:rowOff>104776</xdr:rowOff>
    </xdr:from>
    <xdr:to>
      <xdr:col>2</xdr:col>
      <xdr:colOff>413464</xdr:colOff>
      <xdr:row>3</xdr:row>
      <xdr:rowOff>66676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295276"/>
          <a:ext cx="1070688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28574</xdr:colOff>
      <xdr:row>1</xdr:row>
      <xdr:rowOff>19050</xdr:rowOff>
    </xdr:from>
    <xdr:to>
      <xdr:col>16</xdr:col>
      <xdr:colOff>320039</xdr:colOff>
      <xdr:row>4</xdr:row>
      <xdr:rowOff>142875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4" y="209550"/>
          <a:ext cx="3910965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123825</xdr:rowOff>
    </xdr:from>
    <xdr:to>
      <xdr:col>2</xdr:col>
      <xdr:colOff>885825</xdr:colOff>
      <xdr:row>5</xdr:row>
      <xdr:rowOff>133350</xdr:rowOff>
    </xdr:to>
    <xdr:pic>
      <xdr:nvPicPr>
        <xdr:cNvPr id="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66725"/>
          <a:ext cx="1600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0</xdr:row>
      <xdr:rowOff>161925</xdr:rowOff>
    </xdr:from>
    <xdr:to>
      <xdr:col>12</xdr:col>
      <xdr:colOff>653415</xdr:colOff>
      <xdr:row>4</xdr:row>
      <xdr:rowOff>152400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161925"/>
          <a:ext cx="3910965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58696</xdr:rowOff>
    </xdr:from>
    <xdr:to>
      <xdr:col>2</xdr:col>
      <xdr:colOff>209550</xdr:colOff>
      <xdr:row>4</xdr:row>
      <xdr:rowOff>19049</xdr:rowOff>
    </xdr:to>
    <xdr:pic>
      <xdr:nvPicPr>
        <xdr:cNvPr id="2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49196"/>
          <a:ext cx="1295400" cy="531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1</xdr:row>
      <xdr:rowOff>0</xdr:rowOff>
    </xdr:from>
    <xdr:to>
      <xdr:col>11</xdr:col>
      <xdr:colOff>9525</xdr:colOff>
      <xdr:row>4</xdr:row>
      <xdr:rowOff>114300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90500"/>
          <a:ext cx="5543550" cy="685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2</xdr:col>
      <xdr:colOff>28575</xdr:colOff>
      <xdr:row>3</xdr:row>
      <xdr:rowOff>28575</xdr:rowOff>
    </xdr:to>
    <xdr:pic>
      <xdr:nvPicPr>
        <xdr:cNvPr id="8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4775"/>
          <a:ext cx="885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847724</xdr:colOff>
      <xdr:row>0</xdr:row>
      <xdr:rowOff>104775</xdr:rowOff>
    </xdr:from>
    <xdr:to>
      <xdr:col>9</xdr:col>
      <xdr:colOff>238125</xdr:colOff>
      <xdr:row>4</xdr:row>
      <xdr:rowOff>57150</xdr:rowOff>
    </xdr:to>
    <xdr:pic>
      <xdr:nvPicPr>
        <xdr:cNvPr id="9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4" y="104775"/>
          <a:ext cx="4324351" cy="714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2</xdr:col>
      <xdr:colOff>523875</xdr:colOff>
      <xdr:row>3</xdr:row>
      <xdr:rowOff>57150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04775"/>
          <a:ext cx="12954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0</xdr:row>
      <xdr:rowOff>152401</xdr:rowOff>
    </xdr:from>
    <xdr:to>
      <xdr:col>7</xdr:col>
      <xdr:colOff>758190</xdr:colOff>
      <xdr:row>4</xdr:row>
      <xdr:rowOff>57151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152401"/>
          <a:ext cx="356806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142"/>
  <sheetViews>
    <sheetView zoomScaleNormal="100" workbookViewId="0">
      <pane xSplit="7" ySplit="15" topLeftCell="H16" activePane="bottomRight" state="frozen"/>
      <selection pane="topRight" activeCell="H1" sqref="H1"/>
      <selection pane="bottomLeft" activeCell="A9" sqref="A9"/>
      <selection pane="bottomRight" activeCell="B13" sqref="B13:F13"/>
    </sheetView>
  </sheetViews>
  <sheetFormatPr baseColWidth="10" defaultRowHeight="12.75" x14ac:dyDescent="0.2"/>
  <cols>
    <col min="1" max="1" width="4.42578125" style="146" customWidth="1"/>
    <col min="2" max="2" width="4" style="104" customWidth="1"/>
    <col min="3" max="3" width="4.140625" style="104" bestFit="1" customWidth="1"/>
    <col min="4" max="4" width="5.140625" style="104" customWidth="1"/>
    <col min="5" max="5" width="16" style="104" customWidth="1"/>
    <col min="6" max="6" width="25.140625" style="104" customWidth="1"/>
    <col min="7" max="7" width="8.5703125" style="105" customWidth="1"/>
    <col min="8" max="10" width="13" style="105" bestFit="1" customWidth="1"/>
    <col min="11" max="11" width="12.7109375" style="105" customWidth="1"/>
    <col min="12" max="12" width="12.140625" style="105" customWidth="1"/>
    <col min="13" max="13" width="11.5703125" style="105" bestFit="1" customWidth="1"/>
    <col min="14" max="14" width="11.5703125" style="105" customWidth="1"/>
    <col min="15" max="15" width="13.140625" style="105" customWidth="1"/>
    <col min="16" max="16" width="7.140625" style="106" bestFit="1" customWidth="1"/>
    <col min="17" max="17" width="6" style="106" bestFit="1" customWidth="1"/>
    <col min="18" max="18" width="11.42578125" style="107" customWidth="1"/>
    <col min="19" max="19" width="11.42578125" style="146" customWidth="1"/>
    <col min="20" max="16384" width="11.42578125" style="146"/>
  </cols>
  <sheetData>
    <row r="1" spans="2:17" x14ac:dyDescent="0.2">
      <c r="B1" s="382"/>
      <c r="C1" s="382"/>
      <c r="D1" s="382"/>
      <c r="E1" s="382"/>
      <c r="F1" s="382"/>
      <c r="G1" s="383"/>
      <c r="H1" s="383"/>
      <c r="I1" s="383"/>
      <c r="J1" s="383"/>
      <c r="K1" s="383"/>
      <c r="L1" s="383"/>
      <c r="M1" s="383"/>
      <c r="N1" s="383"/>
      <c r="O1" s="383"/>
      <c r="P1" s="384"/>
      <c r="Q1" s="384"/>
    </row>
    <row r="2" spans="2:17" x14ac:dyDescent="0.2">
      <c r="B2" s="382"/>
      <c r="C2" s="382"/>
      <c r="D2" s="382"/>
      <c r="E2" s="382"/>
      <c r="F2" s="382"/>
      <c r="G2" s="383"/>
      <c r="H2" s="383"/>
      <c r="I2" s="383"/>
      <c r="J2" s="383"/>
      <c r="K2" s="383"/>
      <c r="L2" s="383"/>
      <c r="M2" s="383"/>
      <c r="N2" s="383"/>
      <c r="O2" s="383"/>
      <c r="P2" s="384"/>
      <c r="Q2" s="384"/>
    </row>
    <row r="3" spans="2:17" x14ac:dyDescent="0.2">
      <c r="B3" s="382"/>
      <c r="C3" s="382"/>
      <c r="D3" s="382"/>
      <c r="E3" s="382"/>
      <c r="F3" s="382"/>
      <c r="G3" s="383"/>
      <c r="H3" s="383"/>
      <c r="I3" s="383"/>
      <c r="J3" s="383"/>
      <c r="K3" s="383"/>
      <c r="L3" s="383"/>
      <c r="M3" s="383"/>
      <c r="N3" s="383"/>
      <c r="O3" s="383"/>
      <c r="P3" s="384"/>
      <c r="Q3" s="384"/>
    </row>
    <row r="4" spans="2:17" x14ac:dyDescent="0.2">
      <c r="B4" s="382"/>
      <c r="C4" s="382"/>
      <c r="D4" s="382"/>
      <c r="E4" s="382"/>
      <c r="F4" s="382"/>
      <c r="G4" s="383"/>
      <c r="H4" s="383"/>
      <c r="I4" s="383"/>
      <c r="J4" s="383"/>
      <c r="K4" s="383"/>
      <c r="L4" s="383"/>
      <c r="M4" s="383"/>
      <c r="N4" s="383"/>
      <c r="O4" s="383"/>
      <c r="P4" s="384"/>
      <c r="Q4" s="384"/>
    </row>
    <row r="5" spans="2:17" x14ac:dyDescent="0.2">
      <c r="B5" s="382"/>
      <c r="C5" s="382"/>
      <c r="D5" s="382"/>
      <c r="E5" s="382"/>
      <c r="F5" s="382"/>
      <c r="G5" s="383"/>
      <c r="H5" s="383"/>
      <c r="I5" s="383"/>
      <c r="J5" s="383"/>
      <c r="K5" s="383"/>
      <c r="L5" s="383"/>
      <c r="M5" s="383"/>
      <c r="N5" s="383"/>
      <c r="O5" s="383"/>
      <c r="P5" s="384"/>
      <c r="Q5" s="384"/>
    </row>
    <row r="6" spans="2:17" x14ac:dyDescent="0.2">
      <c r="B6" s="382"/>
      <c r="C6" s="382"/>
      <c r="D6" s="382"/>
      <c r="E6" s="382"/>
      <c r="F6" s="382"/>
      <c r="G6" s="383"/>
      <c r="H6" s="383"/>
      <c r="I6" s="383"/>
      <c r="J6" s="383"/>
      <c r="K6" s="383"/>
      <c r="L6" s="383"/>
      <c r="M6" s="383"/>
      <c r="N6" s="383"/>
      <c r="O6" s="383"/>
      <c r="P6" s="384"/>
      <c r="Q6" s="384"/>
    </row>
    <row r="7" spans="2:17" x14ac:dyDescent="0.2">
      <c r="B7" s="382"/>
      <c r="C7" s="382"/>
      <c r="D7" s="382"/>
      <c r="E7" s="382"/>
      <c r="F7" s="382"/>
      <c r="G7" s="383"/>
      <c r="H7" s="383"/>
      <c r="I7" s="383"/>
      <c r="J7" s="383"/>
      <c r="K7" s="383"/>
      <c r="L7" s="383"/>
      <c r="M7" s="383"/>
      <c r="N7" s="383"/>
      <c r="O7" s="383"/>
      <c r="P7" s="384"/>
      <c r="Q7" s="384"/>
    </row>
    <row r="8" spans="2:17" x14ac:dyDescent="0.2">
      <c r="B8" s="382"/>
      <c r="C8" s="382"/>
      <c r="D8" s="382"/>
      <c r="E8" s="382"/>
      <c r="F8" s="382"/>
      <c r="G8" s="383"/>
      <c r="H8" s="383"/>
      <c r="I8" s="383"/>
      <c r="J8" s="383"/>
      <c r="K8" s="383"/>
      <c r="L8" s="383"/>
      <c r="M8" s="383"/>
      <c r="N8" s="383"/>
      <c r="O8" s="383"/>
      <c r="P8" s="384"/>
      <c r="Q8" s="384"/>
    </row>
    <row r="9" spans="2:17" x14ac:dyDescent="0.2">
      <c r="B9" s="382"/>
      <c r="C9" s="382"/>
      <c r="D9" s="382"/>
      <c r="E9" s="382"/>
      <c r="F9" s="382"/>
      <c r="G9" s="383"/>
      <c r="H9" s="383"/>
      <c r="I9" s="383"/>
      <c r="J9" s="383"/>
      <c r="K9" s="383"/>
      <c r="L9" s="383"/>
      <c r="M9" s="383"/>
      <c r="N9" s="383"/>
      <c r="O9" s="383"/>
      <c r="P9" s="384"/>
      <c r="Q9" s="384"/>
    </row>
    <row r="10" spans="2:17" ht="21" x14ac:dyDescent="0.2">
      <c r="B10" s="385" t="s">
        <v>290</v>
      </c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7"/>
    </row>
    <row r="11" spans="2:17" x14ac:dyDescent="0.2">
      <c r="B11" s="382"/>
      <c r="C11" s="382"/>
      <c r="D11" s="382"/>
      <c r="E11" s="382"/>
      <c r="F11" s="382"/>
      <c r="G11" s="383"/>
      <c r="H11" s="383"/>
      <c r="I11" s="383"/>
      <c r="J11" s="383"/>
      <c r="K11" s="383"/>
      <c r="L11" s="383"/>
      <c r="M11" s="383"/>
      <c r="N11" s="383"/>
      <c r="O11" s="383"/>
      <c r="P11" s="384"/>
      <c r="Q11" s="384"/>
    </row>
    <row r="12" spans="2:17" ht="21" x14ac:dyDescent="0.35">
      <c r="B12" s="388" t="s">
        <v>289</v>
      </c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390"/>
    </row>
    <row r="13" spans="2:17" ht="13.5" thickBot="1" x14ac:dyDescent="0.25">
      <c r="B13" s="345"/>
      <c r="C13" s="345"/>
      <c r="D13" s="345"/>
      <c r="E13" s="345"/>
      <c r="F13" s="345"/>
    </row>
    <row r="14" spans="2:17" ht="13.5" thickBot="1" x14ac:dyDescent="0.25">
      <c r="C14" s="108"/>
      <c r="D14" s="108"/>
      <c r="E14" s="108"/>
      <c r="P14" s="346" t="s">
        <v>276</v>
      </c>
      <c r="Q14" s="347"/>
    </row>
    <row r="15" spans="2:17" ht="54" customHeight="1" thickBot="1" x14ac:dyDescent="0.25">
      <c r="B15" s="109" t="s">
        <v>1</v>
      </c>
      <c r="C15" s="110" t="s">
        <v>2</v>
      </c>
      <c r="D15" s="111" t="s">
        <v>100</v>
      </c>
      <c r="E15" s="111" t="s">
        <v>4</v>
      </c>
      <c r="F15" s="111" t="s">
        <v>5</v>
      </c>
      <c r="G15" s="111" t="s">
        <v>101</v>
      </c>
      <c r="H15" s="112" t="s">
        <v>102</v>
      </c>
      <c r="I15" s="113" t="s">
        <v>8</v>
      </c>
      <c r="J15" s="112" t="s">
        <v>9</v>
      </c>
      <c r="K15" s="112" t="s">
        <v>103</v>
      </c>
      <c r="L15" s="112" t="s">
        <v>214</v>
      </c>
      <c r="M15" s="16" t="s">
        <v>254</v>
      </c>
      <c r="N15" s="241" t="s">
        <v>274</v>
      </c>
      <c r="O15" s="114" t="s">
        <v>275</v>
      </c>
      <c r="P15" s="115" t="s">
        <v>58</v>
      </c>
      <c r="Q15" s="116" t="s">
        <v>57</v>
      </c>
    </row>
    <row r="16" spans="2:17" ht="14.25" customHeight="1" x14ac:dyDescent="0.2">
      <c r="B16" s="117" t="s">
        <v>13</v>
      </c>
      <c r="C16" s="118">
        <v>1</v>
      </c>
      <c r="D16" s="119" t="s">
        <v>14</v>
      </c>
      <c r="E16" s="120" t="s">
        <v>15</v>
      </c>
      <c r="F16" s="121" t="s">
        <v>104</v>
      </c>
      <c r="G16" s="96">
        <v>301</v>
      </c>
      <c r="H16" s="122">
        <v>52290</v>
      </c>
      <c r="I16" s="123">
        <v>71055</v>
      </c>
      <c r="J16" s="124">
        <v>59850</v>
      </c>
      <c r="K16" s="124">
        <v>44865</v>
      </c>
      <c r="L16" s="124">
        <v>56110</v>
      </c>
      <c r="M16" s="95">
        <v>59630</v>
      </c>
      <c r="N16" s="95">
        <v>38905</v>
      </c>
      <c r="O16" s="125">
        <f>H16+I16+J16+K16+L16+M16+N16</f>
        <v>382705</v>
      </c>
      <c r="P16" s="126">
        <v>297</v>
      </c>
      <c r="Q16" s="127">
        <v>4</v>
      </c>
    </row>
    <row r="17" spans="2:17" x14ac:dyDescent="0.2">
      <c r="B17" s="117" t="s">
        <v>13</v>
      </c>
      <c r="C17" s="128">
        <v>2</v>
      </c>
      <c r="D17" s="129" t="s">
        <v>14</v>
      </c>
      <c r="E17" s="120" t="s">
        <v>16</v>
      </c>
      <c r="F17" s="121" t="s">
        <v>105</v>
      </c>
      <c r="G17" s="96">
        <v>541</v>
      </c>
      <c r="H17" s="130">
        <v>93065</v>
      </c>
      <c r="I17" s="131">
        <v>130625</v>
      </c>
      <c r="J17" s="124">
        <v>117320</v>
      </c>
      <c r="K17" s="124">
        <v>88535</v>
      </c>
      <c r="L17" s="124">
        <v>111645</v>
      </c>
      <c r="M17" s="95">
        <v>110860</v>
      </c>
      <c r="N17" s="95">
        <v>69720</v>
      </c>
      <c r="O17" s="125">
        <f t="shared" ref="O17:O80" si="0">H17+I17+J17+K17+L17+M17+N17</f>
        <v>721770</v>
      </c>
      <c r="P17" s="126">
        <v>533</v>
      </c>
      <c r="Q17" s="127">
        <v>8</v>
      </c>
    </row>
    <row r="18" spans="2:17" x14ac:dyDescent="0.2">
      <c r="B18" s="117" t="s">
        <v>13</v>
      </c>
      <c r="C18" s="132">
        <v>3</v>
      </c>
      <c r="D18" s="133" t="s">
        <v>14</v>
      </c>
      <c r="E18" s="120" t="s">
        <v>17</v>
      </c>
      <c r="F18" s="121" t="s">
        <v>106</v>
      </c>
      <c r="G18" s="96">
        <v>1186</v>
      </c>
      <c r="H18" s="130">
        <v>166485</v>
      </c>
      <c r="I18" s="131">
        <v>237045</v>
      </c>
      <c r="J18" s="124">
        <v>213970</v>
      </c>
      <c r="K18" s="124">
        <v>164130</v>
      </c>
      <c r="L18" s="124">
        <v>208860</v>
      </c>
      <c r="M18" s="95">
        <v>234070</v>
      </c>
      <c r="N18" s="95">
        <v>158045</v>
      </c>
      <c r="O18" s="125">
        <f t="shared" si="0"/>
        <v>1382605</v>
      </c>
      <c r="P18" s="126">
        <v>1179</v>
      </c>
      <c r="Q18" s="127">
        <v>7</v>
      </c>
    </row>
    <row r="19" spans="2:17" x14ac:dyDescent="0.2">
      <c r="B19" s="117" t="s">
        <v>13</v>
      </c>
      <c r="C19" s="128">
        <v>4</v>
      </c>
      <c r="D19" s="129" t="s">
        <v>14</v>
      </c>
      <c r="E19" s="120" t="s">
        <v>15</v>
      </c>
      <c r="F19" s="121" t="s">
        <v>107</v>
      </c>
      <c r="G19" s="96">
        <v>1165</v>
      </c>
      <c r="H19" s="130">
        <v>161850</v>
      </c>
      <c r="I19" s="131">
        <v>227270</v>
      </c>
      <c r="J19" s="124">
        <v>197955</v>
      </c>
      <c r="K19" s="124">
        <v>150185</v>
      </c>
      <c r="L19" s="124">
        <v>194320</v>
      </c>
      <c r="M19" s="95">
        <v>235580</v>
      </c>
      <c r="N19" s="95">
        <v>154700</v>
      </c>
      <c r="O19" s="125">
        <f t="shared" si="0"/>
        <v>1321860</v>
      </c>
      <c r="P19" s="126">
        <v>1152</v>
      </c>
      <c r="Q19" s="127">
        <v>13</v>
      </c>
    </row>
    <row r="20" spans="2:17" x14ac:dyDescent="0.2">
      <c r="B20" s="117" t="s">
        <v>13</v>
      </c>
      <c r="C20" s="128">
        <v>5</v>
      </c>
      <c r="D20" s="129" t="s">
        <v>14</v>
      </c>
      <c r="E20" s="120" t="s">
        <v>17</v>
      </c>
      <c r="F20" s="121" t="s">
        <v>108</v>
      </c>
      <c r="G20" s="96">
        <v>904</v>
      </c>
      <c r="H20" s="130">
        <v>126490</v>
      </c>
      <c r="I20" s="131">
        <v>176095</v>
      </c>
      <c r="J20" s="124">
        <v>161250</v>
      </c>
      <c r="K20" s="124">
        <v>119905</v>
      </c>
      <c r="L20" s="134">
        <v>155145</v>
      </c>
      <c r="M20" s="95">
        <v>161810</v>
      </c>
      <c r="N20" s="95">
        <v>123570</v>
      </c>
      <c r="O20" s="125">
        <f t="shared" si="0"/>
        <v>1024265</v>
      </c>
      <c r="P20" s="126">
        <v>890</v>
      </c>
      <c r="Q20" s="127">
        <v>14</v>
      </c>
    </row>
    <row r="21" spans="2:17" x14ac:dyDescent="0.2">
      <c r="B21" s="117" t="s">
        <v>13</v>
      </c>
      <c r="C21" s="128">
        <v>6</v>
      </c>
      <c r="D21" s="129" t="s">
        <v>14</v>
      </c>
      <c r="E21" s="120" t="s">
        <v>18</v>
      </c>
      <c r="F21" s="121" t="s">
        <v>109</v>
      </c>
      <c r="G21" s="96">
        <v>569</v>
      </c>
      <c r="H21" s="130">
        <v>100450</v>
      </c>
      <c r="I21" s="131">
        <v>140170</v>
      </c>
      <c r="J21" s="124">
        <v>127690</v>
      </c>
      <c r="K21" s="124">
        <v>116540</v>
      </c>
      <c r="L21" s="124">
        <v>103080</v>
      </c>
      <c r="M21" s="95">
        <v>120610</v>
      </c>
      <c r="N21" s="95">
        <v>73010</v>
      </c>
      <c r="O21" s="125">
        <f t="shared" si="0"/>
        <v>781550</v>
      </c>
      <c r="P21" s="126">
        <v>561</v>
      </c>
      <c r="Q21" s="127">
        <v>8</v>
      </c>
    </row>
    <row r="22" spans="2:17" x14ac:dyDescent="0.2">
      <c r="B22" s="117" t="s">
        <v>13</v>
      </c>
      <c r="C22" s="132">
        <v>7</v>
      </c>
      <c r="D22" s="133" t="s">
        <v>14</v>
      </c>
      <c r="E22" s="120" t="s">
        <v>19</v>
      </c>
      <c r="F22" s="121" t="s">
        <v>255</v>
      </c>
      <c r="G22" s="96">
        <v>128</v>
      </c>
      <c r="H22" s="130">
        <v>30010</v>
      </c>
      <c r="I22" s="131">
        <v>43235</v>
      </c>
      <c r="J22" s="124">
        <v>37470</v>
      </c>
      <c r="K22" s="124">
        <v>28235</v>
      </c>
      <c r="L22" s="135">
        <v>35675</v>
      </c>
      <c r="M22" s="95">
        <v>29290</v>
      </c>
      <c r="N22" s="95">
        <v>16455</v>
      </c>
      <c r="O22" s="125">
        <f t="shared" si="0"/>
        <v>220370</v>
      </c>
      <c r="P22" s="126">
        <v>126</v>
      </c>
      <c r="Q22" s="127">
        <v>2</v>
      </c>
    </row>
    <row r="23" spans="2:17" x14ac:dyDescent="0.2">
      <c r="B23" s="117" t="s">
        <v>13</v>
      </c>
      <c r="C23" s="132">
        <v>8</v>
      </c>
      <c r="D23" s="133" t="s">
        <v>14</v>
      </c>
      <c r="E23" s="136" t="s">
        <v>20</v>
      </c>
      <c r="F23" s="137" t="s">
        <v>110</v>
      </c>
      <c r="G23" s="96">
        <v>543</v>
      </c>
      <c r="H23" s="130">
        <v>110525</v>
      </c>
      <c r="I23" s="131">
        <v>151060</v>
      </c>
      <c r="J23" s="124">
        <v>133555</v>
      </c>
      <c r="K23" s="124">
        <v>100510</v>
      </c>
      <c r="L23" s="124">
        <v>125510</v>
      </c>
      <c r="M23" s="95">
        <v>110915</v>
      </c>
      <c r="N23" s="95">
        <v>65380</v>
      </c>
      <c r="O23" s="125">
        <f t="shared" si="0"/>
        <v>797455</v>
      </c>
      <c r="P23" s="126">
        <v>536</v>
      </c>
      <c r="Q23" s="127">
        <v>7</v>
      </c>
    </row>
    <row r="24" spans="2:17" x14ac:dyDescent="0.2">
      <c r="B24" s="117" t="s">
        <v>13</v>
      </c>
      <c r="C24" s="132">
        <v>9</v>
      </c>
      <c r="D24" s="133" t="s">
        <v>14</v>
      </c>
      <c r="E24" s="138" t="s">
        <v>15</v>
      </c>
      <c r="F24" s="121" t="s">
        <v>111</v>
      </c>
      <c r="G24" s="96">
        <v>415</v>
      </c>
      <c r="H24" s="130">
        <v>59105</v>
      </c>
      <c r="I24" s="139">
        <v>81880</v>
      </c>
      <c r="J24" s="124">
        <v>74445</v>
      </c>
      <c r="K24" s="124">
        <v>57050</v>
      </c>
      <c r="L24" s="124">
        <v>72670</v>
      </c>
      <c r="M24" s="95">
        <v>81870</v>
      </c>
      <c r="N24" s="95">
        <v>54000</v>
      </c>
      <c r="O24" s="125">
        <f t="shared" si="0"/>
        <v>481020</v>
      </c>
      <c r="P24" s="126">
        <v>411</v>
      </c>
      <c r="Q24" s="127">
        <v>4</v>
      </c>
    </row>
    <row r="25" spans="2:17" x14ac:dyDescent="0.2">
      <c r="B25" s="117" t="s">
        <v>13</v>
      </c>
      <c r="C25" s="128">
        <v>10</v>
      </c>
      <c r="D25" s="129" t="s">
        <v>14</v>
      </c>
      <c r="E25" s="120" t="s">
        <v>16</v>
      </c>
      <c r="F25" s="121" t="s">
        <v>112</v>
      </c>
      <c r="G25" s="96">
        <v>580</v>
      </c>
      <c r="H25" s="130">
        <v>114120</v>
      </c>
      <c r="I25" s="131">
        <v>158805</v>
      </c>
      <c r="J25" s="124">
        <v>142815</v>
      </c>
      <c r="K25" s="124">
        <v>104565</v>
      </c>
      <c r="L25" s="124">
        <v>128965</v>
      </c>
      <c r="M25" s="95">
        <v>126275</v>
      </c>
      <c r="N25" s="95">
        <v>75955</v>
      </c>
      <c r="O25" s="125">
        <f t="shared" si="0"/>
        <v>851500</v>
      </c>
      <c r="P25" s="126">
        <v>574</v>
      </c>
      <c r="Q25" s="127">
        <v>6</v>
      </c>
    </row>
    <row r="26" spans="2:17" x14ac:dyDescent="0.2">
      <c r="B26" s="117" t="s">
        <v>13</v>
      </c>
      <c r="C26" s="128">
        <v>11</v>
      </c>
      <c r="D26" s="129" t="s">
        <v>14</v>
      </c>
      <c r="E26" s="120" t="s">
        <v>15</v>
      </c>
      <c r="F26" s="121" t="s">
        <v>256</v>
      </c>
      <c r="G26" s="96">
        <v>221</v>
      </c>
      <c r="H26" s="130">
        <v>44060</v>
      </c>
      <c r="I26" s="131">
        <v>62190</v>
      </c>
      <c r="J26" s="124">
        <v>55160</v>
      </c>
      <c r="K26" s="124">
        <v>48925</v>
      </c>
      <c r="L26" s="124">
        <v>45135</v>
      </c>
      <c r="M26" s="95">
        <v>46740</v>
      </c>
      <c r="N26" s="95">
        <v>28010</v>
      </c>
      <c r="O26" s="125">
        <f t="shared" si="0"/>
        <v>330220</v>
      </c>
      <c r="P26" s="126">
        <v>217</v>
      </c>
      <c r="Q26" s="127">
        <v>4</v>
      </c>
    </row>
    <row r="27" spans="2:17" x14ac:dyDescent="0.2">
      <c r="B27" s="117" t="s">
        <v>13</v>
      </c>
      <c r="C27" s="128">
        <v>12</v>
      </c>
      <c r="D27" s="129" t="s">
        <v>14</v>
      </c>
      <c r="E27" s="120" t="s">
        <v>20</v>
      </c>
      <c r="F27" s="121" t="s">
        <v>113</v>
      </c>
      <c r="G27" s="96">
        <v>118</v>
      </c>
      <c r="H27" s="130">
        <v>21755</v>
      </c>
      <c r="I27" s="131">
        <v>31265</v>
      </c>
      <c r="J27" s="124">
        <v>29660</v>
      </c>
      <c r="K27" s="124">
        <v>22215</v>
      </c>
      <c r="L27" s="124">
        <v>26540</v>
      </c>
      <c r="M27" s="95">
        <v>25200</v>
      </c>
      <c r="N27" s="95">
        <v>15155</v>
      </c>
      <c r="O27" s="125">
        <f t="shared" si="0"/>
        <v>171790</v>
      </c>
      <c r="P27" s="126">
        <v>117</v>
      </c>
      <c r="Q27" s="127">
        <v>1</v>
      </c>
    </row>
    <row r="28" spans="2:17" ht="14.25" customHeight="1" x14ac:dyDescent="0.2">
      <c r="B28" s="117" t="s">
        <v>13</v>
      </c>
      <c r="C28" s="128">
        <v>13</v>
      </c>
      <c r="D28" s="129" t="s">
        <v>14</v>
      </c>
      <c r="E28" s="120" t="s">
        <v>19</v>
      </c>
      <c r="F28" s="140" t="s">
        <v>257</v>
      </c>
      <c r="G28" s="96">
        <v>127</v>
      </c>
      <c r="H28" s="130">
        <v>22730</v>
      </c>
      <c r="I28" s="131">
        <v>32455</v>
      </c>
      <c r="J28" s="124">
        <v>30730</v>
      </c>
      <c r="K28" s="124">
        <v>22920</v>
      </c>
      <c r="L28" s="124">
        <v>28770</v>
      </c>
      <c r="M28" s="95">
        <v>25140</v>
      </c>
      <c r="N28" s="95">
        <v>15620</v>
      </c>
      <c r="O28" s="125">
        <f t="shared" si="0"/>
        <v>178365</v>
      </c>
      <c r="P28" s="126">
        <v>126</v>
      </c>
      <c r="Q28" s="127">
        <v>1</v>
      </c>
    </row>
    <row r="29" spans="2:17" x14ac:dyDescent="0.2">
      <c r="B29" s="117" t="s">
        <v>13</v>
      </c>
      <c r="C29" s="128">
        <v>14</v>
      </c>
      <c r="D29" s="129" t="s">
        <v>14</v>
      </c>
      <c r="E29" s="120" t="s">
        <v>15</v>
      </c>
      <c r="F29" s="121" t="s">
        <v>114</v>
      </c>
      <c r="G29" s="96">
        <v>290</v>
      </c>
      <c r="H29" s="130">
        <v>56895</v>
      </c>
      <c r="I29" s="131">
        <v>79395</v>
      </c>
      <c r="J29" s="124">
        <v>70350</v>
      </c>
      <c r="K29" s="124">
        <v>64500</v>
      </c>
      <c r="L29" s="124">
        <v>57775</v>
      </c>
      <c r="M29" s="95">
        <v>60965</v>
      </c>
      <c r="N29" s="95">
        <v>38265</v>
      </c>
      <c r="O29" s="125">
        <f t="shared" si="0"/>
        <v>428145</v>
      </c>
      <c r="P29" s="126">
        <v>286</v>
      </c>
      <c r="Q29" s="127">
        <v>4</v>
      </c>
    </row>
    <row r="30" spans="2:17" x14ac:dyDescent="0.2">
      <c r="B30" s="117" t="s">
        <v>13</v>
      </c>
      <c r="C30" s="132">
        <v>15</v>
      </c>
      <c r="D30" s="133" t="s">
        <v>14</v>
      </c>
      <c r="E30" s="138" t="s">
        <v>21</v>
      </c>
      <c r="F30" s="121" t="s">
        <v>115</v>
      </c>
      <c r="G30" s="96">
        <v>2137</v>
      </c>
      <c r="H30" s="130">
        <v>289015</v>
      </c>
      <c r="I30" s="139">
        <v>408175</v>
      </c>
      <c r="J30" s="124">
        <v>369460</v>
      </c>
      <c r="K30" s="124">
        <v>280320</v>
      </c>
      <c r="L30" s="124">
        <v>365130</v>
      </c>
      <c r="M30" s="95">
        <v>430440</v>
      </c>
      <c r="N30" s="95">
        <v>277870</v>
      </c>
      <c r="O30" s="125">
        <f t="shared" si="0"/>
        <v>2420410</v>
      </c>
      <c r="P30" s="126">
        <v>2118</v>
      </c>
      <c r="Q30" s="127">
        <v>19</v>
      </c>
    </row>
    <row r="31" spans="2:17" x14ac:dyDescent="0.2">
      <c r="B31" s="117" t="s">
        <v>13</v>
      </c>
      <c r="C31" s="128">
        <v>16</v>
      </c>
      <c r="D31" s="129" t="s">
        <v>22</v>
      </c>
      <c r="E31" s="120" t="s">
        <v>19</v>
      </c>
      <c r="F31" s="121" t="s">
        <v>116</v>
      </c>
      <c r="G31" s="96">
        <v>38</v>
      </c>
      <c r="H31" s="130">
        <v>6115</v>
      </c>
      <c r="I31" s="131">
        <v>11815</v>
      </c>
      <c r="J31" s="124">
        <v>10675</v>
      </c>
      <c r="K31" s="124">
        <v>9660</v>
      </c>
      <c r="L31" s="124">
        <v>8535</v>
      </c>
      <c r="M31" s="95">
        <v>7200</v>
      </c>
      <c r="N31" s="95">
        <v>4605</v>
      </c>
      <c r="O31" s="125">
        <f t="shared" si="0"/>
        <v>58605</v>
      </c>
      <c r="P31" s="126">
        <v>38</v>
      </c>
      <c r="Q31" s="127">
        <v>0</v>
      </c>
    </row>
    <row r="32" spans="2:17" x14ac:dyDescent="0.2">
      <c r="B32" s="117" t="s">
        <v>13</v>
      </c>
      <c r="C32" s="128">
        <v>17</v>
      </c>
      <c r="D32" s="129" t="s">
        <v>22</v>
      </c>
      <c r="E32" s="120" t="s">
        <v>19</v>
      </c>
      <c r="F32" s="121" t="s">
        <v>117</v>
      </c>
      <c r="G32" s="96">
        <v>244</v>
      </c>
      <c r="H32" s="130">
        <v>40725</v>
      </c>
      <c r="I32" s="131">
        <v>75750</v>
      </c>
      <c r="J32" s="124">
        <v>68490</v>
      </c>
      <c r="K32" s="124">
        <v>61855</v>
      </c>
      <c r="L32" s="124">
        <v>56385</v>
      </c>
      <c r="M32" s="95">
        <v>50090</v>
      </c>
      <c r="N32" s="95">
        <v>30960</v>
      </c>
      <c r="O32" s="125">
        <f t="shared" si="0"/>
        <v>384255</v>
      </c>
      <c r="P32" s="126">
        <v>241</v>
      </c>
      <c r="Q32" s="127">
        <v>3</v>
      </c>
    </row>
    <row r="33" spans="2:17" x14ac:dyDescent="0.2">
      <c r="B33" s="117" t="s">
        <v>13</v>
      </c>
      <c r="C33" s="128">
        <v>18</v>
      </c>
      <c r="D33" s="129" t="s">
        <v>22</v>
      </c>
      <c r="E33" s="120" t="s">
        <v>15</v>
      </c>
      <c r="F33" s="121" t="s">
        <v>118</v>
      </c>
      <c r="G33" s="96">
        <v>1231</v>
      </c>
      <c r="H33" s="130">
        <v>149445</v>
      </c>
      <c r="I33" s="131">
        <v>279940</v>
      </c>
      <c r="J33" s="124">
        <v>251580</v>
      </c>
      <c r="K33" s="124">
        <v>224835</v>
      </c>
      <c r="L33" s="124">
        <v>205875</v>
      </c>
      <c r="M33" s="95">
        <v>201840</v>
      </c>
      <c r="N33" s="95">
        <v>156530</v>
      </c>
      <c r="O33" s="125">
        <f t="shared" si="0"/>
        <v>1470045</v>
      </c>
      <c r="P33" s="126">
        <v>1214</v>
      </c>
      <c r="Q33" s="127">
        <v>17</v>
      </c>
    </row>
    <row r="34" spans="2:17" x14ac:dyDescent="0.2">
      <c r="B34" s="117" t="s">
        <v>13</v>
      </c>
      <c r="C34" s="128">
        <v>19</v>
      </c>
      <c r="D34" s="129" t="s">
        <v>22</v>
      </c>
      <c r="E34" s="120" t="s">
        <v>23</v>
      </c>
      <c r="F34" s="121" t="s">
        <v>119</v>
      </c>
      <c r="G34" s="96">
        <v>296</v>
      </c>
      <c r="H34" s="130">
        <v>37905</v>
      </c>
      <c r="I34" s="131">
        <v>72590</v>
      </c>
      <c r="J34" s="124">
        <v>64970</v>
      </c>
      <c r="K34" s="124">
        <v>56915</v>
      </c>
      <c r="L34" s="124">
        <v>50055</v>
      </c>
      <c r="M34" s="95">
        <v>49410</v>
      </c>
      <c r="N34" s="95">
        <v>36885</v>
      </c>
      <c r="O34" s="125">
        <f t="shared" si="0"/>
        <v>368730</v>
      </c>
      <c r="P34" s="126">
        <v>292</v>
      </c>
      <c r="Q34" s="127">
        <v>4</v>
      </c>
    </row>
    <row r="35" spans="2:17" x14ac:dyDescent="0.2">
      <c r="B35" s="117" t="s">
        <v>13</v>
      </c>
      <c r="C35" s="128">
        <v>20</v>
      </c>
      <c r="D35" s="129" t="s">
        <v>14</v>
      </c>
      <c r="E35" s="120" t="s">
        <v>19</v>
      </c>
      <c r="F35" s="121" t="s">
        <v>120</v>
      </c>
      <c r="G35" s="96">
        <v>165</v>
      </c>
      <c r="H35" s="130">
        <v>43255</v>
      </c>
      <c r="I35" s="131">
        <v>59180</v>
      </c>
      <c r="J35" s="124">
        <v>51500</v>
      </c>
      <c r="K35" s="124">
        <v>38550</v>
      </c>
      <c r="L35" s="124">
        <v>46265</v>
      </c>
      <c r="M35" s="95">
        <v>33125</v>
      </c>
      <c r="N35" s="95">
        <v>19170</v>
      </c>
      <c r="O35" s="125">
        <f t="shared" si="0"/>
        <v>291045</v>
      </c>
      <c r="P35" s="126">
        <v>163</v>
      </c>
      <c r="Q35" s="127">
        <v>2</v>
      </c>
    </row>
    <row r="36" spans="2:17" x14ac:dyDescent="0.2">
      <c r="B36" s="117" t="s">
        <v>13</v>
      </c>
      <c r="C36" s="128">
        <v>21</v>
      </c>
      <c r="D36" s="129" t="s">
        <v>22</v>
      </c>
      <c r="E36" s="120" t="s">
        <v>24</v>
      </c>
      <c r="F36" s="121" t="s">
        <v>121</v>
      </c>
      <c r="G36" s="96">
        <v>474</v>
      </c>
      <c r="H36" s="130">
        <v>64565</v>
      </c>
      <c r="I36" s="131">
        <v>120760</v>
      </c>
      <c r="J36" s="124">
        <v>105195</v>
      </c>
      <c r="K36" s="124">
        <v>89410</v>
      </c>
      <c r="L36" s="124">
        <v>79740</v>
      </c>
      <c r="M36" s="95">
        <v>75365</v>
      </c>
      <c r="N36" s="95">
        <v>61625</v>
      </c>
      <c r="O36" s="125">
        <f t="shared" si="0"/>
        <v>596660</v>
      </c>
      <c r="P36" s="126">
        <v>470</v>
      </c>
      <c r="Q36" s="127">
        <v>4</v>
      </c>
    </row>
    <row r="37" spans="2:17" x14ac:dyDescent="0.2">
      <c r="B37" s="117" t="s">
        <v>13</v>
      </c>
      <c r="C37" s="128">
        <v>22</v>
      </c>
      <c r="D37" s="129" t="s">
        <v>22</v>
      </c>
      <c r="E37" s="120" t="s">
        <v>19</v>
      </c>
      <c r="F37" s="121" t="s">
        <v>122</v>
      </c>
      <c r="G37" s="96">
        <v>31</v>
      </c>
      <c r="H37" s="130">
        <v>10445</v>
      </c>
      <c r="I37" s="131">
        <v>19055</v>
      </c>
      <c r="J37" s="124">
        <v>17470</v>
      </c>
      <c r="K37" s="124">
        <v>17010</v>
      </c>
      <c r="L37" s="124">
        <v>14670</v>
      </c>
      <c r="M37" s="95">
        <v>10620</v>
      </c>
      <c r="N37" s="95">
        <v>3875</v>
      </c>
      <c r="O37" s="125">
        <f t="shared" si="0"/>
        <v>93145</v>
      </c>
      <c r="P37" s="126">
        <v>30</v>
      </c>
      <c r="Q37" s="127">
        <v>1</v>
      </c>
    </row>
    <row r="38" spans="2:17" x14ac:dyDescent="0.2">
      <c r="B38" s="117" t="s">
        <v>13</v>
      </c>
      <c r="C38" s="128">
        <v>23</v>
      </c>
      <c r="D38" s="129" t="s">
        <v>22</v>
      </c>
      <c r="E38" s="120" t="s">
        <v>24</v>
      </c>
      <c r="F38" s="121" t="s">
        <v>123</v>
      </c>
      <c r="G38" s="96">
        <v>412</v>
      </c>
      <c r="H38" s="130">
        <v>61745</v>
      </c>
      <c r="I38" s="131">
        <v>119965</v>
      </c>
      <c r="J38" s="124">
        <v>106630</v>
      </c>
      <c r="K38" s="124">
        <v>95745</v>
      </c>
      <c r="L38" s="124">
        <v>85500</v>
      </c>
      <c r="M38" s="95">
        <v>76420</v>
      </c>
      <c r="N38" s="95">
        <v>54205</v>
      </c>
      <c r="O38" s="125">
        <f t="shared" si="0"/>
        <v>600210</v>
      </c>
      <c r="P38" s="126">
        <v>409</v>
      </c>
      <c r="Q38" s="127">
        <v>3</v>
      </c>
    </row>
    <row r="39" spans="2:17" x14ac:dyDescent="0.2">
      <c r="B39" s="117" t="s">
        <v>13</v>
      </c>
      <c r="C39" s="128">
        <v>24</v>
      </c>
      <c r="D39" s="129" t="s">
        <v>22</v>
      </c>
      <c r="E39" s="120" t="s">
        <v>18</v>
      </c>
      <c r="F39" s="121" t="s">
        <v>124</v>
      </c>
      <c r="G39" s="96">
        <v>420</v>
      </c>
      <c r="H39" s="130">
        <v>74410</v>
      </c>
      <c r="I39" s="131">
        <v>139760</v>
      </c>
      <c r="J39" s="124">
        <v>127795</v>
      </c>
      <c r="K39" s="124">
        <v>111495</v>
      </c>
      <c r="L39" s="124">
        <v>98730</v>
      </c>
      <c r="M39" s="95">
        <v>87485</v>
      </c>
      <c r="N39" s="95">
        <v>55230</v>
      </c>
      <c r="O39" s="125">
        <f t="shared" si="0"/>
        <v>694905</v>
      </c>
      <c r="P39" s="126">
        <v>418</v>
      </c>
      <c r="Q39" s="127">
        <v>2</v>
      </c>
    </row>
    <row r="40" spans="2:17" x14ac:dyDescent="0.2">
      <c r="B40" s="117" t="s">
        <v>13</v>
      </c>
      <c r="C40" s="128">
        <v>25</v>
      </c>
      <c r="D40" s="129" t="s">
        <v>22</v>
      </c>
      <c r="E40" s="120" t="s">
        <v>23</v>
      </c>
      <c r="F40" s="121" t="s">
        <v>125</v>
      </c>
      <c r="G40" s="96">
        <v>345</v>
      </c>
      <c r="H40" s="130">
        <v>58610</v>
      </c>
      <c r="I40" s="131">
        <v>111175</v>
      </c>
      <c r="J40" s="124">
        <v>101110</v>
      </c>
      <c r="K40" s="124">
        <v>86340</v>
      </c>
      <c r="L40" s="124">
        <v>75685</v>
      </c>
      <c r="M40" s="95">
        <v>66175</v>
      </c>
      <c r="N40" s="95">
        <v>40305</v>
      </c>
      <c r="O40" s="125">
        <f t="shared" si="0"/>
        <v>539400</v>
      </c>
      <c r="P40" s="126">
        <v>343</v>
      </c>
      <c r="Q40" s="127">
        <v>2</v>
      </c>
    </row>
    <row r="41" spans="2:17" x14ac:dyDescent="0.2">
      <c r="B41" s="117" t="s">
        <v>13</v>
      </c>
      <c r="C41" s="128">
        <v>26</v>
      </c>
      <c r="D41" s="129" t="s">
        <v>22</v>
      </c>
      <c r="E41" s="138" t="s">
        <v>17</v>
      </c>
      <c r="F41" s="121" t="s">
        <v>261</v>
      </c>
      <c r="G41" s="96">
        <v>589</v>
      </c>
      <c r="H41" s="130">
        <v>83550</v>
      </c>
      <c r="I41" s="131">
        <v>161295</v>
      </c>
      <c r="J41" s="124">
        <v>141835</v>
      </c>
      <c r="K41" s="124">
        <v>129060</v>
      </c>
      <c r="L41" s="124">
        <v>119280</v>
      </c>
      <c r="M41" s="95">
        <v>110205</v>
      </c>
      <c r="N41" s="95">
        <v>75565</v>
      </c>
      <c r="O41" s="125">
        <f t="shared" si="0"/>
        <v>820790</v>
      </c>
      <c r="P41" s="126">
        <v>582</v>
      </c>
      <c r="Q41" s="127">
        <v>7</v>
      </c>
    </row>
    <row r="42" spans="2:17" x14ac:dyDescent="0.2">
      <c r="B42" s="117" t="s">
        <v>13</v>
      </c>
      <c r="C42" s="128">
        <v>27</v>
      </c>
      <c r="D42" s="129" t="s">
        <v>22</v>
      </c>
      <c r="E42" s="120" t="s">
        <v>19</v>
      </c>
      <c r="F42" s="121" t="s">
        <v>126</v>
      </c>
      <c r="G42" s="96">
        <v>172</v>
      </c>
      <c r="H42" s="130">
        <v>43055</v>
      </c>
      <c r="I42" s="131">
        <v>81835</v>
      </c>
      <c r="J42" s="124">
        <v>68290</v>
      </c>
      <c r="K42" s="124">
        <v>48785</v>
      </c>
      <c r="L42" s="124">
        <v>42360</v>
      </c>
      <c r="M42" s="95">
        <v>36265</v>
      </c>
      <c r="N42" s="95">
        <v>20650</v>
      </c>
      <c r="O42" s="125">
        <f t="shared" si="0"/>
        <v>341240</v>
      </c>
      <c r="P42" s="126">
        <v>170</v>
      </c>
      <c r="Q42" s="127">
        <v>2</v>
      </c>
    </row>
    <row r="43" spans="2:17" x14ac:dyDescent="0.2">
      <c r="B43" s="117" t="s">
        <v>13</v>
      </c>
      <c r="C43" s="128">
        <v>28</v>
      </c>
      <c r="D43" s="129" t="s">
        <v>22</v>
      </c>
      <c r="E43" s="120" t="s">
        <v>25</v>
      </c>
      <c r="F43" s="121" t="s">
        <v>127</v>
      </c>
      <c r="G43" s="96">
        <v>156</v>
      </c>
      <c r="H43" s="130">
        <v>32355</v>
      </c>
      <c r="I43" s="131">
        <v>61040</v>
      </c>
      <c r="J43" s="124">
        <v>53475</v>
      </c>
      <c r="K43" s="124">
        <v>48090</v>
      </c>
      <c r="L43" s="124">
        <v>42450</v>
      </c>
      <c r="M43" s="95">
        <v>36035</v>
      </c>
      <c r="N43" s="95">
        <v>17645</v>
      </c>
      <c r="O43" s="125">
        <f t="shared" si="0"/>
        <v>291090</v>
      </c>
      <c r="P43" s="126">
        <v>156</v>
      </c>
      <c r="Q43" s="127">
        <v>0</v>
      </c>
    </row>
    <row r="44" spans="2:17" x14ac:dyDescent="0.2">
      <c r="B44" s="117" t="s">
        <v>13</v>
      </c>
      <c r="C44" s="128">
        <v>29</v>
      </c>
      <c r="D44" s="129" t="s">
        <v>22</v>
      </c>
      <c r="E44" s="120" t="s">
        <v>19</v>
      </c>
      <c r="F44" s="121" t="s">
        <v>128</v>
      </c>
      <c r="G44" s="96">
        <v>175</v>
      </c>
      <c r="H44" s="130">
        <v>33690</v>
      </c>
      <c r="I44" s="131">
        <v>63415</v>
      </c>
      <c r="J44" s="124">
        <v>51440</v>
      </c>
      <c r="K44" s="124">
        <v>43340</v>
      </c>
      <c r="L44" s="124">
        <v>36855</v>
      </c>
      <c r="M44" s="95">
        <v>32490</v>
      </c>
      <c r="N44" s="95">
        <v>21990</v>
      </c>
      <c r="O44" s="125">
        <f t="shared" si="0"/>
        <v>283220</v>
      </c>
      <c r="P44" s="126">
        <v>173</v>
      </c>
      <c r="Q44" s="127">
        <v>2</v>
      </c>
    </row>
    <row r="45" spans="2:17" x14ac:dyDescent="0.2">
      <c r="B45" s="117" t="s">
        <v>13</v>
      </c>
      <c r="C45" s="128">
        <v>30</v>
      </c>
      <c r="D45" s="129" t="s">
        <v>22</v>
      </c>
      <c r="E45" s="120" t="s">
        <v>19</v>
      </c>
      <c r="F45" s="121" t="s">
        <v>129</v>
      </c>
      <c r="G45" s="96">
        <v>43</v>
      </c>
      <c r="H45" s="130">
        <v>18940</v>
      </c>
      <c r="I45" s="131">
        <v>36065</v>
      </c>
      <c r="J45" s="124">
        <v>29935</v>
      </c>
      <c r="K45" s="124">
        <v>26060</v>
      </c>
      <c r="L45" s="124">
        <v>23610</v>
      </c>
      <c r="M45" s="95">
        <v>16855</v>
      </c>
      <c r="N45" s="95">
        <v>4975</v>
      </c>
      <c r="O45" s="125">
        <f t="shared" si="0"/>
        <v>156440</v>
      </c>
      <c r="P45" s="126">
        <v>43</v>
      </c>
      <c r="Q45" s="127">
        <v>0</v>
      </c>
    </row>
    <row r="46" spans="2:17" x14ac:dyDescent="0.2">
      <c r="B46" s="117" t="s">
        <v>13</v>
      </c>
      <c r="C46" s="128">
        <v>31</v>
      </c>
      <c r="D46" s="129" t="s">
        <v>22</v>
      </c>
      <c r="E46" s="120" t="s">
        <v>18</v>
      </c>
      <c r="F46" s="121" t="s">
        <v>130</v>
      </c>
      <c r="G46" s="96">
        <v>701</v>
      </c>
      <c r="H46" s="130">
        <v>97215</v>
      </c>
      <c r="I46" s="131">
        <v>182910</v>
      </c>
      <c r="J46" s="124">
        <v>161755</v>
      </c>
      <c r="K46" s="124">
        <v>139555</v>
      </c>
      <c r="L46" s="124">
        <v>118875</v>
      </c>
      <c r="M46" s="95">
        <v>115220</v>
      </c>
      <c r="N46" s="95">
        <v>92540</v>
      </c>
      <c r="O46" s="125">
        <f t="shared" si="0"/>
        <v>908070</v>
      </c>
      <c r="P46" s="126">
        <v>692</v>
      </c>
      <c r="Q46" s="127">
        <v>9</v>
      </c>
    </row>
    <row r="47" spans="2:17" ht="14.25" customHeight="1" x14ac:dyDescent="0.2">
      <c r="B47" s="117" t="s">
        <v>13</v>
      </c>
      <c r="C47" s="128">
        <v>32</v>
      </c>
      <c r="D47" s="129" t="s">
        <v>22</v>
      </c>
      <c r="E47" s="120" t="s">
        <v>19</v>
      </c>
      <c r="F47" s="121" t="s">
        <v>131</v>
      </c>
      <c r="G47" s="96">
        <v>75</v>
      </c>
      <c r="H47" s="130">
        <v>13805</v>
      </c>
      <c r="I47" s="131">
        <v>24665</v>
      </c>
      <c r="J47" s="124">
        <v>22400</v>
      </c>
      <c r="K47" s="124">
        <v>18960</v>
      </c>
      <c r="L47" s="124">
        <v>16170</v>
      </c>
      <c r="M47" s="95">
        <v>13990</v>
      </c>
      <c r="N47" s="95">
        <v>9335</v>
      </c>
      <c r="O47" s="125">
        <f t="shared" si="0"/>
        <v>119325</v>
      </c>
      <c r="P47" s="126">
        <v>74</v>
      </c>
      <c r="Q47" s="127">
        <v>1</v>
      </c>
    </row>
    <row r="48" spans="2:17" ht="14.25" customHeight="1" x14ac:dyDescent="0.2">
      <c r="B48" s="141" t="s">
        <v>26</v>
      </c>
      <c r="C48" s="128">
        <v>1</v>
      </c>
      <c r="D48" s="129" t="s">
        <v>14</v>
      </c>
      <c r="E48" s="120" t="s">
        <v>16</v>
      </c>
      <c r="F48" s="121" t="s">
        <v>258</v>
      </c>
      <c r="G48" s="96">
        <v>366</v>
      </c>
      <c r="H48" s="130">
        <v>57330</v>
      </c>
      <c r="I48" s="131">
        <v>82460</v>
      </c>
      <c r="J48" s="124">
        <v>74150</v>
      </c>
      <c r="K48" s="124">
        <v>66495</v>
      </c>
      <c r="L48" s="124">
        <v>58770</v>
      </c>
      <c r="M48" s="95">
        <v>56655</v>
      </c>
      <c r="N48" s="95">
        <v>47425</v>
      </c>
      <c r="O48" s="125">
        <f t="shared" si="0"/>
        <v>443285</v>
      </c>
      <c r="P48" s="126">
        <v>363</v>
      </c>
      <c r="Q48" s="127">
        <v>3</v>
      </c>
    </row>
    <row r="49" spans="2:17" x14ac:dyDescent="0.2">
      <c r="B49" s="141" t="s">
        <v>26</v>
      </c>
      <c r="C49" s="128">
        <v>2</v>
      </c>
      <c r="D49" s="129" t="s">
        <v>14</v>
      </c>
      <c r="E49" s="120" t="s">
        <v>27</v>
      </c>
      <c r="F49" s="121" t="s">
        <v>132</v>
      </c>
      <c r="G49" s="96">
        <v>695</v>
      </c>
      <c r="H49" s="130">
        <v>115480</v>
      </c>
      <c r="I49" s="131">
        <v>162665</v>
      </c>
      <c r="J49" s="124">
        <v>149595</v>
      </c>
      <c r="K49" s="124">
        <v>134180</v>
      </c>
      <c r="L49" s="124">
        <v>118955</v>
      </c>
      <c r="M49" s="95">
        <v>108475</v>
      </c>
      <c r="N49" s="95">
        <v>81895</v>
      </c>
      <c r="O49" s="125">
        <f t="shared" si="0"/>
        <v>871245</v>
      </c>
      <c r="P49" s="126">
        <v>683</v>
      </c>
      <c r="Q49" s="127">
        <v>12</v>
      </c>
    </row>
    <row r="50" spans="2:17" x14ac:dyDescent="0.2">
      <c r="B50" s="141" t="s">
        <v>26</v>
      </c>
      <c r="C50" s="128">
        <v>3</v>
      </c>
      <c r="D50" s="129" t="s">
        <v>14</v>
      </c>
      <c r="E50" s="120" t="s">
        <v>28</v>
      </c>
      <c r="F50" s="121" t="s">
        <v>133</v>
      </c>
      <c r="G50" s="96">
        <v>1521</v>
      </c>
      <c r="H50" s="130">
        <v>245530</v>
      </c>
      <c r="I50" s="131">
        <v>348335</v>
      </c>
      <c r="J50" s="124">
        <v>314230</v>
      </c>
      <c r="K50" s="124">
        <v>228175</v>
      </c>
      <c r="L50" s="134">
        <v>286705</v>
      </c>
      <c r="M50" s="95">
        <v>240660</v>
      </c>
      <c r="N50" s="95">
        <v>192065</v>
      </c>
      <c r="O50" s="125">
        <f t="shared" si="0"/>
        <v>1855700</v>
      </c>
      <c r="P50" s="126">
        <v>1490</v>
      </c>
      <c r="Q50" s="127">
        <v>31</v>
      </c>
    </row>
    <row r="51" spans="2:17" x14ac:dyDescent="0.2">
      <c r="B51" s="141" t="s">
        <v>26</v>
      </c>
      <c r="C51" s="128">
        <v>4</v>
      </c>
      <c r="D51" s="129" t="s">
        <v>14</v>
      </c>
      <c r="E51" s="120" t="s">
        <v>20</v>
      </c>
      <c r="F51" s="121" t="s">
        <v>259</v>
      </c>
      <c r="G51" s="96">
        <v>570</v>
      </c>
      <c r="H51" s="130">
        <v>76185</v>
      </c>
      <c r="I51" s="131">
        <v>117470</v>
      </c>
      <c r="J51" s="124">
        <v>107095</v>
      </c>
      <c r="K51" s="124">
        <v>92915</v>
      </c>
      <c r="L51" s="124">
        <v>83615</v>
      </c>
      <c r="M51" s="95">
        <v>84075</v>
      </c>
      <c r="N51" s="95">
        <v>75265</v>
      </c>
      <c r="O51" s="125">
        <f t="shared" si="0"/>
        <v>636620</v>
      </c>
      <c r="P51" s="126">
        <v>560</v>
      </c>
      <c r="Q51" s="127">
        <v>10</v>
      </c>
    </row>
    <row r="52" spans="2:17" x14ac:dyDescent="0.2">
      <c r="B52" s="141" t="s">
        <v>26</v>
      </c>
      <c r="C52" s="128">
        <v>5</v>
      </c>
      <c r="D52" s="129" t="s">
        <v>22</v>
      </c>
      <c r="E52" s="136" t="s">
        <v>17</v>
      </c>
      <c r="F52" s="137" t="s">
        <v>262</v>
      </c>
      <c r="G52" s="96">
        <v>1016</v>
      </c>
      <c r="H52" s="130">
        <v>147205</v>
      </c>
      <c r="I52" s="131">
        <v>275560</v>
      </c>
      <c r="J52" s="124">
        <v>250780</v>
      </c>
      <c r="K52" s="124">
        <v>228210</v>
      </c>
      <c r="L52" s="124">
        <v>200160</v>
      </c>
      <c r="M52" s="95">
        <v>155095</v>
      </c>
      <c r="N52" s="95">
        <v>134060</v>
      </c>
      <c r="O52" s="125">
        <f t="shared" si="0"/>
        <v>1391070</v>
      </c>
      <c r="P52" s="126">
        <v>1002</v>
      </c>
      <c r="Q52" s="127">
        <v>14</v>
      </c>
    </row>
    <row r="53" spans="2:17" x14ac:dyDescent="0.2">
      <c r="B53" s="141" t="s">
        <v>26</v>
      </c>
      <c r="C53" s="128">
        <v>6</v>
      </c>
      <c r="D53" s="129" t="s">
        <v>22</v>
      </c>
      <c r="E53" s="136" t="s">
        <v>15</v>
      </c>
      <c r="F53" s="137" t="s">
        <v>134</v>
      </c>
      <c r="G53" s="96">
        <v>1130</v>
      </c>
      <c r="H53" s="130">
        <v>154745</v>
      </c>
      <c r="I53" s="131">
        <v>291750</v>
      </c>
      <c r="J53" s="124">
        <v>267805</v>
      </c>
      <c r="K53" s="124">
        <v>242160</v>
      </c>
      <c r="L53" s="124">
        <v>217705</v>
      </c>
      <c r="M53" s="95">
        <v>201580</v>
      </c>
      <c r="N53" s="95">
        <v>147310</v>
      </c>
      <c r="O53" s="125">
        <f t="shared" si="0"/>
        <v>1523055</v>
      </c>
      <c r="P53" s="126">
        <v>1107</v>
      </c>
      <c r="Q53" s="127">
        <v>23</v>
      </c>
    </row>
    <row r="54" spans="2:17" x14ac:dyDescent="0.2">
      <c r="B54" s="141" t="s">
        <v>26</v>
      </c>
      <c r="C54" s="128">
        <v>7</v>
      </c>
      <c r="D54" s="129" t="s">
        <v>14</v>
      </c>
      <c r="E54" s="136" t="s">
        <v>18</v>
      </c>
      <c r="F54" s="137" t="s">
        <v>135</v>
      </c>
      <c r="G54" s="96">
        <v>517</v>
      </c>
      <c r="H54" s="130">
        <v>93230</v>
      </c>
      <c r="I54" s="131">
        <v>132065</v>
      </c>
      <c r="J54" s="124">
        <v>122445</v>
      </c>
      <c r="K54" s="124">
        <v>92010</v>
      </c>
      <c r="L54" s="134">
        <v>115170</v>
      </c>
      <c r="M54" s="95">
        <v>93210</v>
      </c>
      <c r="N54" s="95">
        <v>66800</v>
      </c>
      <c r="O54" s="125">
        <f t="shared" si="0"/>
        <v>714930</v>
      </c>
      <c r="P54" s="126">
        <v>508</v>
      </c>
      <c r="Q54" s="127">
        <v>9</v>
      </c>
    </row>
    <row r="55" spans="2:17" x14ac:dyDescent="0.2">
      <c r="B55" s="141" t="s">
        <v>26</v>
      </c>
      <c r="C55" s="132">
        <v>8</v>
      </c>
      <c r="D55" s="133" t="s">
        <v>14</v>
      </c>
      <c r="E55" s="138" t="s">
        <v>15</v>
      </c>
      <c r="F55" s="121" t="s">
        <v>136</v>
      </c>
      <c r="G55" s="96">
        <v>1098</v>
      </c>
      <c r="H55" s="130">
        <v>280825</v>
      </c>
      <c r="I55" s="139">
        <v>396345</v>
      </c>
      <c r="J55" s="124">
        <v>366205</v>
      </c>
      <c r="K55" s="124">
        <v>312380</v>
      </c>
      <c r="L55" s="124">
        <v>279450</v>
      </c>
      <c r="M55" s="95">
        <v>232155</v>
      </c>
      <c r="N55" s="95">
        <v>142630</v>
      </c>
      <c r="O55" s="125">
        <f t="shared" si="0"/>
        <v>2009990</v>
      </c>
      <c r="P55" s="126">
        <v>1076</v>
      </c>
      <c r="Q55" s="127">
        <v>22</v>
      </c>
    </row>
    <row r="56" spans="2:17" x14ac:dyDescent="0.2">
      <c r="B56" s="141" t="s">
        <v>26</v>
      </c>
      <c r="C56" s="128">
        <v>9</v>
      </c>
      <c r="D56" s="129" t="s">
        <v>22</v>
      </c>
      <c r="E56" s="136" t="s">
        <v>15</v>
      </c>
      <c r="F56" s="137" t="s">
        <v>137</v>
      </c>
      <c r="G56" s="96">
        <v>446</v>
      </c>
      <c r="H56" s="130">
        <v>60095</v>
      </c>
      <c r="I56" s="131">
        <v>115550</v>
      </c>
      <c r="J56" s="124">
        <v>105590</v>
      </c>
      <c r="K56" s="124">
        <v>91320</v>
      </c>
      <c r="L56" s="124">
        <v>79590</v>
      </c>
      <c r="M56" s="95">
        <v>74590</v>
      </c>
      <c r="N56" s="95">
        <v>58920</v>
      </c>
      <c r="O56" s="125">
        <f t="shared" si="0"/>
        <v>585655</v>
      </c>
      <c r="P56" s="126">
        <v>436</v>
      </c>
      <c r="Q56" s="127">
        <v>10</v>
      </c>
    </row>
    <row r="57" spans="2:17" x14ac:dyDescent="0.2">
      <c r="B57" s="141" t="s">
        <v>26</v>
      </c>
      <c r="C57" s="128">
        <v>10</v>
      </c>
      <c r="D57" s="129" t="s">
        <v>22</v>
      </c>
      <c r="E57" s="136" t="s">
        <v>21</v>
      </c>
      <c r="F57" s="137" t="s">
        <v>138</v>
      </c>
      <c r="G57" s="96">
        <v>2858</v>
      </c>
      <c r="H57" s="130">
        <v>358085</v>
      </c>
      <c r="I57" s="131">
        <v>697280</v>
      </c>
      <c r="J57" s="124">
        <v>635780</v>
      </c>
      <c r="K57" s="124">
        <v>565470</v>
      </c>
      <c r="L57" s="124">
        <v>499855</v>
      </c>
      <c r="M57" s="95">
        <v>484405</v>
      </c>
      <c r="N57" s="95">
        <v>379025</v>
      </c>
      <c r="O57" s="125">
        <f t="shared" si="0"/>
        <v>3619900</v>
      </c>
      <c r="P57" s="126">
        <v>2818</v>
      </c>
      <c r="Q57" s="127">
        <v>40</v>
      </c>
    </row>
    <row r="58" spans="2:17" x14ac:dyDescent="0.2">
      <c r="B58" s="141" t="s">
        <v>26</v>
      </c>
      <c r="C58" s="128">
        <v>11</v>
      </c>
      <c r="D58" s="129" t="s">
        <v>22</v>
      </c>
      <c r="E58" s="136" t="s">
        <v>16</v>
      </c>
      <c r="F58" s="137" t="s">
        <v>139</v>
      </c>
      <c r="G58" s="96">
        <v>815</v>
      </c>
      <c r="H58" s="130">
        <v>116325</v>
      </c>
      <c r="I58" s="131">
        <v>229060</v>
      </c>
      <c r="J58" s="124">
        <v>208930</v>
      </c>
      <c r="K58" s="124">
        <v>184985</v>
      </c>
      <c r="L58" s="124">
        <v>164980</v>
      </c>
      <c r="M58" s="95">
        <v>151565</v>
      </c>
      <c r="N58" s="95">
        <v>105615</v>
      </c>
      <c r="O58" s="125">
        <f t="shared" si="0"/>
        <v>1161460</v>
      </c>
      <c r="P58" s="126">
        <v>799</v>
      </c>
      <c r="Q58" s="127">
        <v>16</v>
      </c>
    </row>
    <row r="59" spans="2:17" x14ac:dyDescent="0.2">
      <c r="B59" s="141" t="s">
        <v>26</v>
      </c>
      <c r="C59" s="128">
        <v>12</v>
      </c>
      <c r="D59" s="129" t="s">
        <v>14</v>
      </c>
      <c r="E59" s="136" t="s">
        <v>21</v>
      </c>
      <c r="F59" s="137" t="s">
        <v>140</v>
      </c>
      <c r="G59" s="96">
        <v>3540</v>
      </c>
      <c r="H59" s="130">
        <v>543890</v>
      </c>
      <c r="I59" s="131">
        <v>785630</v>
      </c>
      <c r="J59" s="124">
        <v>732230</v>
      </c>
      <c r="K59" s="124">
        <v>661850</v>
      </c>
      <c r="L59" s="124">
        <v>593425</v>
      </c>
      <c r="M59" s="95">
        <v>608275</v>
      </c>
      <c r="N59" s="95">
        <v>464880</v>
      </c>
      <c r="O59" s="125">
        <f t="shared" si="0"/>
        <v>4390180</v>
      </c>
      <c r="P59" s="126">
        <v>3502</v>
      </c>
      <c r="Q59" s="127">
        <v>38</v>
      </c>
    </row>
    <row r="60" spans="2:17" x14ac:dyDescent="0.2">
      <c r="B60" s="141" t="s">
        <v>26</v>
      </c>
      <c r="C60" s="128">
        <v>13</v>
      </c>
      <c r="D60" s="129" t="s">
        <v>22</v>
      </c>
      <c r="E60" s="136" t="s">
        <v>29</v>
      </c>
      <c r="F60" s="137" t="s">
        <v>141</v>
      </c>
      <c r="G60" s="96">
        <v>1060</v>
      </c>
      <c r="H60" s="130">
        <v>153125</v>
      </c>
      <c r="I60" s="131">
        <v>291350</v>
      </c>
      <c r="J60" s="124">
        <v>271450</v>
      </c>
      <c r="K60" s="124">
        <v>245495</v>
      </c>
      <c r="L60" s="124">
        <v>218750</v>
      </c>
      <c r="M60" s="95">
        <v>199420</v>
      </c>
      <c r="N60" s="95">
        <v>139780</v>
      </c>
      <c r="O60" s="125">
        <f t="shared" si="0"/>
        <v>1519370</v>
      </c>
      <c r="P60" s="126">
        <v>1048</v>
      </c>
      <c r="Q60" s="127">
        <v>12</v>
      </c>
    </row>
    <row r="61" spans="2:17" x14ac:dyDescent="0.2">
      <c r="B61" s="141" t="s">
        <v>26</v>
      </c>
      <c r="C61" s="128">
        <v>14</v>
      </c>
      <c r="D61" s="129" t="s">
        <v>22</v>
      </c>
      <c r="E61" s="136" t="s">
        <v>15</v>
      </c>
      <c r="F61" s="137" t="s">
        <v>142</v>
      </c>
      <c r="G61" s="96">
        <v>148</v>
      </c>
      <c r="H61" s="130">
        <v>49385</v>
      </c>
      <c r="I61" s="131">
        <v>94385</v>
      </c>
      <c r="J61" s="124">
        <v>89045</v>
      </c>
      <c r="K61" s="124">
        <v>81045</v>
      </c>
      <c r="L61" s="124">
        <v>72645</v>
      </c>
      <c r="M61" s="95">
        <v>54240</v>
      </c>
      <c r="N61" s="95">
        <v>19715</v>
      </c>
      <c r="O61" s="125">
        <f t="shared" si="0"/>
        <v>460460</v>
      </c>
      <c r="P61" s="126">
        <v>144</v>
      </c>
      <c r="Q61" s="127">
        <v>4</v>
      </c>
    </row>
    <row r="62" spans="2:17" x14ac:dyDescent="0.2">
      <c r="B62" s="141" t="s">
        <v>26</v>
      </c>
      <c r="C62" s="128">
        <v>15</v>
      </c>
      <c r="D62" s="129" t="s">
        <v>22</v>
      </c>
      <c r="E62" s="136" t="s">
        <v>15</v>
      </c>
      <c r="F62" s="137" t="s">
        <v>143</v>
      </c>
      <c r="G62" s="96">
        <v>825</v>
      </c>
      <c r="H62" s="130">
        <v>116450</v>
      </c>
      <c r="I62" s="131">
        <v>229390</v>
      </c>
      <c r="J62" s="124">
        <v>207240</v>
      </c>
      <c r="K62" s="124">
        <v>182160</v>
      </c>
      <c r="L62" s="124">
        <v>161100</v>
      </c>
      <c r="M62" s="95">
        <v>148945</v>
      </c>
      <c r="N62" s="95">
        <v>109500</v>
      </c>
      <c r="O62" s="125">
        <f t="shared" si="0"/>
        <v>1154785</v>
      </c>
      <c r="P62" s="126">
        <v>817</v>
      </c>
      <c r="Q62" s="127">
        <v>8</v>
      </c>
    </row>
    <row r="63" spans="2:17" x14ac:dyDescent="0.2">
      <c r="B63" s="141" t="s">
        <v>26</v>
      </c>
      <c r="C63" s="128">
        <v>16</v>
      </c>
      <c r="D63" s="129" t="s">
        <v>14</v>
      </c>
      <c r="E63" s="136" t="s">
        <v>15</v>
      </c>
      <c r="F63" s="137" t="s">
        <v>260</v>
      </c>
      <c r="G63" s="96">
        <v>125</v>
      </c>
      <c r="H63" s="130">
        <v>36710</v>
      </c>
      <c r="I63" s="131">
        <v>52085</v>
      </c>
      <c r="J63" s="124">
        <v>46480</v>
      </c>
      <c r="K63" s="124">
        <v>35120</v>
      </c>
      <c r="L63" s="124">
        <v>43940</v>
      </c>
      <c r="M63" s="95">
        <v>29950</v>
      </c>
      <c r="N63" s="95">
        <v>16010</v>
      </c>
      <c r="O63" s="125">
        <f t="shared" si="0"/>
        <v>260295</v>
      </c>
      <c r="P63" s="126">
        <v>124</v>
      </c>
      <c r="Q63" s="127">
        <v>1</v>
      </c>
    </row>
    <row r="64" spans="2:17" x14ac:dyDescent="0.2">
      <c r="B64" s="141" t="s">
        <v>26</v>
      </c>
      <c r="C64" s="128">
        <v>17</v>
      </c>
      <c r="D64" s="129" t="s">
        <v>14</v>
      </c>
      <c r="E64" s="136" t="s">
        <v>15</v>
      </c>
      <c r="F64" s="137" t="s">
        <v>144</v>
      </c>
      <c r="G64" s="96">
        <v>213</v>
      </c>
      <c r="H64" s="130">
        <v>54125</v>
      </c>
      <c r="I64" s="131">
        <v>79565</v>
      </c>
      <c r="J64" s="124">
        <v>72220</v>
      </c>
      <c r="K64" s="124">
        <v>52875</v>
      </c>
      <c r="L64" s="124">
        <v>66225</v>
      </c>
      <c r="M64" s="95">
        <v>42220</v>
      </c>
      <c r="N64" s="95">
        <v>27190</v>
      </c>
      <c r="O64" s="125">
        <f t="shared" si="0"/>
        <v>394420</v>
      </c>
      <c r="P64" s="126">
        <v>210</v>
      </c>
      <c r="Q64" s="127">
        <v>3</v>
      </c>
    </row>
    <row r="65" spans="2:17" x14ac:dyDescent="0.2">
      <c r="B65" s="141" t="s">
        <v>26</v>
      </c>
      <c r="C65" s="128">
        <v>18</v>
      </c>
      <c r="D65" s="129" t="s">
        <v>22</v>
      </c>
      <c r="E65" s="136" t="s">
        <v>17</v>
      </c>
      <c r="F65" s="137" t="s">
        <v>145</v>
      </c>
      <c r="G65" s="96">
        <v>1106</v>
      </c>
      <c r="H65" s="130">
        <v>128060</v>
      </c>
      <c r="I65" s="131">
        <v>250240</v>
      </c>
      <c r="J65" s="124">
        <v>234865</v>
      </c>
      <c r="K65" s="124">
        <v>214025</v>
      </c>
      <c r="L65" s="139">
        <v>191420</v>
      </c>
      <c r="M65" s="95">
        <v>186345</v>
      </c>
      <c r="N65" s="95">
        <v>141020</v>
      </c>
      <c r="O65" s="125">
        <f t="shared" si="0"/>
        <v>1345975</v>
      </c>
      <c r="P65" s="126">
        <v>1099</v>
      </c>
      <c r="Q65" s="127">
        <v>7</v>
      </c>
    </row>
    <row r="66" spans="2:17" x14ac:dyDescent="0.2">
      <c r="B66" s="141" t="s">
        <v>26</v>
      </c>
      <c r="C66" s="128">
        <v>19</v>
      </c>
      <c r="D66" s="129" t="s">
        <v>14</v>
      </c>
      <c r="E66" s="138" t="s">
        <v>27</v>
      </c>
      <c r="F66" s="121" t="s">
        <v>146</v>
      </c>
      <c r="G66" s="96">
        <v>1146</v>
      </c>
      <c r="H66" s="130">
        <v>177135</v>
      </c>
      <c r="I66" s="131">
        <v>258605</v>
      </c>
      <c r="J66" s="124">
        <v>230700</v>
      </c>
      <c r="K66" s="124">
        <v>171210</v>
      </c>
      <c r="L66" s="203">
        <v>215805</v>
      </c>
      <c r="M66" s="95">
        <v>190290</v>
      </c>
      <c r="N66" s="95">
        <v>157040</v>
      </c>
      <c r="O66" s="125">
        <f t="shared" si="0"/>
        <v>1400785</v>
      </c>
      <c r="P66" s="126">
        <v>1135</v>
      </c>
      <c r="Q66" s="127">
        <v>11</v>
      </c>
    </row>
    <row r="67" spans="2:17" x14ac:dyDescent="0.2">
      <c r="B67" s="141" t="s">
        <v>26</v>
      </c>
      <c r="C67" s="128">
        <v>20</v>
      </c>
      <c r="D67" s="129" t="s">
        <v>22</v>
      </c>
      <c r="E67" s="120" t="s">
        <v>16</v>
      </c>
      <c r="F67" s="121" t="s">
        <v>147</v>
      </c>
      <c r="G67" s="96">
        <v>537</v>
      </c>
      <c r="H67" s="130">
        <v>86165</v>
      </c>
      <c r="I67" s="131">
        <v>167185</v>
      </c>
      <c r="J67" s="124">
        <v>152390</v>
      </c>
      <c r="K67" s="124">
        <v>137875</v>
      </c>
      <c r="L67" s="139">
        <v>122030</v>
      </c>
      <c r="M67" s="95">
        <v>106940</v>
      </c>
      <c r="N67" s="95">
        <v>68575</v>
      </c>
      <c r="O67" s="125">
        <f t="shared" si="0"/>
        <v>841160</v>
      </c>
      <c r="P67" s="126">
        <v>528</v>
      </c>
      <c r="Q67" s="127">
        <v>9</v>
      </c>
    </row>
    <row r="68" spans="2:17" x14ac:dyDescent="0.2">
      <c r="B68" s="141" t="s">
        <v>26</v>
      </c>
      <c r="C68" s="128">
        <v>21</v>
      </c>
      <c r="D68" s="129" t="s">
        <v>22</v>
      </c>
      <c r="E68" s="120" t="s">
        <v>19</v>
      </c>
      <c r="F68" s="121" t="s">
        <v>148</v>
      </c>
      <c r="G68" s="96">
        <v>115</v>
      </c>
      <c r="H68" s="130">
        <v>26330</v>
      </c>
      <c r="I68" s="131">
        <v>48720</v>
      </c>
      <c r="J68" s="124">
        <v>43935</v>
      </c>
      <c r="K68" s="124">
        <v>38630</v>
      </c>
      <c r="L68" s="139">
        <v>33450</v>
      </c>
      <c r="M68" s="95">
        <v>26455</v>
      </c>
      <c r="N68" s="95">
        <v>13810</v>
      </c>
      <c r="O68" s="125">
        <f t="shared" si="0"/>
        <v>231330</v>
      </c>
      <c r="P68" s="126">
        <v>113</v>
      </c>
      <c r="Q68" s="127">
        <v>2</v>
      </c>
    </row>
    <row r="69" spans="2:17" x14ac:dyDescent="0.2">
      <c r="B69" s="141" t="s">
        <v>26</v>
      </c>
      <c r="C69" s="128">
        <v>22</v>
      </c>
      <c r="D69" s="129" t="s">
        <v>14</v>
      </c>
      <c r="E69" s="120" t="s">
        <v>15</v>
      </c>
      <c r="F69" s="121" t="s">
        <v>30</v>
      </c>
      <c r="G69" s="96">
        <v>377</v>
      </c>
      <c r="H69" s="130">
        <v>76750</v>
      </c>
      <c r="I69" s="131">
        <v>107190</v>
      </c>
      <c r="J69" s="124">
        <v>100005</v>
      </c>
      <c r="K69" s="124">
        <v>72725</v>
      </c>
      <c r="L69" s="203">
        <v>88610</v>
      </c>
      <c r="M69" s="95">
        <v>67110</v>
      </c>
      <c r="N69" s="95">
        <v>49125</v>
      </c>
      <c r="O69" s="125">
        <f t="shared" si="0"/>
        <v>561515</v>
      </c>
      <c r="P69" s="126">
        <v>371</v>
      </c>
      <c r="Q69" s="127">
        <v>6</v>
      </c>
    </row>
    <row r="70" spans="2:17" x14ac:dyDescent="0.2">
      <c r="B70" s="141" t="s">
        <v>26</v>
      </c>
      <c r="C70" s="128">
        <v>23</v>
      </c>
      <c r="D70" s="129" t="s">
        <v>14</v>
      </c>
      <c r="E70" s="120" t="s">
        <v>29</v>
      </c>
      <c r="F70" s="121" t="s">
        <v>31</v>
      </c>
      <c r="G70" s="96">
        <v>883</v>
      </c>
      <c r="H70" s="130">
        <v>178935</v>
      </c>
      <c r="I70" s="131">
        <v>252690</v>
      </c>
      <c r="J70" s="124">
        <v>233965</v>
      </c>
      <c r="K70" s="124">
        <v>177800</v>
      </c>
      <c r="L70" s="203">
        <v>227840</v>
      </c>
      <c r="M70" s="95">
        <v>172445</v>
      </c>
      <c r="N70" s="95">
        <v>112785</v>
      </c>
      <c r="O70" s="125">
        <f t="shared" si="0"/>
        <v>1356460</v>
      </c>
      <c r="P70" s="126">
        <v>874</v>
      </c>
      <c r="Q70" s="127">
        <v>9</v>
      </c>
    </row>
    <row r="71" spans="2:17" x14ac:dyDescent="0.2">
      <c r="B71" s="141" t="s">
        <v>26</v>
      </c>
      <c r="C71" s="128">
        <v>24</v>
      </c>
      <c r="D71" s="129" t="s">
        <v>14</v>
      </c>
      <c r="E71" s="120" t="s">
        <v>24</v>
      </c>
      <c r="F71" s="121" t="s">
        <v>32</v>
      </c>
      <c r="G71" s="96">
        <v>927</v>
      </c>
      <c r="H71" s="130">
        <v>174030</v>
      </c>
      <c r="I71" s="131">
        <v>258040</v>
      </c>
      <c r="J71" s="124">
        <v>232855</v>
      </c>
      <c r="K71" s="124">
        <v>175760</v>
      </c>
      <c r="L71" s="139">
        <v>224925</v>
      </c>
      <c r="M71" s="95">
        <v>171805</v>
      </c>
      <c r="N71" s="95">
        <v>119280</v>
      </c>
      <c r="O71" s="125">
        <f t="shared" si="0"/>
        <v>1356695</v>
      </c>
      <c r="P71" s="126">
        <v>914</v>
      </c>
      <c r="Q71" s="127">
        <v>13</v>
      </c>
    </row>
    <row r="72" spans="2:17" x14ac:dyDescent="0.2">
      <c r="B72" s="141" t="s">
        <v>26</v>
      </c>
      <c r="C72" s="128">
        <v>25</v>
      </c>
      <c r="D72" s="129" t="s">
        <v>22</v>
      </c>
      <c r="E72" s="120" t="s">
        <v>21</v>
      </c>
      <c r="F72" s="121" t="s">
        <v>33</v>
      </c>
      <c r="G72" s="96">
        <v>722</v>
      </c>
      <c r="H72" s="130">
        <v>102735</v>
      </c>
      <c r="I72" s="131">
        <v>199530</v>
      </c>
      <c r="J72" s="124">
        <v>187815</v>
      </c>
      <c r="K72" s="124">
        <v>174015</v>
      </c>
      <c r="L72" s="139">
        <v>159510</v>
      </c>
      <c r="M72" s="95">
        <v>139525</v>
      </c>
      <c r="N72" s="95">
        <v>86880</v>
      </c>
      <c r="O72" s="125">
        <f t="shared" si="0"/>
        <v>1050010</v>
      </c>
      <c r="P72" s="126">
        <v>693</v>
      </c>
      <c r="Q72" s="127">
        <v>29</v>
      </c>
    </row>
    <row r="73" spans="2:17" x14ac:dyDescent="0.2">
      <c r="B73" s="141" t="s">
        <v>26</v>
      </c>
      <c r="C73" s="128">
        <v>26</v>
      </c>
      <c r="D73" s="129" t="s">
        <v>22</v>
      </c>
      <c r="E73" s="120" t="s">
        <v>27</v>
      </c>
      <c r="F73" s="121" t="s">
        <v>34</v>
      </c>
      <c r="G73" s="96">
        <v>1083</v>
      </c>
      <c r="H73" s="130">
        <v>165860</v>
      </c>
      <c r="I73" s="131">
        <v>317430</v>
      </c>
      <c r="J73" s="124">
        <v>293650</v>
      </c>
      <c r="K73" s="124">
        <v>266645</v>
      </c>
      <c r="L73" s="139">
        <v>244030</v>
      </c>
      <c r="M73" s="95">
        <v>216860</v>
      </c>
      <c r="N73" s="95">
        <v>130170</v>
      </c>
      <c r="O73" s="125">
        <f t="shared" si="0"/>
        <v>1634645</v>
      </c>
      <c r="P73" s="126">
        <v>1060</v>
      </c>
      <c r="Q73" s="127">
        <v>23</v>
      </c>
    </row>
    <row r="74" spans="2:17" x14ac:dyDescent="0.2">
      <c r="B74" s="141" t="s">
        <v>26</v>
      </c>
      <c r="C74" s="128">
        <v>27</v>
      </c>
      <c r="D74" s="129" t="s">
        <v>22</v>
      </c>
      <c r="E74" s="120" t="s">
        <v>19</v>
      </c>
      <c r="F74" s="121" t="s">
        <v>35</v>
      </c>
      <c r="G74" s="96">
        <v>422</v>
      </c>
      <c r="H74" s="130">
        <v>85915</v>
      </c>
      <c r="I74" s="131">
        <v>168715</v>
      </c>
      <c r="J74" s="124">
        <v>145205</v>
      </c>
      <c r="K74" s="124">
        <v>120000</v>
      </c>
      <c r="L74" s="139">
        <v>104915</v>
      </c>
      <c r="M74" s="95">
        <v>80595</v>
      </c>
      <c r="N74" s="95">
        <v>45885</v>
      </c>
      <c r="O74" s="125">
        <f t="shared" si="0"/>
        <v>751230</v>
      </c>
      <c r="P74" s="126">
        <v>412</v>
      </c>
      <c r="Q74" s="127">
        <v>10</v>
      </c>
    </row>
    <row r="75" spans="2:17" x14ac:dyDescent="0.2">
      <c r="B75" s="141" t="s">
        <v>26</v>
      </c>
      <c r="C75" s="128">
        <v>28</v>
      </c>
      <c r="D75" s="129" t="s">
        <v>22</v>
      </c>
      <c r="E75" s="120" t="s">
        <v>27</v>
      </c>
      <c r="F75" s="121" t="s">
        <v>36</v>
      </c>
      <c r="G75" s="96">
        <v>906</v>
      </c>
      <c r="H75" s="130">
        <v>140155</v>
      </c>
      <c r="I75" s="131">
        <v>270150</v>
      </c>
      <c r="J75" s="124">
        <v>249890</v>
      </c>
      <c r="K75" s="124">
        <v>223005</v>
      </c>
      <c r="L75" s="139">
        <v>200125</v>
      </c>
      <c r="M75" s="95">
        <v>177785</v>
      </c>
      <c r="N75" s="95">
        <v>110325</v>
      </c>
      <c r="O75" s="125">
        <f t="shared" si="0"/>
        <v>1371435</v>
      </c>
      <c r="P75" s="126">
        <v>887</v>
      </c>
      <c r="Q75" s="127">
        <v>19</v>
      </c>
    </row>
    <row r="76" spans="2:17" x14ac:dyDescent="0.2">
      <c r="B76" s="141" t="s">
        <v>26</v>
      </c>
      <c r="C76" s="132">
        <v>29</v>
      </c>
      <c r="D76" s="133" t="s">
        <v>14</v>
      </c>
      <c r="E76" s="138" t="s">
        <v>20</v>
      </c>
      <c r="F76" s="121" t="s">
        <v>37</v>
      </c>
      <c r="G76" s="98">
        <v>1089</v>
      </c>
      <c r="H76" s="130">
        <v>224945</v>
      </c>
      <c r="I76" s="139">
        <v>340325</v>
      </c>
      <c r="J76" s="124">
        <v>312840</v>
      </c>
      <c r="K76" s="124">
        <v>231495</v>
      </c>
      <c r="L76" s="139">
        <v>288920</v>
      </c>
      <c r="M76" s="95">
        <v>212090</v>
      </c>
      <c r="N76" s="95">
        <v>128555</v>
      </c>
      <c r="O76" s="125">
        <f t="shared" si="0"/>
        <v>1739170</v>
      </c>
      <c r="P76" s="126">
        <v>1062</v>
      </c>
      <c r="Q76" s="127">
        <v>27</v>
      </c>
    </row>
    <row r="77" spans="2:17" ht="14.25" customHeight="1" x14ac:dyDescent="0.2">
      <c r="B77" s="141" t="s">
        <v>26</v>
      </c>
      <c r="C77" s="132">
        <v>30</v>
      </c>
      <c r="D77" s="133" t="s">
        <v>14</v>
      </c>
      <c r="E77" s="138" t="s">
        <v>18</v>
      </c>
      <c r="F77" s="121" t="s">
        <v>38</v>
      </c>
      <c r="G77" s="96">
        <v>944</v>
      </c>
      <c r="H77" s="130">
        <v>212080</v>
      </c>
      <c r="I77" s="139">
        <v>303900</v>
      </c>
      <c r="J77" s="124">
        <v>275895</v>
      </c>
      <c r="K77" s="124">
        <v>245635</v>
      </c>
      <c r="L77" s="139">
        <v>217205</v>
      </c>
      <c r="M77" s="95">
        <v>183695</v>
      </c>
      <c r="N77" s="95">
        <v>112340</v>
      </c>
      <c r="O77" s="125">
        <f t="shared" si="0"/>
        <v>1550750</v>
      </c>
      <c r="P77" s="126">
        <v>922</v>
      </c>
      <c r="Q77" s="127">
        <v>22</v>
      </c>
    </row>
    <row r="78" spans="2:17" x14ac:dyDescent="0.2">
      <c r="B78" s="141" t="s">
        <v>26</v>
      </c>
      <c r="C78" s="128">
        <v>31</v>
      </c>
      <c r="D78" s="129" t="s">
        <v>14</v>
      </c>
      <c r="E78" s="120" t="s">
        <v>18</v>
      </c>
      <c r="F78" s="121" t="s">
        <v>39</v>
      </c>
      <c r="G78" s="96">
        <v>707</v>
      </c>
      <c r="H78" s="130">
        <v>156065</v>
      </c>
      <c r="I78" s="131">
        <v>224440</v>
      </c>
      <c r="J78" s="124">
        <v>205830</v>
      </c>
      <c r="K78" s="124">
        <v>185985</v>
      </c>
      <c r="L78" s="139">
        <v>167840</v>
      </c>
      <c r="M78" s="95">
        <v>145175</v>
      </c>
      <c r="N78" s="95">
        <v>87900</v>
      </c>
      <c r="O78" s="125">
        <f t="shared" si="0"/>
        <v>1173235</v>
      </c>
      <c r="P78" s="126">
        <v>675</v>
      </c>
      <c r="Q78" s="127">
        <v>32</v>
      </c>
    </row>
    <row r="79" spans="2:17" x14ac:dyDescent="0.2">
      <c r="B79" s="141" t="s">
        <v>26</v>
      </c>
      <c r="C79" s="128">
        <v>32</v>
      </c>
      <c r="D79" s="129" t="s">
        <v>14</v>
      </c>
      <c r="E79" s="120" t="s">
        <v>19</v>
      </c>
      <c r="F79" s="121" t="s">
        <v>40</v>
      </c>
      <c r="G79" s="96">
        <v>161</v>
      </c>
      <c r="H79" s="130">
        <v>34165</v>
      </c>
      <c r="I79" s="131">
        <v>51325</v>
      </c>
      <c r="J79" s="124">
        <v>47910</v>
      </c>
      <c r="K79" s="124">
        <v>42740</v>
      </c>
      <c r="L79" s="139">
        <v>39240</v>
      </c>
      <c r="M79" s="95">
        <v>34135</v>
      </c>
      <c r="N79" s="95">
        <v>19710</v>
      </c>
      <c r="O79" s="125">
        <f t="shared" si="0"/>
        <v>269225</v>
      </c>
      <c r="P79" s="126">
        <v>154</v>
      </c>
      <c r="Q79" s="127">
        <v>7</v>
      </c>
    </row>
    <row r="80" spans="2:17" x14ac:dyDescent="0.2">
      <c r="B80" s="141" t="s">
        <v>26</v>
      </c>
      <c r="C80" s="132">
        <v>33</v>
      </c>
      <c r="D80" s="133" t="s">
        <v>22</v>
      </c>
      <c r="E80" s="138" t="s">
        <v>16</v>
      </c>
      <c r="F80" s="121" t="s">
        <v>41</v>
      </c>
      <c r="G80" s="96">
        <v>2159</v>
      </c>
      <c r="H80" s="130">
        <v>323925</v>
      </c>
      <c r="I80" s="139">
        <v>644310</v>
      </c>
      <c r="J80" s="124">
        <v>588690</v>
      </c>
      <c r="K80" s="124">
        <v>537645</v>
      </c>
      <c r="L80" s="139">
        <v>481475</v>
      </c>
      <c r="M80" s="95">
        <v>424970</v>
      </c>
      <c r="N80" s="95">
        <v>251880</v>
      </c>
      <c r="O80" s="125">
        <f t="shared" si="0"/>
        <v>3252895</v>
      </c>
      <c r="P80" s="126">
        <v>2105</v>
      </c>
      <c r="Q80" s="127">
        <v>54</v>
      </c>
    </row>
    <row r="81" spans="2:17" x14ac:dyDescent="0.2">
      <c r="B81" s="141" t="s">
        <v>26</v>
      </c>
      <c r="C81" s="128">
        <v>34</v>
      </c>
      <c r="D81" s="129" t="s">
        <v>22</v>
      </c>
      <c r="E81" s="120" t="s">
        <v>18</v>
      </c>
      <c r="F81" s="121" t="s">
        <v>42</v>
      </c>
      <c r="G81" s="96">
        <v>989</v>
      </c>
      <c r="H81" s="130">
        <v>177770</v>
      </c>
      <c r="I81" s="131">
        <v>337150</v>
      </c>
      <c r="J81" s="124">
        <v>307325</v>
      </c>
      <c r="K81" s="124">
        <v>273045</v>
      </c>
      <c r="L81" s="139">
        <v>241025</v>
      </c>
      <c r="M81" s="95">
        <v>206460</v>
      </c>
      <c r="N81" s="95">
        <v>121060</v>
      </c>
      <c r="O81" s="125">
        <f t="shared" ref="O81:O115" si="1">H81+I81+J81+K81+L81+M81+N81</f>
        <v>1663835</v>
      </c>
      <c r="P81" s="126">
        <v>955</v>
      </c>
      <c r="Q81" s="127">
        <v>34</v>
      </c>
    </row>
    <row r="82" spans="2:17" x14ac:dyDescent="0.2">
      <c r="B82" s="141" t="s">
        <v>26</v>
      </c>
      <c r="C82" s="128">
        <v>35</v>
      </c>
      <c r="D82" s="129" t="s">
        <v>22</v>
      </c>
      <c r="E82" s="120" t="s">
        <v>18</v>
      </c>
      <c r="F82" s="121" t="s">
        <v>43</v>
      </c>
      <c r="G82" s="96">
        <v>1434</v>
      </c>
      <c r="H82" s="130">
        <v>217970</v>
      </c>
      <c r="I82" s="131">
        <v>429745</v>
      </c>
      <c r="J82" s="124">
        <v>401765</v>
      </c>
      <c r="K82" s="124">
        <v>369625</v>
      </c>
      <c r="L82" s="139">
        <v>330930</v>
      </c>
      <c r="M82" s="95">
        <v>285280</v>
      </c>
      <c r="N82" s="95">
        <v>175950</v>
      </c>
      <c r="O82" s="125">
        <f t="shared" si="1"/>
        <v>2211265</v>
      </c>
      <c r="P82" s="126">
        <v>1395</v>
      </c>
      <c r="Q82" s="127">
        <v>39</v>
      </c>
    </row>
    <row r="83" spans="2:17" x14ac:dyDescent="0.2">
      <c r="B83" s="141" t="s">
        <v>26</v>
      </c>
      <c r="C83" s="132">
        <v>36</v>
      </c>
      <c r="D83" s="133" t="s">
        <v>14</v>
      </c>
      <c r="E83" s="138" t="s">
        <v>18</v>
      </c>
      <c r="F83" s="121" t="s">
        <v>44</v>
      </c>
      <c r="G83" s="96">
        <v>947</v>
      </c>
      <c r="H83" s="130">
        <v>214880</v>
      </c>
      <c r="I83" s="139">
        <v>311590</v>
      </c>
      <c r="J83" s="124">
        <v>283105</v>
      </c>
      <c r="K83" s="124">
        <v>253125</v>
      </c>
      <c r="L83" s="139">
        <v>229830</v>
      </c>
      <c r="M83" s="95">
        <v>192540</v>
      </c>
      <c r="N83" s="95">
        <v>116265</v>
      </c>
      <c r="O83" s="125">
        <f t="shared" si="1"/>
        <v>1601335</v>
      </c>
      <c r="P83" s="126">
        <v>906</v>
      </c>
      <c r="Q83" s="127">
        <v>41</v>
      </c>
    </row>
    <row r="84" spans="2:17" x14ac:dyDescent="0.2">
      <c r="B84" s="141" t="s">
        <v>26</v>
      </c>
      <c r="C84" s="128">
        <v>37</v>
      </c>
      <c r="D84" s="129" t="s">
        <v>14</v>
      </c>
      <c r="E84" s="120" t="s">
        <v>19</v>
      </c>
      <c r="F84" s="121" t="s">
        <v>45</v>
      </c>
      <c r="G84" s="96">
        <v>97</v>
      </c>
      <c r="H84" s="130">
        <v>21750</v>
      </c>
      <c r="I84" s="131">
        <v>30330</v>
      </c>
      <c r="J84" s="124">
        <v>27690</v>
      </c>
      <c r="K84" s="124">
        <v>20365</v>
      </c>
      <c r="L84" s="139">
        <v>24865</v>
      </c>
      <c r="M84" s="95">
        <v>18355</v>
      </c>
      <c r="N84" s="95">
        <v>11475</v>
      </c>
      <c r="O84" s="125">
        <f t="shared" si="1"/>
        <v>154830</v>
      </c>
      <c r="P84" s="126">
        <v>95</v>
      </c>
      <c r="Q84" s="127">
        <v>2</v>
      </c>
    </row>
    <row r="85" spans="2:17" x14ac:dyDescent="0.2">
      <c r="B85" s="141" t="s">
        <v>26</v>
      </c>
      <c r="C85" s="128">
        <v>38</v>
      </c>
      <c r="D85" s="129" t="s">
        <v>14</v>
      </c>
      <c r="E85" s="120" t="s">
        <v>25</v>
      </c>
      <c r="F85" s="121" t="s">
        <v>46</v>
      </c>
      <c r="G85" s="96">
        <v>220</v>
      </c>
      <c r="H85" s="130">
        <v>47365</v>
      </c>
      <c r="I85" s="131">
        <v>67055</v>
      </c>
      <c r="J85" s="124">
        <v>60940</v>
      </c>
      <c r="K85" s="124">
        <v>46370</v>
      </c>
      <c r="L85" s="203">
        <v>58730</v>
      </c>
      <c r="M85" s="95">
        <v>43685</v>
      </c>
      <c r="N85" s="95">
        <v>25420</v>
      </c>
      <c r="O85" s="125">
        <f t="shared" si="1"/>
        <v>349565</v>
      </c>
      <c r="P85" s="126">
        <v>213</v>
      </c>
      <c r="Q85" s="127">
        <v>7</v>
      </c>
    </row>
    <row r="86" spans="2:17" x14ac:dyDescent="0.2">
      <c r="B86" s="141" t="s">
        <v>26</v>
      </c>
      <c r="C86" s="128">
        <v>39</v>
      </c>
      <c r="D86" s="129" t="s">
        <v>22</v>
      </c>
      <c r="E86" s="120" t="s">
        <v>25</v>
      </c>
      <c r="F86" s="121" t="s">
        <v>47</v>
      </c>
      <c r="G86" s="96">
        <v>395</v>
      </c>
      <c r="H86" s="130">
        <v>65865</v>
      </c>
      <c r="I86" s="131">
        <v>120715</v>
      </c>
      <c r="J86" s="124">
        <v>111775</v>
      </c>
      <c r="K86" s="124">
        <v>102095</v>
      </c>
      <c r="L86" s="139">
        <v>92385</v>
      </c>
      <c r="M86" s="95">
        <v>78905</v>
      </c>
      <c r="N86" s="95">
        <v>44370</v>
      </c>
      <c r="O86" s="125">
        <f t="shared" si="1"/>
        <v>616110</v>
      </c>
      <c r="P86" s="126">
        <v>378</v>
      </c>
      <c r="Q86" s="127">
        <v>17</v>
      </c>
    </row>
    <row r="87" spans="2:17" x14ac:dyDescent="0.2">
      <c r="B87" s="141" t="s">
        <v>26</v>
      </c>
      <c r="C87" s="128">
        <v>40</v>
      </c>
      <c r="D87" s="129" t="s">
        <v>22</v>
      </c>
      <c r="E87" s="120" t="s">
        <v>25</v>
      </c>
      <c r="F87" s="121" t="s">
        <v>48</v>
      </c>
      <c r="G87" s="96">
        <v>429</v>
      </c>
      <c r="H87" s="130">
        <v>74830</v>
      </c>
      <c r="I87" s="131">
        <v>140670</v>
      </c>
      <c r="J87" s="124">
        <v>128575</v>
      </c>
      <c r="K87" s="124">
        <v>117410</v>
      </c>
      <c r="L87" s="139">
        <v>103715</v>
      </c>
      <c r="M87" s="95">
        <v>87455</v>
      </c>
      <c r="N87" s="95">
        <v>52405</v>
      </c>
      <c r="O87" s="125">
        <f t="shared" si="1"/>
        <v>705060</v>
      </c>
      <c r="P87" s="126">
        <v>417</v>
      </c>
      <c r="Q87" s="127">
        <v>12</v>
      </c>
    </row>
    <row r="88" spans="2:17" x14ac:dyDescent="0.2">
      <c r="B88" s="141" t="s">
        <v>26</v>
      </c>
      <c r="C88" s="128">
        <v>41</v>
      </c>
      <c r="D88" s="129" t="s">
        <v>22</v>
      </c>
      <c r="E88" s="120" t="s">
        <v>28</v>
      </c>
      <c r="F88" s="121" t="s">
        <v>49</v>
      </c>
      <c r="G88" s="96">
        <v>579</v>
      </c>
      <c r="H88" s="130">
        <v>108075</v>
      </c>
      <c r="I88" s="131">
        <v>196545</v>
      </c>
      <c r="J88" s="124">
        <v>168660</v>
      </c>
      <c r="K88" s="124">
        <v>153145</v>
      </c>
      <c r="L88" s="139">
        <v>139560</v>
      </c>
      <c r="M88" s="95">
        <v>118085</v>
      </c>
      <c r="N88" s="95">
        <v>70930</v>
      </c>
      <c r="O88" s="125">
        <f t="shared" si="1"/>
        <v>955000</v>
      </c>
      <c r="P88" s="126">
        <v>561</v>
      </c>
      <c r="Q88" s="127">
        <v>18</v>
      </c>
    </row>
    <row r="89" spans="2:17" x14ac:dyDescent="0.2">
      <c r="B89" s="141" t="s">
        <v>26</v>
      </c>
      <c r="C89" s="132">
        <v>42</v>
      </c>
      <c r="D89" s="133" t="s">
        <v>14</v>
      </c>
      <c r="E89" s="138" t="s">
        <v>16</v>
      </c>
      <c r="F89" s="121" t="s">
        <v>50</v>
      </c>
      <c r="G89" s="96">
        <v>341</v>
      </c>
      <c r="H89" s="130">
        <v>132380</v>
      </c>
      <c r="I89" s="139">
        <v>193165</v>
      </c>
      <c r="J89" s="124">
        <v>177565</v>
      </c>
      <c r="K89" s="124">
        <v>134175</v>
      </c>
      <c r="L89" s="203">
        <v>173100</v>
      </c>
      <c r="M89" s="95">
        <v>125660</v>
      </c>
      <c r="N89" s="95">
        <v>74740</v>
      </c>
      <c r="O89" s="125">
        <f t="shared" si="1"/>
        <v>1010785</v>
      </c>
      <c r="P89" s="126">
        <v>334</v>
      </c>
      <c r="Q89" s="127">
        <v>7</v>
      </c>
    </row>
    <row r="90" spans="2:17" x14ac:dyDescent="0.2">
      <c r="B90" s="141" t="s">
        <v>26</v>
      </c>
      <c r="C90" s="132">
        <v>43</v>
      </c>
      <c r="D90" s="133" t="s">
        <v>14</v>
      </c>
      <c r="E90" s="138" t="s">
        <v>18</v>
      </c>
      <c r="F90" s="121" t="s">
        <v>51</v>
      </c>
      <c r="G90" s="96">
        <v>906</v>
      </c>
      <c r="H90" s="130">
        <v>202880</v>
      </c>
      <c r="I90" s="139">
        <v>287205</v>
      </c>
      <c r="J90" s="124">
        <v>263120</v>
      </c>
      <c r="K90" s="124">
        <v>197850</v>
      </c>
      <c r="L90" s="139">
        <v>250980</v>
      </c>
      <c r="M90" s="95">
        <v>182110</v>
      </c>
      <c r="N90" s="95">
        <v>110850</v>
      </c>
      <c r="O90" s="125">
        <f t="shared" si="1"/>
        <v>1494995</v>
      </c>
      <c r="P90" s="126">
        <v>881</v>
      </c>
      <c r="Q90" s="127">
        <v>25</v>
      </c>
    </row>
    <row r="91" spans="2:17" x14ac:dyDescent="0.2">
      <c r="B91" s="141" t="s">
        <v>26</v>
      </c>
      <c r="C91" s="128">
        <v>44</v>
      </c>
      <c r="D91" s="129" t="s">
        <v>22</v>
      </c>
      <c r="E91" s="120" t="s">
        <v>19</v>
      </c>
      <c r="F91" s="121" t="s">
        <v>149</v>
      </c>
      <c r="G91" s="96">
        <v>162</v>
      </c>
      <c r="H91" s="130">
        <v>31675</v>
      </c>
      <c r="I91" s="131">
        <v>61320</v>
      </c>
      <c r="J91" s="124">
        <v>51985</v>
      </c>
      <c r="K91" s="124">
        <v>43205</v>
      </c>
      <c r="L91" s="139">
        <v>39215</v>
      </c>
      <c r="M91" s="95">
        <v>34245</v>
      </c>
      <c r="N91" s="95">
        <v>19890</v>
      </c>
      <c r="O91" s="125">
        <f t="shared" si="1"/>
        <v>281535</v>
      </c>
      <c r="P91" s="126">
        <v>155</v>
      </c>
      <c r="Q91" s="127">
        <v>7</v>
      </c>
    </row>
    <row r="92" spans="2:17" x14ac:dyDescent="0.2">
      <c r="B92" s="141" t="s">
        <v>26</v>
      </c>
      <c r="C92" s="142">
        <v>45</v>
      </c>
      <c r="D92" s="143" t="s">
        <v>14</v>
      </c>
      <c r="E92" s="120" t="s">
        <v>24</v>
      </c>
      <c r="F92" s="121" t="s">
        <v>150</v>
      </c>
      <c r="G92" s="96">
        <v>422</v>
      </c>
      <c r="H92" s="130">
        <v>102435</v>
      </c>
      <c r="I92" s="131">
        <v>151935</v>
      </c>
      <c r="J92" s="124">
        <v>136755</v>
      </c>
      <c r="K92" s="124">
        <v>100665</v>
      </c>
      <c r="L92" s="139">
        <v>125220</v>
      </c>
      <c r="M92" s="95">
        <v>88930</v>
      </c>
      <c r="N92" s="95">
        <v>52410</v>
      </c>
      <c r="O92" s="125">
        <f t="shared" si="1"/>
        <v>758350</v>
      </c>
      <c r="P92" s="126">
        <v>414</v>
      </c>
      <c r="Q92" s="127">
        <v>8</v>
      </c>
    </row>
    <row r="93" spans="2:17" x14ac:dyDescent="0.2">
      <c r="B93" s="141" t="s">
        <v>26</v>
      </c>
      <c r="C93" s="144">
        <v>46</v>
      </c>
      <c r="D93" s="144" t="s">
        <v>22</v>
      </c>
      <c r="E93" s="120" t="s">
        <v>25</v>
      </c>
      <c r="F93" s="121" t="s">
        <v>151</v>
      </c>
      <c r="G93" s="96">
        <v>229</v>
      </c>
      <c r="H93" s="130">
        <v>40020</v>
      </c>
      <c r="I93" s="131">
        <v>73955</v>
      </c>
      <c r="J93" s="124">
        <v>67875</v>
      </c>
      <c r="K93" s="124">
        <v>61140</v>
      </c>
      <c r="L93" s="139">
        <v>54635</v>
      </c>
      <c r="M93" s="95">
        <v>46935</v>
      </c>
      <c r="N93" s="95">
        <v>26535</v>
      </c>
      <c r="O93" s="125">
        <f t="shared" si="1"/>
        <v>371095</v>
      </c>
      <c r="P93" s="126">
        <v>225</v>
      </c>
      <c r="Q93" s="127">
        <v>4</v>
      </c>
    </row>
    <row r="94" spans="2:17" x14ac:dyDescent="0.2">
      <c r="B94" s="141" t="s">
        <v>26</v>
      </c>
      <c r="C94" s="144">
        <v>47</v>
      </c>
      <c r="D94" s="144" t="s">
        <v>22</v>
      </c>
      <c r="E94" s="120" t="s">
        <v>24</v>
      </c>
      <c r="F94" s="121" t="s">
        <v>152</v>
      </c>
      <c r="G94" s="96">
        <v>1394</v>
      </c>
      <c r="H94" s="130">
        <v>261445</v>
      </c>
      <c r="I94" s="131">
        <v>468000</v>
      </c>
      <c r="J94" s="124">
        <v>416410</v>
      </c>
      <c r="K94" s="124">
        <v>377240</v>
      </c>
      <c r="L94" s="139">
        <v>338980</v>
      </c>
      <c r="M94" s="95">
        <v>283080</v>
      </c>
      <c r="N94" s="95">
        <v>171325</v>
      </c>
      <c r="O94" s="125">
        <f t="shared" si="1"/>
        <v>2316480</v>
      </c>
      <c r="P94" s="126">
        <v>1358</v>
      </c>
      <c r="Q94" s="127">
        <v>36</v>
      </c>
    </row>
    <row r="95" spans="2:17" x14ac:dyDescent="0.2">
      <c r="B95" s="141" t="s">
        <v>26</v>
      </c>
      <c r="C95" s="144">
        <v>48</v>
      </c>
      <c r="D95" s="144" t="s">
        <v>22</v>
      </c>
      <c r="E95" s="120" t="s">
        <v>19</v>
      </c>
      <c r="F95" s="121" t="s">
        <v>153</v>
      </c>
      <c r="G95" s="96">
        <v>364</v>
      </c>
      <c r="H95" s="130">
        <v>65440</v>
      </c>
      <c r="I95" s="131">
        <v>120415</v>
      </c>
      <c r="J95" s="124">
        <v>112650</v>
      </c>
      <c r="K95" s="124">
        <v>100130</v>
      </c>
      <c r="L95" s="139">
        <v>87220</v>
      </c>
      <c r="M95" s="95">
        <v>74700</v>
      </c>
      <c r="N95" s="95">
        <v>43715</v>
      </c>
      <c r="O95" s="125">
        <f t="shared" si="1"/>
        <v>604270</v>
      </c>
      <c r="P95" s="126">
        <v>355</v>
      </c>
      <c r="Q95" s="127">
        <v>9</v>
      </c>
    </row>
    <row r="96" spans="2:17" x14ac:dyDescent="0.2">
      <c r="B96" s="141" t="s">
        <v>26</v>
      </c>
      <c r="C96" s="145">
        <v>49</v>
      </c>
      <c r="D96" s="145" t="s">
        <v>22</v>
      </c>
      <c r="E96" s="138" t="s">
        <v>18</v>
      </c>
      <c r="F96" s="121" t="s">
        <v>154</v>
      </c>
      <c r="G96" s="96">
        <v>1201</v>
      </c>
      <c r="H96" s="130">
        <v>215150</v>
      </c>
      <c r="I96" s="139">
        <v>380390</v>
      </c>
      <c r="J96" s="124">
        <v>347065</v>
      </c>
      <c r="K96" s="124">
        <v>316365</v>
      </c>
      <c r="L96" s="139">
        <v>284705</v>
      </c>
      <c r="M96" s="95">
        <v>246355</v>
      </c>
      <c r="N96" s="95">
        <v>148330</v>
      </c>
      <c r="O96" s="125">
        <f t="shared" si="1"/>
        <v>1938360</v>
      </c>
      <c r="P96" s="126">
        <v>1166</v>
      </c>
      <c r="Q96" s="127">
        <v>35</v>
      </c>
    </row>
    <row r="97" spans="2:17" x14ac:dyDescent="0.2">
      <c r="B97" s="141" t="s">
        <v>26</v>
      </c>
      <c r="C97" s="144">
        <v>50</v>
      </c>
      <c r="D97" s="144" t="s">
        <v>14</v>
      </c>
      <c r="E97" s="120" t="s">
        <v>20</v>
      </c>
      <c r="F97" s="121" t="s">
        <v>155</v>
      </c>
      <c r="G97" s="96">
        <v>4383</v>
      </c>
      <c r="H97" s="130">
        <v>994845</v>
      </c>
      <c r="I97" s="131">
        <v>1327550</v>
      </c>
      <c r="J97" s="124">
        <v>1244500</v>
      </c>
      <c r="K97" s="124">
        <v>944165</v>
      </c>
      <c r="L97" s="203">
        <v>1202610</v>
      </c>
      <c r="M97" s="95">
        <v>864310</v>
      </c>
      <c r="N97" s="95">
        <v>520280</v>
      </c>
      <c r="O97" s="125">
        <f t="shared" si="1"/>
        <v>7098260</v>
      </c>
      <c r="P97" s="126">
        <v>4282</v>
      </c>
      <c r="Q97" s="127">
        <v>101</v>
      </c>
    </row>
    <row r="98" spans="2:17" x14ac:dyDescent="0.2">
      <c r="B98" s="141" t="s">
        <v>26</v>
      </c>
      <c r="C98" s="144">
        <v>51</v>
      </c>
      <c r="D98" s="144" t="s">
        <v>22</v>
      </c>
      <c r="E98" s="120" t="s">
        <v>15</v>
      </c>
      <c r="F98" s="121" t="s">
        <v>156</v>
      </c>
      <c r="G98" s="96">
        <v>112</v>
      </c>
      <c r="H98" s="130">
        <v>21140</v>
      </c>
      <c r="I98" s="131">
        <v>38470</v>
      </c>
      <c r="J98" s="124">
        <v>33055</v>
      </c>
      <c r="K98" s="124">
        <v>28980</v>
      </c>
      <c r="L98" s="139">
        <v>26255</v>
      </c>
      <c r="M98" s="95">
        <v>23265</v>
      </c>
      <c r="N98" s="95">
        <v>14310</v>
      </c>
      <c r="O98" s="125">
        <f t="shared" si="1"/>
        <v>185475</v>
      </c>
      <c r="P98" s="126">
        <v>107</v>
      </c>
      <c r="Q98" s="127">
        <v>5</v>
      </c>
    </row>
    <row r="99" spans="2:17" x14ac:dyDescent="0.2">
      <c r="B99" s="141" t="s">
        <v>26</v>
      </c>
      <c r="C99" s="144">
        <v>52</v>
      </c>
      <c r="D99" s="144" t="s">
        <v>22</v>
      </c>
      <c r="E99" s="120" t="s">
        <v>19</v>
      </c>
      <c r="F99" s="121" t="s">
        <v>157</v>
      </c>
      <c r="G99" s="96">
        <v>310</v>
      </c>
      <c r="H99" s="130">
        <v>57895</v>
      </c>
      <c r="I99" s="131">
        <v>108990</v>
      </c>
      <c r="J99" s="124">
        <v>101350</v>
      </c>
      <c r="K99" s="124">
        <v>88555</v>
      </c>
      <c r="L99" s="139">
        <v>77780</v>
      </c>
      <c r="M99" s="95">
        <v>65470</v>
      </c>
      <c r="N99" s="95">
        <v>37665</v>
      </c>
      <c r="O99" s="125">
        <f t="shared" si="1"/>
        <v>537705</v>
      </c>
      <c r="P99" s="126">
        <v>301</v>
      </c>
      <c r="Q99" s="127">
        <v>9</v>
      </c>
    </row>
    <row r="100" spans="2:17" x14ac:dyDescent="0.2">
      <c r="B100" s="141" t="s">
        <v>26</v>
      </c>
      <c r="C100" s="144">
        <v>53</v>
      </c>
      <c r="D100" s="144" t="s">
        <v>22</v>
      </c>
      <c r="E100" s="120" t="s">
        <v>29</v>
      </c>
      <c r="F100" s="121" t="s">
        <v>158</v>
      </c>
      <c r="G100" s="96">
        <v>223</v>
      </c>
      <c r="H100" s="130">
        <v>37885</v>
      </c>
      <c r="I100" s="131">
        <v>70675</v>
      </c>
      <c r="J100" s="124">
        <v>67675</v>
      </c>
      <c r="K100" s="124">
        <v>61360</v>
      </c>
      <c r="L100" s="139">
        <v>54805</v>
      </c>
      <c r="M100" s="95">
        <v>47295</v>
      </c>
      <c r="N100" s="95">
        <v>27015</v>
      </c>
      <c r="O100" s="125">
        <f t="shared" si="1"/>
        <v>366710</v>
      </c>
      <c r="P100" s="126">
        <v>221</v>
      </c>
      <c r="Q100" s="127">
        <v>2</v>
      </c>
    </row>
    <row r="101" spans="2:17" x14ac:dyDescent="0.2">
      <c r="B101" s="141" t="s">
        <v>26</v>
      </c>
      <c r="C101" s="144">
        <v>54</v>
      </c>
      <c r="D101" s="144" t="s">
        <v>22</v>
      </c>
      <c r="E101" s="120" t="s">
        <v>25</v>
      </c>
      <c r="F101" s="121" t="s">
        <v>159</v>
      </c>
      <c r="G101" s="96">
        <v>694</v>
      </c>
      <c r="H101" s="130">
        <v>122995</v>
      </c>
      <c r="I101" s="131">
        <v>226835</v>
      </c>
      <c r="J101" s="124">
        <v>203915</v>
      </c>
      <c r="K101" s="124">
        <v>180120</v>
      </c>
      <c r="L101" s="139">
        <v>163885</v>
      </c>
      <c r="M101" s="95">
        <v>139060</v>
      </c>
      <c r="N101" s="95">
        <v>83125</v>
      </c>
      <c r="O101" s="125">
        <f t="shared" si="1"/>
        <v>1119935</v>
      </c>
      <c r="P101" s="126">
        <v>680</v>
      </c>
      <c r="Q101" s="127">
        <v>14</v>
      </c>
    </row>
    <row r="102" spans="2:17" x14ac:dyDescent="0.2">
      <c r="B102" s="141" t="s">
        <v>26</v>
      </c>
      <c r="C102" s="144">
        <v>55</v>
      </c>
      <c r="D102" s="144" t="s">
        <v>22</v>
      </c>
      <c r="E102" s="120" t="s">
        <v>29</v>
      </c>
      <c r="F102" s="121" t="s">
        <v>160</v>
      </c>
      <c r="G102" s="96">
        <v>422</v>
      </c>
      <c r="H102" s="130">
        <v>68330</v>
      </c>
      <c r="I102" s="131">
        <v>130075</v>
      </c>
      <c r="J102" s="124">
        <v>121340</v>
      </c>
      <c r="K102" s="124">
        <v>111070</v>
      </c>
      <c r="L102" s="139">
        <v>98265</v>
      </c>
      <c r="M102" s="95">
        <v>85710</v>
      </c>
      <c r="N102" s="95">
        <v>51785</v>
      </c>
      <c r="O102" s="125">
        <f t="shared" si="1"/>
        <v>666575</v>
      </c>
      <c r="P102" s="126">
        <v>415</v>
      </c>
      <c r="Q102" s="127">
        <v>7</v>
      </c>
    </row>
    <row r="103" spans="2:17" x14ac:dyDescent="0.2">
      <c r="B103" s="141" t="s">
        <v>26</v>
      </c>
      <c r="C103" s="144">
        <v>56</v>
      </c>
      <c r="D103" s="144" t="s">
        <v>14</v>
      </c>
      <c r="E103" s="120" t="s">
        <v>20</v>
      </c>
      <c r="F103" s="121" t="s">
        <v>161</v>
      </c>
      <c r="G103" s="96">
        <v>568</v>
      </c>
      <c r="H103" s="130">
        <v>123020</v>
      </c>
      <c r="I103" s="131">
        <v>170110</v>
      </c>
      <c r="J103" s="124">
        <v>157965</v>
      </c>
      <c r="K103" s="124">
        <v>144520</v>
      </c>
      <c r="L103" s="139">
        <v>131790</v>
      </c>
      <c r="M103" s="95">
        <v>116685</v>
      </c>
      <c r="N103" s="95">
        <v>68650</v>
      </c>
      <c r="O103" s="125">
        <f t="shared" si="1"/>
        <v>912740</v>
      </c>
      <c r="P103" s="126">
        <v>559</v>
      </c>
      <c r="Q103" s="127">
        <v>9</v>
      </c>
    </row>
    <row r="104" spans="2:17" x14ac:dyDescent="0.2">
      <c r="B104" s="141" t="s">
        <v>26</v>
      </c>
      <c r="C104" s="144">
        <v>57</v>
      </c>
      <c r="D104" s="144" t="s">
        <v>14</v>
      </c>
      <c r="E104" s="120" t="s">
        <v>28</v>
      </c>
      <c r="F104" s="121" t="s">
        <v>162</v>
      </c>
      <c r="G104" s="96">
        <v>252</v>
      </c>
      <c r="H104" s="130">
        <v>60695</v>
      </c>
      <c r="I104" s="131">
        <v>77700</v>
      </c>
      <c r="J104" s="124">
        <v>69505</v>
      </c>
      <c r="K104" s="124">
        <v>61845</v>
      </c>
      <c r="L104" s="139">
        <v>58190</v>
      </c>
      <c r="M104" s="95">
        <v>49005</v>
      </c>
      <c r="N104" s="95">
        <v>29205</v>
      </c>
      <c r="O104" s="125">
        <f t="shared" si="1"/>
        <v>406145</v>
      </c>
      <c r="P104" s="126">
        <v>245</v>
      </c>
      <c r="Q104" s="127">
        <v>7</v>
      </c>
    </row>
    <row r="105" spans="2:17" x14ac:dyDescent="0.2">
      <c r="B105" s="141" t="s">
        <v>26</v>
      </c>
      <c r="C105" s="144">
        <v>58</v>
      </c>
      <c r="D105" s="144" t="s">
        <v>14</v>
      </c>
      <c r="E105" s="120" t="s">
        <v>15</v>
      </c>
      <c r="F105" s="121" t="s">
        <v>163</v>
      </c>
      <c r="G105" s="96">
        <v>373</v>
      </c>
      <c r="H105" s="130">
        <v>87145</v>
      </c>
      <c r="I105" s="131">
        <v>117425</v>
      </c>
      <c r="J105" s="124">
        <v>108100</v>
      </c>
      <c r="K105" s="124">
        <v>81045</v>
      </c>
      <c r="L105" s="139">
        <v>102100</v>
      </c>
      <c r="M105" s="95">
        <v>75160</v>
      </c>
      <c r="N105" s="95">
        <v>44975</v>
      </c>
      <c r="O105" s="125">
        <f t="shared" si="1"/>
        <v>615950</v>
      </c>
      <c r="P105" s="126">
        <v>361</v>
      </c>
      <c r="Q105" s="127">
        <v>12</v>
      </c>
    </row>
    <row r="106" spans="2:17" x14ac:dyDescent="0.2">
      <c r="B106" s="141" t="s">
        <v>26</v>
      </c>
      <c r="C106" s="144">
        <v>59</v>
      </c>
      <c r="D106" s="144" t="s">
        <v>14</v>
      </c>
      <c r="E106" s="120" t="s">
        <v>25</v>
      </c>
      <c r="F106" s="121" t="s">
        <v>164</v>
      </c>
      <c r="G106" s="96">
        <v>312</v>
      </c>
      <c r="H106" s="130">
        <v>66480</v>
      </c>
      <c r="I106" s="131">
        <v>94300</v>
      </c>
      <c r="J106" s="124">
        <v>88595</v>
      </c>
      <c r="K106" s="124">
        <v>67700</v>
      </c>
      <c r="L106" s="139">
        <v>86315</v>
      </c>
      <c r="M106" s="95">
        <v>61395</v>
      </c>
      <c r="N106" s="95">
        <v>36250</v>
      </c>
      <c r="O106" s="125">
        <f t="shared" si="1"/>
        <v>501035</v>
      </c>
      <c r="P106" s="126">
        <v>299</v>
      </c>
      <c r="Q106" s="127">
        <v>13</v>
      </c>
    </row>
    <row r="107" spans="2:17" x14ac:dyDescent="0.2">
      <c r="B107" s="141" t="s">
        <v>26</v>
      </c>
      <c r="C107" s="144">
        <v>60</v>
      </c>
      <c r="D107" s="144" t="s">
        <v>22</v>
      </c>
      <c r="E107" s="120" t="s">
        <v>19</v>
      </c>
      <c r="F107" s="121" t="s">
        <v>165</v>
      </c>
      <c r="G107" s="96">
        <v>67</v>
      </c>
      <c r="H107" s="130">
        <v>13035</v>
      </c>
      <c r="I107" s="131">
        <v>23085</v>
      </c>
      <c r="J107" s="124">
        <v>20660</v>
      </c>
      <c r="K107" s="124">
        <v>18750</v>
      </c>
      <c r="L107" s="139">
        <v>16445</v>
      </c>
      <c r="M107" s="95">
        <v>14475</v>
      </c>
      <c r="N107" s="95">
        <v>8490</v>
      </c>
      <c r="O107" s="125">
        <f t="shared" si="1"/>
        <v>114940</v>
      </c>
      <c r="P107" s="126">
        <v>65</v>
      </c>
      <c r="Q107" s="127">
        <v>2</v>
      </c>
    </row>
    <row r="108" spans="2:17" x14ac:dyDescent="0.2">
      <c r="B108" s="141" t="s">
        <v>26</v>
      </c>
      <c r="C108" s="144">
        <v>61</v>
      </c>
      <c r="D108" s="144" t="s">
        <v>22</v>
      </c>
      <c r="E108" s="120" t="s">
        <v>25</v>
      </c>
      <c r="F108" s="121" t="s">
        <v>166</v>
      </c>
      <c r="G108" s="96">
        <v>276</v>
      </c>
      <c r="H108" s="130">
        <v>52120</v>
      </c>
      <c r="I108" s="131">
        <v>94320</v>
      </c>
      <c r="J108" s="124">
        <v>85415</v>
      </c>
      <c r="K108" s="124">
        <v>76040</v>
      </c>
      <c r="L108" s="139">
        <v>67415</v>
      </c>
      <c r="M108" s="95">
        <v>56370</v>
      </c>
      <c r="N108" s="95">
        <v>32555</v>
      </c>
      <c r="O108" s="125">
        <f t="shared" si="1"/>
        <v>464235</v>
      </c>
      <c r="P108" s="126">
        <v>265</v>
      </c>
      <c r="Q108" s="127">
        <v>11</v>
      </c>
    </row>
    <row r="109" spans="2:17" x14ac:dyDescent="0.2">
      <c r="B109" s="141" t="s">
        <v>26</v>
      </c>
      <c r="C109" s="144">
        <v>62</v>
      </c>
      <c r="D109" s="144" t="s">
        <v>14</v>
      </c>
      <c r="E109" s="120" t="s">
        <v>24</v>
      </c>
      <c r="F109" s="121" t="s">
        <v>99</v>
      </c>
      <c r="G109" s="96">
        <v>496</v>
      </c>
      <c r="H109" s="130">
        <v>106530</v>
      </c>
      <c r="I109" s="131">
        <v>152375</v>
      </c>
      <c r="J109" s="124">
        <v>139575</v>
      </c>
      <c r="K109" s="124">
        <v>127315</v>
      </c>
      <c r="L109" s="139">
        <v>114115</v>
      </c>
      <c r="M109" s="95">
        <v>97375</v>
      </c>
      <c r="N109" s="95">
        <v>60150</v>
      </c>
      <c r="O109" s="125">
        <f t="shared" si="1"/>
        <v>797435</v>
      </c>
      <c r="P109" s="126">
        <v>491</v>
      </c>
      <c r="Q109" s="127">
        <v>5</v>
      </c>
    </row>
    <row r="110" spans="2:17" x14ac:dyDescent="0.2">
      <c r="B110" s="141" t="s">
        <v>26</v>
      </c>
      <c r="C110" s="144">
        <v>63</v>
      </c>
      <c r="D110" s="144" t="s">
        <v>14</v>
      </c>
      <c r="E110" s="120" t="s">
        <v>23</v>
      </c>
      <c r="F110" s="121" t="s">
        <v>167</v>
      </c>
      <c r="G110" s="96">
        <v>343</v>
      </c>
      <c r="H110" s="130">
        <v>92750</v>
      </c>
      <c r="I110" s="131">
        <v>121965</v>
      </c>
      <c r="J110" s="124">
        <v>110175</v>
      </c>
      <c r="K110" s="124">
        <v>81970</v>
      </c>
      <c r="L110" s="139">
        <v>98820</v>
      </c>
      <c r="M110" s="95">
        <v>70640</v>
      </c>
      <c r="N110" s="95">
        <v>39705</v>
      </c>
      <c r="O110" s="125">
        <f t="shared" si="1"/>
        <v>616025</v>
      </c>
      <c r="P110" s="126">
        <v>332</v>
      </c>
      <c r="Q110" s="127">
        <v>11</v>
      </c>
    </row>
    <row r="111" spans="2:17" x14ac:dyDescent="0.2">
      <c r="B111" s="141" t="s">
        <v>26</v>
      </c>
      <c r="C111" s="144">
        <v>64</v>
      </c>
      <c r="D111" s="144" t="s">
        <v>14</v>
      </c>
      <c r="E111" s="120" t="s">
        <v>18</v>
      </c>
      <c r="F111" s="121" t="s">
        <v>168</v>
      </c>
      <c r="G111" s="96">
        <v>1079</v>
      </c>
      <c r="H111" s="130">
        <v>282890</v>
      </c>
      <c r="I111" s="131">
        <v>378435</v>
      </c>
      <c r="J111" s="124">
        <v>349410</v>
      </c>
      <c r="K111" s="124">
        <v>262130</v>
      </c>
      <c r="L111" s="139">
        <v>328595</v>
      </c>
      <c r="M111" s="95">
        <v>226165</v>
      </c>
      <c r="N111" s="95">
        <v>129735</v>
      </c>
      <c r="O111" s="125">
        <f t="shared" si="1"/>
        <v>1957360</v>
      </c>
      <c r="P111" s="126">
        <v>1049</v>
      </c>
      <c r="Q111" s="127">
        <v>30</v>
      </c>
    </row>
    <row r="112" spans="2:17" x14ac:dyDescent="0.2">
      <c r="B112" s="141" t="s">
        <v>26</v>
      </c>
      <c r="C112" s="144">
        <v>65</v>
      </c>
      <c r="D112" s="144" t="s">
        <v>14</v>
      </c>
      <c r="E112" s="120" t="s">
        <v>29</v>
      </c>
      <c r="F112" s="121" t="s">
        <v>169</v>
      </c>
      <c r="G112" s="96">
        <v>630</v>
      </c>
      <c r="H112" s="130">
        <v>134120</v>
      </c>
      <c r="I112" s="131">
        <v>194320</v>
      </c>
      <c r="J112" s="124">
        <v>183130</v>
      </c>
      <c r="K112" s="124">
        <v>137960</v>
      </c>
      <c r="L112" s="139">
        <v>175560</v>
      </c>
      <c r="M112" s="95">
        <v>125430</v>
      </c>
      <c r="N112" s="95">
        <v>75340</v>
      </c>
      <c r="O112" s="125">
        <f t="shared" si="1"/>
        <v>1025860</v>
      </c>
      <c r="P112" s="126">
        <v>613</v>
      </c>
      <c r="Q112" s="127">
        <v>17</v>
      </c>
    </row>
    <row r="113" spans="1:22" x14ac:dyDescent="0.2">
      <c r="B113" s="141" t="s">
        <v>26</v>
      </c>
      <c r="C113" s="144">
        <v>66</v>
      </c>
      <c r="D113" s="144" t="s">
        <v>14</v>
      </c>
      <c r="E113" s="120" t="s">
        <v>19</v>
      </c>
      <c r="F113" s="121" t="s">
        <v>170</v>
      </c>
      <c r="G113" s="96">
        <v>403</v>
      </c>
      <c r="H113" s="130">
        <v>60815</v>
      </c>
      <c r="I113" s="131">
        <v>114380</v>
      </c>
      <c r="J113" s="124">
        <v>110620</v>
      </c>
      <c r="K113" s="124">
        <v>86725</v>
      </c>
      <c r="L113" s="139">
        <v>110585</v>
      </c>
      <c r="M113" s="95">
        <v>82995</v>
      </c>
      <c r="N113" s="95">
        <v>48545</v>
      </c>
      <c r="O113" s="125">
        <f t="shared" si="1"/>
        <v>614665</v>
      </c>
      <c r="P113" s="126">
        <v>391</v>
      </c>
      <c r="Q113" s="127">
        <v>12</v>
      </c>
    </row>
    <row r="114" spans="1:22" x14ac:dyDescent="0.2">
      <c r="B114" s="141" t="s">
        <v>26</v>
      </c>
      <c r="C114" s="144">
        <v>67</v>
      </c>
      <c r="D114" s="144" t="s">
        <v>14</v>
      </c>
      <c r="E114" s="120" t="s">
        <v>19</v>
      </c>
      <c r="F114" s="121" t="s">
        <v>171</v>
      </c>
      <c r="G114" s="96">
        <v>149</v>
      </c>
      <c r="H114" s="130">
        <v>26620</v>
      </c>
      <c r="I114" s="131">
        <v>48770</v>
      </c>
      <c r="J114" s="124">
        <v>43950</v>
      </c>
      <c r="K114" s="124">
        <v>34190</v>
      </c>
      <c r="L114" s="139">
        <v>43935</v>
      </c>
      <c r="M114" s="95">
        <v>31505</v>
      </c>
      <c r="N114" s="95">
        <v>17580</v>
      </c>
      <c r="O114" s="125">
        <f t="shared" si="1"/>
        <v>246550</v>
      </c>
      <c r="P114" s="126">
        <v>139</v>
      </c>
      <c r="Q114" s="127">
        <v>10</v>
      </c>
    </row>
    <row r="115" spans="1:22" ht="13.5" thickBot="1" x14ac:dyDescent="0.25">
      <c r="B115" s="141" t="s">
        <v>26</v>
      </c>
      <c r="C115" s="144">
        <v>68</v>
      </c>
      <c r="D115" s="144" t="s">
        <v>14</v>
      </c>
      <c r="E115" s="120" t="s">
        <v>19</v>
      </c>
      <c r="F115" s="147" t="s">
        <v>172</v>
      </c>
      <c r="G115" s="97">
        <v>21</v>
      </c>
      <c r="H115" s="148">
        <v>5100</v>
      </c>
      <c r="I115" s="149">
        <v>9360</v>
      </c>
      <c r="J115" s="150">
        <v>8480</v>
      </c>
      <c r="K115" s="150">
        <v>6755</v>
      </c>
      <c r="L115" s="139">
        <v>5660</v>
      </c>
      <c r="M115" s="95">
        <v>4560</v>
      </c>
      <c r="N115" s="95">
        <v>2490</v>
      </c>
      <c r="O115" s="125">
        <f t="shared" si="1"/>
        <v>42405</v>
      </c>
      <c r="P115" s="151">
        <v>20</v>
      </c>
      <c r="Q115" s="152">
        <v>1</v>
      </c>
    </row>
    <row r="116" spans="1:22" s="159" customFormat="1" ht="15" thickBot="1" x14ac:dyDescent="0.25">
      <c r="B116" s="104"/>
      <c r="C116" s="153"/>
      <c r="D116" s="153"/>
      <c r="E116" s="153"/>
      <c r="F116" s="154" t="s">
        <v>173</v>
      </c>
      <c r="G116" s="155">
        <f t="shared" ref="G116:Q116" si="2">SUM(G16:G115)</f>
        <v>66241</v>
      </c>
      <c r="H116" s="156">
        <f t="shared" si="2"/>
        <v>11664985</v>
      </c>
      <c r="I116" s="156">
        <f t="shared" si="2"/>
        <v>18765000</v>
      </c>
      <c r="J116" s="156">
        <f t="shared" si="2"/>
        <v>17124610</v>
      </c>
      <c r="K116" s="156">
        <f t="shared" si="2"/>
        <v>14438245</v>
      </c>
      <c r="L116" s="157">
        <f t="shared" si="2"/>
        <v>14642970</v>
      </c>
      <c r="M116" s="157">
        <f t="shared" si="2"/>
        <v>12729570</v>
      </c>
      <c r="N116" s="157">
        <f t="shared" si="2"/>
        <v>8347635</v>
      </c>
      <c r="O116" s="157">
        <f t="shared" si="2"/>
        <v>97713015</v>
      </c>
      <c r="P116" s="158">
        <f t="shared" si="2"/>
        <v>64965</v>
      </c>
      <c r="Q116" s="158">
        <f t="shared" si="2"/>
        <v>1276</v>
      </c>
      <c r="R116" s="107"/>
      <c r="S116" s="146"/>
    </row>
    <row r="117" spans="1:22" x14ac:dyDescent="0.2">
      <c r="P117" s="160"/>
      <c r="Q117" s="160"/>
    </row>
    <row r="118" spans="1:22" x14ac:dyDescent="0.2">
      <c r="L118" s="161"/>
      <c r="M118" s="161"/>
      <c r="N118" s="161"/>
    </row>
    <row r="119" spans="1:22" hidden="1" x14ac:dyDescent="0.2"/>
    <row r="120" spans="1:22" s="162" customFormat="1" hidden="1" x14ac:dyDescent="0.2">
      <c r="A120" s="146"/>
      <c r="B120" s="104"/>
      <c r="C120" s="104"/>
      <c r="D120" s="104"/>
      <c r="E120" s="104"/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6"/>
      <c r="Q120" s="106"/>
      <c r="R120" s="107"/>
      <c r="S120" s="146"/>
      <c r="T120" s="146"/>
      <c r="U120" s="146"/>
      <c r="V120" s="146"/>
    </row>
    <row r="121" spans="1:22" s="162" customFormat="1" hidden="1" x14ac:dyDescent="0.2">
      <c r="A121" s="146"/>
      <c r="B121" s="104"/>
      <c r="C121" s="104"/>
      <c r="D121" s="104"/>
      <c r="E121" s="104"/>
      <c r="F121" s="163"/>
      <c r="G121" s="163"/>
      <c r="H121" s="105"/>
      <c r="I121" s="105"/>
      <c r="J121" s="105"/>
      <c r="K121" s="105"/>
      <c r="L121" s="105"/>
      <c r="M121" s="105"/>
      <c r="N121" s="105"/>
      <c r="O121" s="105"/>
      <c r="P121" s="106"/>
      <c r="Q121" s="106"/>
      <c r="R121" s="107"/>
      <c r="S121" s="146"/>
      <c r="T121" s="146"/>
      <c r="U121" s="146"/>
      <c r="V121" s="146"/>
    </row>
    <row r="122" spans="1:22" s="162" customFormat="1" hidden="1" x14ac:dyDescent="0.2">
      <c r="A122" s="146"/>
      <c r="B122" s="104"/>
      <c r="C122" s="104"/>
      <c r="D122" s="104"/>
      <c r="E122" s="104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6"/>
      <c r="Q122" s="106"/>
      <c r="R122" s="107"/>
      <c r="S122" s="146"/>
      <c r="T122" s="146"/>
      <c r="U122" s="146"/>
      <c r="V122" s="146"/>
    </row>
    <row r="123" spans="1:22" s="162" customFormat="1" hidden="1" x14ac:dyDescent="0.2">
      <c r="A123" s="146"/>
      <c r="B123" s="104"/>
      <c r="C123" s="104"/>
      <c r="D123" s="104"/>
      <c r="E123" s="104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6"/>
      <c r="Q123" s="106"/>
      <c r="R123" s="107"/>
      <c r="S123" s="146"/>
      <c r="T123" s="146"/>
      <c r="U123" s="146"/>
      <c r="V123" s="146"/>
    </row>
    <row r="124" spans="1:22" s="162" customFormat="1" hidden="1" x14ac:dyDescent="0.2">
      <c r="A124" s="146"/>
      <c r="B124" s="104"/>
      <c r="C124" s="104"/>
      <c r="D124" s="104"/>
      <c r="E124" s="104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6"/>
      <c r="Q124" s="106"/>
      <c r="R124" s="107"/>
      <c r="S124" s="146"/>
      <c r="T124" s="146"/>
      <c r="U124" s="146"/>
      <c r="V124" s="146"/>
    </row>
    <row r="125" spans="1:22" s="162" customFormat="1" hidden="1" x14ac:dyDescent="0.2">
      <c r="A125" s="146"/>
      <c r="B125" s="104"/>
      <c r="C125" s="104"/>
      <c r="D125" s="104"/>
      <c r="E125" s="104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6"/>
      <c r="Q125" s="106"/>
      <c r="R125" s="107"/>
      <c r="S125" s="146"/>
      <c r="T125" s="146"/>
      <c r="U125" s="146"/>
      <c r="V125" s="146"/>
    </row>
    <row r="126" spans="1:22" s="162" customFormat="1" hidden="1" x14ac:dyDescent="0.2">
      <c r="A126" s="146"/>
      <c r="B126" s="104"/>
      <c r="C126" s="104"/>
      <c r="D126" s="104"/>
      <c r="E126" s="104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6"/>
      <c r="Q126" s="106"/>
      <c r="R126" s="107"/>
      <c r="S126" s="146"/>
      <c r="T126" s="146"/>
      <c r="U126" s="146"/>
      <c r="V126" s="146"/>
    </row>
    <row r="127" spans="1:22" s="162" customFormat="1" hidden="1" x14ac:dyDescent="0.2">
      <c r="A127" s="146"/>
      <c r="B127" s="104"/>
      <c r="C127" s="104"/>
      <c r="D127" s="104"/>
      <c r="E127" s="104"/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6"/>
      <c r="Q127" s="106"/>
      <c r="R127" s="107"/>
      <c r="S127" s="146"/>
      <c r="T127" s="146"/>
      <c r="U127" s="146"/>
      <c r="V127" s="146"/>
    </row>
    <row r="128" spans="1:22" s="162" customFormat="1" hidden="1" x14ac:dyDescent="0.2">
      <c r="A128" s="146"/>
      <c r="B128" s="104"/>
      <c r="C128" s="104"/>
      <c r="D128" s="104"/>
      <c r="E128" s="104"/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6"/>
      <c r="Q128" s="106"/>
      <c r="R128" s="107"/>
      <c r="S128" s="146"/>
      <c r="T128" s="146"/>
      <c r="U128" s="146"/>
      <c r="V128" s="146"/>
    </row>
    <row r="129" spans="1:22" s="162" customFormat="1" hidden="1" x14ac:dyDescent="0.2">
      <c r="A129" s="146"/>
      <c r="B129" s="104"/>
      <c r="C129" s="104"/>
      <c r="D129" s="104"/>
      <c r="E129" s="104"/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6"/>
      <c r="Q129" s="106"/>
      <c r="R129" s="107"/>
      <c r="S129" s="146"/>
      <c r="T129" s="146"/>
      <c r="U129" s="146"/>
      <c r="V129" s="146"/>
    </row>
    <row r="130" spans="1:22" s="162" customFormat="1" hidden="1" x14ac:dyDescent="0.2">
      <c r="A130" s="146"/>
      <c r="B130" s="104"/>
      <c r="C130" s="104"/>
      <c r="D130" s="104"/>
      <c r="E130" s="104"/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6"/>
      <c r="Q130" s="106"/>
      <c r="R130" s="107"/>
      <c r="S130" s="146"/>
      <c r="T130" s="146"/>
      <c r="U130" s="146"/>
      <c r="V130" s="146"/>
    </row>
    <row r="131" spans="1:22" s="162" customFormat="1" hidden="1" x14ac:dyDescent="0.2">
      <c r="A131" s="146"/>
      <c r="B131" s="104"/>
      <c r="C131" s="104"/>
      <c r="D131" s="104"/>
      <c r="E131" s="104"/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6"/>
      <c r="Q131" s="106"/>
      <c r="R131" s="107"/>
      <c r="S131" s="146"/>
      <c r="T131" s="146"/>
      <c r="U131" s="146"/>
      <c r="V131" s="146"/>
    </row>
    <row r="132" spans="1:22" s="162" customFormat="1" hidden="1" x14ac:dyDescent="0.2">
      <c r="A132" s="146"/>
      <c r="B132" s="104"/>
      <c r="C132" s="104"/>
      <c r="D132" s="104"/>
      <c r="E132" s="104"/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6"/>
      <c r="Q132" s="106"/>
      <c r="R132" s="107"/>
      <c r="S132" s="146"/>
      <c r="T132" s="146"/>
      <c r="U132" s="146"/>
      <c r="V132" s="146"/>
    </row>
    <row r="133" spans="1:22" s="162" customFormat="1" hidden="1" x14ac:dyDescent="0.2">
      <c r="A133" s="146"/>
      <c r="B133" s="104"/>
      <c r="C133" s="104"/>
      <c r="D133" s="104"/>
      <c r="E133" s="104"/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6"/>
      <c r="Q133" s="106"/>
      <c r="R133" s="107"/>
      <c r="S133" s="146"/>
      <c r="T133" s="146"/>
      <c r="U133" s="146"/>
      <c r="V133" s="146"/>
    </row>
    <row r="134" spans="1:22" s="162" customFormat="1" hidden="1" x14ac:dyDescent="0.2">
      <c r="A134" s="146"/>
      <c r="B134" s="104"/>
      <c r="C134" s="104"/>
      <c r="D134" s="104"/>
      <c r="E134" s="104"/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6"/>
      <c r="Q134" s="106"/>
      <c r="R134" s="107"/>
      <c r="S134" s="146"/>
      <c r="T134" s="146"/>
      <c r="U134" s="146"/>
      <c r="V134" s="146"/>
    </row>
    <row r="135" spans="1:22" s="162" customFormat="1" hidden="1" x14ac:dyDescent="0.2">
      <c r="A135" s="146"/>
      <c r="B135" s="104"/>
      <c r="C135" s="104"/>
      <c r="D135" s="104"/>
      <c r="E135" s="104"/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6"/>
      <c r="Q135" s="106"/>
      <c r="R135" s="107"/>
      <c r="S135" s="146"/>
      <c r="T135" s="146"/>
      <c r="U135" s="146"/>
      <c r="V135" s="146"/>
    </row>
    <row r="136" spans="1:22" s="162" customFormat="1" hidden="1" x14ac:dyDescent="0.2">
      <c r="A136" s="146"/>
      <c r="B136" s="104"/>
      <c r="C136" s="104"/>
      <c r="D136" s="104"/>
      <c r="E136" s="104"/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6"/>
      <c r="Q136" s="106"/>
      <c r="R136" s="107"/>
      <c r="S136" s="146"/>
      <c r="T136" s="146"/>
      <c r="U136" s="146"/>
      <c r="V136" s="146"/>
    </row>
    <row r="137" spans="1:22" s="162" customFormat="1" hidden="1" x14ac:dyDescent="0.2">
      <c r="A137" s="146"/>
      <c r="B137" s="104"/>
      <c r="C137" s="104"/>
      <c r="D137" s="104"/>
      <c r="E137" s="104"/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6"/>
      <c r="Q137" s="106"/>
      <c r="R137" s="107"/>
      <c r="S137" s="146"/>
      <c r="T137" s="146"/>
      <c r="U137" s="146"/>
      <c r="V137" s="146"/>
    </row>
    <row r="138" spans="1:22" s="162" customFormat="1" hidden="1" x14ac:dyDescent="0.2">
      <c r="A138" s="146"/>
      <c r="B138" s="104"/>
      <c r="C138" s="104"/>
      <c r="D138" s="104"/>
      <c r="E138" s="104"/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6"/>
      <c r="Q138" s="106"/>
      <c r="R138" s="107"/>
      <c r="S138" s="146"/>
      <c r="T138" s="146"/>
      <c r="U138" s="146"/>
      <c r="V138" s="146"/>
    </row>
    <row r="139" spans="1:22" s="162" customFormat="1" hidden="1" x14ac:dyDescent="0.2">
      <c r="A139" s="146"/>
      <c r="B139" s="104"/>
      <c r="C139" s="104"/>
      <c r="D139" s="104"/>
      <c r="E139" s="104"/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6"/>
      <c r="Q139" s="106"/>
      <c r="R139" s="107"/>
      <c r="S139" s="146"/>
      <c r="T139" s="146"/>
      <c r="U139" s="146"/>
      <c r="V139" s="146"/>
    </row>
    <row r="140" spans="1:22" x14ac:dyDescent="0.2">
      <c r="J140" s="164"/>
      <c r="K140" s="165"/>
      <c r="L140" s="161"/>
      <c r="M140" s="161"/>
      <c r="N140" s="161"/>
    </row>
    <row r="141" spans="1:22" x14ac:dyDescent="0.2">
      <c r="J141" s="164"/>
      <c r="L141" s="166"/>
      <c r="M141" s="166"/>
      <c r="N141" s="166"/>
    </row>
    <row r="142" spans="1:22" x14ac:dyDescent="0.2">
      <c r="J142" s="164"/>
    </row>
  </sheetData>
  <sortState ref="B9:P109">
    <sortCondition descending="1" ref="B9:B109"/>
    <sortCondition ref="C9:C109"/>
  </sortState>
  <mergeCells count="4">
    <mergeCell ref="B13:F13"/>
    <mergeCell ref="P14:Q14"/>
    <mergeCell ref="B10:Q10"/>
    <mergeCell ref="B12:Q12"/>
  </mergeCells>
  <conditionalFormatting sqref="L65:L115">
    <cfRule type="cellIs" dxfId="0" priority="1" stopIfTrue="1" operator="lessThan">
      <formula>0</formula>
    </cfRule>
  </conditionalFormatting>
  <pageMargins left="0.39370078740157483" right="0.39370078740157483" top="0.59055118110236227" bottom="0.59055118110236227" header="0" footer="0"/>
  <pageSetup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D3:H13"/>
  <sheetViews>
    <sheetView workbookViewId="0">
      <selection activeCell="E22" sqref="E22"/>
    </sheetView>
  </sheetViews>
  <sheetFormatPr baseColWidth="10" defaultRowHeight="15" x14ac:dyDescent="0.25"/>
  <cols>
    <col min="1" max="1" width="4.85546875" customWidth="1"/>
    <col min="2" max="2" width="2.28515625" customWidth="1"/>
    <col min="3" max="3" width="6.5703125" customWidth="1"/>
    <col min="4" max="4" width="22.7109375" style="87" bestFit="1" customWidth="1"/>
    <col min="5" max="5" width="22" style="87" bestFit="1" customWidth="1"/>
    <col min="6" max="6" width="23.85546875" style="87" bestFit="1" customWidth="1"/>
    <col min="7" max="7" width="27.42578125" style="87" bestFit="1" customWidth="1"/>
    <col min="8" max="8" width="34.28515625" style="87" bestFit="1" customWidth="1"/>
  </cols>
  <sheetData>
    <row r="3" spans="4:8" x14ac:dyDescent="0.25">
      <c r="D3" s="89" t="s">
        <v>216</v>
      </c>
      <c r="E3" s="89" t="s">
        <v>217</v>
      </c>
      <c r="F3" s="89" t="s">
        <v>218</v>
      </c>
      <c r="G3" s="89" t="s">
        <v>244</v>
      </c>
      <c r="H3" s="89" t="s">
        <v>219</v>
      </c>
    </row>
    <row r="4" spans="4:8" x14ac:dyDescent="0.25">
      <c r="D4" s="90" t="s">
        <v>220</v>
      </c>
      <c r="E4" s="90">
        <v>100</v>
      </c>
      <c r="F4" s="91" t="s">
        <v>233</v>
      </c>
      <c r="G4" s="93">
        <v>61992840</v>
      </c>
      <c r="H4" s="90" t="s">
        <v>228</v>
      </c>
    </row>
    <row r="5" spans="4:8" x14ac:dyDescent="0.25">
      <c r="D5" s="90" t="s">
        <v>221</v>
      </c>
      <c r="E5" s="90">
        <v>81</v>
      </c>
      <c r="F5" s="91" t="s">
        <v>234</v>
      </c>
      <c r="G5" s="93">
        <v>37878950</v>
      </c>
      <c r="H5" s="90" t="s">
        <v>228</v>
      </c>
    </row>
    <row r="6" spans="4:8" x14ac:dyDescent="0.25">
      <c r="D6" s="90" t="s">
        <v>222</v>
      </c>
      <c r="E6" s="90">
        <v>5</v>
      </c>
      <c r="F6" s="91" t="s">
        <v>235</v>
      </c>
      <c r="G6" s="93">
        <v>1797038</v>
      </c>
      <c r="H6" s="90" t="s">
        <v>229</v>
      </c>
    </row>
    <row r="7" spans="4:8" x14ac:dyDescent="0.25">
      <c r="D7" s="90" t="s">
        <v>223</v>
      </c>
      <c r="E7" s="90">
        <v>5</v>
      </c>
      <c r="F7" s="91" t="s">
        <v>236</v>
      </c>
      <c r="G7" s="93">
        <v>616772.21</v>
      </c>
      <c r="H7" s="90" t="s">
        <v>230</v>
      </c>
    </row>
    <row r="8" spans="4:8" x14ac:dyDescent="0.25">
      <c r="D8" s="90" t="s">
        <v>224</v>
      </c>
      <c r="E8" s="90">
        <v>25</v>
      </c>
      <c r="F8" s="91" t="s">
        <v>237</v>
      </c>
      <c r="G8" s="93">
        <v>22058200</v>
      </c>
      <c r="H8" s="90" t="s">
        <v>230</v>
      </c>
    </row>
    <row r="9" spans="4:8" x14ac:dyDescent="0.25">
      <c r="D9" s="90" t="s">
        <v>225</v>
      </c>
      <c r="E9" s="90">
        <v>11</v>
      </c>
      <c r="F9" s="91" t="s">
        <v>238</v>
      </c>
      <c r="G9" s="93">
        <v>15002700</v>
      </c>
      <c r="H9" s="90" t="s">
        <v>231</v>
      </c>
    </row>
    <row r="10" spans="4:8" x14ac:dyDescent="0.25">
      <c r="D10" s="90" t="s">
        <v>226</v>
      </c>
      <c r="E10" s="90">
        <v>10</v>
      </c>
      <c r="F10" s="91" t="s">
        <v>239</v>
      </c>
      <c r="G10" s="93">
        <v>1690300</v>
      </c>
      <c r="H10" s="90" t="s">
        <v>232</v>
      </c>
    </row>
    <row r="11" spans="4:8" x14ac:dyDescent="0.25">
      <c r="D11" s="90" t="s">
        <v>227</v>
      </c>
      <c r="E11" s="90">
        <v>7</v>
      </c>
      <c r="F11" s="91" t="s">
        <v>240</v>
      </c>
      <c r="G11" s="93">
        <v>1150010</v>
      </c>
      <c r="H11" s="90" t="s">
        <v>231</v>
      </c>
    </row>
    <row r="12" spans="4:8" x14ac:dyDescent="0.25">
      <c r="D12" s="90" t="s">
        <v>241</v>
      </c>
      <c r="E12" s="90">
        <v>154</v>
      </c>
      <c r="F12" s="91" t="s">
        <v>242</v>
      </c>
      <c r="G12" s="93">
        <v>1013800</v>
      </c>
      <c r="H12" s="90" t="s">
        <v>243</v>
      </c>
    </row>
    <row r="13" spans="4:8" x14ac:dyDescent="0.25">
      <c r="F13" s="88"/>
      <c r="G13" s="92">
        <f>SUM(G4:G11)</f>
        <v>142186810.20999998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T101"/>
  <sheetViews>
    <sheetView zoomScaleNormal="100" workbookViewId="0">
      <pane xSplit="8" ySplit="15" topLeftCell="I91" activePane="bottomRight" state="frozen"/>
      <selection pane="topRight" activeCell="H1" sqref="H1"/>
      <selection pane="bottomLeft" activeCell="A7" sqref="A7"/>
      <selection pane="bottomRight" activeCell="B8" sqref="B8"/>
    </sheetView>
  </sheetViews>
  <sheetFormatPr baseColWidth="10" defaultRowHeight="12.75" x14ac:dyDescent="0.2"/>
  <cols>
    <col min="1" max="1" width="3.42578125" style="167" customWidth="1"/>
    <col min="2" max="2" width="13" style="167" customWidth="1"/>
    <col min="3" max="3" width="2.140625" style="104" customWidth="1"/>
    <col min="4" max="4" width="3.28515625" style="104" customWidth="1"/>
    <col min="5" max="5" width="6.7109375" style="168" customWidth="1"/>
    <col min="6" max="6" width="13.5703125" style="104" bestFit="1" customWidth="1"/>
    <col min="7" max="7" width="25.7109375" style="104" bestFit="1" customWidth="1"/>
    <col min="8" max="8" width="8.85546875" style="105" bestFit="1" customWidth="1"/>
    <col min="9" max="9" width="11.7109375" style="105" bestFit="1" customWidth="1"/>
    <col min="10" max="10" width="13.140625" style="105" customWidth="1"/>
    <col min="11" max="11" width="10.42578125" style="105" bestFit="1" customWidth="1"/>
    <col min="12" max="12" width="10.42578125" style="169" bestFit="1" customWidth="1"/>
    <col min="13" max="13" width="11.42578125" style="169" customWidth="1"/>
    <col min="14" max="14" width="14.28515625" style="169" bestFit="1" customWidth="1"/>
    <col min="15" max="15" width="15.42578125" style="169" customWidth="1"/>
    <col min="16" max="16" width="15.42578125" style="105" customWidth="1"/>
    <col min="17" max="17" width="9.42578125" style="170" customWidth="1"/>
    <col min="18" max="18" width="10.28515625" style="170" customWidth="1"/>
    <col min="19" max="16384" width="11.42578125" style="167"/>
  </cols>
  <sheetData>
    <row r="1" spans="2:18" ht="1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2:18" ht="15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2:18" ht="1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2:18" ht="15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2:18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2:18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2:18" ht="21" x14ac:dyDescent="0.2">
      <c r="B7" s="385" t="s">
        <v>290</v>
      </c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7"/>
    </row>
    <row r="8" spans="2:18" x14ac:dyDescent="0.2">
      <c r="B8" s="382"/>
      <c r="C8" s="382"/>
      <c r="D8" s="382"/>
      <c r="E8" s="382"/>
      <c r="F8" s="382"/>
      <c r="G8" s="383"/>
      <c r="H8" s="383"/>
      <c r="I8" s="383"/>
      <c r="J8" s="383"/>
      <c r="K8" s="383"/>
      <c r="L8" s="383"/>
      <c r="M8" s="383"/>
      <c r="N8" s="383"/>
      <c r="O8" s="383"/>
      <c r="P8" s="384"/>
      <c r="Q8" s="384"/>
    </row>
    <row r="9" spans="2:18" ht="21" x14ac:dyDescent="0.35">
      <c r="B9" s="388" t="s">
        <v>291</v>
      </c>
      <c r="C9" s="389"/>
      <c r="D9" s="389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  <c r="P9" s="389"/>
      <c r="Q9" s="390"/>
    </row>
    <row r="13" spans="2:18" ht="13.5" thickBot="1" x14ac:dyDescent="0.25">
      <c r="C13" s="172" t="s">
        <v>0</v>
      </c>
      <c r="P13" s="173"/>
      <c r="Q13" s="174"/>
      <c r="R13" s="174"/>
    </row>
    <row r="14" spans="2:18" x14ac:dyDescent="0.2">
      <c r="D14" s="108"/>
      <c r="E14" s="175"/>
      <c r="F14" s="108"/>
      <c r="Q14" s="348">
        <v>41974</v>
      </c>
      <c r="R14" s="349"/>
    </row>
    <row r="15" spans="2:18" ht="38.25" x14ac:dyDescent="0.2">
      <c r="B15" s="176" t="s">
        <v>263</v>
      </c>
      <c r="C15" s="177" t="s">
        <v>1</v>
      </c>
      <c r="D15" s="177" t="s">
        <v>2</v>
      </c>
      <c r="E15" s="177" t="s">
        <v>3</v>
      </c>
      <c r="F15" s="177" t="s">
        <v>4</v>
      </c>
      <c r="G15" s="177" t="s">
        <v>5</v>
      </c>
      <c r="H15" s="177" t="s">
        <v>6</v>
      </c>
      <c r="I15" s="178" t="s">
        <v>7</v>
      </c>
      <c r="J15" s="178" t="s">
        <v>8</v>
      </c>
      <c r="K15" s="178" t="s">
        <v>9</v>
      </c>
      <c r="L15" s="178" t="s">
        <v>10</v>
      </c>
      <c r="M15" s="178" t="s">
        <v>215</v>
      </c>
      <c r="N15" s="178" t="s">
        <v>213</v>
      </c>
      <c r="O15" s="178" t="s">
        <v>277</v>
      </c>
      <c r="P15" s="179" t="s">
        <v>278</v>
      </c>
      <c r="Q15" s="180" t="s">
        <v>11</v>
      </c>
      <c r="R15" s="180" t="s">
        <v>12</v>
      </c>
    </row>
    <row r="16" spans="2:18" ht="15" customHeight="1" x14ac:dyDescent="0.2">
      <c r="B16" s="181">
        <v>2009</v>
      </c>
      <c r="C16" s="182" t="s">
        <v>13</v>
      </c>
      <c r="D16" s="120">
        <v>1</v>
      </c>
      <c r="E16" s="136" t="s">
        <v>14</v>
      </c>
      <c r="F16" s="120" t="s">
        <v>15</v>
      </c>
      <c r="G16" s="183" t="s">
        <v>104</v>
      </c>
      <c r="H16" s="184">
        <v>143</v>
      </c>
      <c r="I16" s="185">
        <v>5550</v>
      </c>
      <c r="J16" s="131">
        <v>76400</v>
      </c>
      <c r="K16" s="131">
        <v>90900</v>
      </c>
      <c r="L16" s="186">
        <v>75100</v>
      </c>
      <c r="M16" s="187">
        <v>105100</v>
      </c>
      <c r="N16" s="188">
        <v>87800</v>
      </c>
      <c r="O16" s="188">
        <v>59300</v>
      </c>
      <c r="P16" s="189">
        <f>I16+J16+K16+L16+M16+N16+O16</f>
        <v>500150</v>
      </c>
      <c r="Q16" s="96">
        <v>59</v>
      </c>
      <c r="R16" s="96">
        <v>84</v>
      </c>
    </row>
    <row r="17" spans="2:18" ht="15" customHeight="1" x14ac:dyDescent="0.2">
      <c r="B17" s="181">
        <v>2009</v>
      </c>
      <c r="C17" s="182" t="s">
        <v>13</v>
      </c>
      <c r="D17" s="120">
        <v>2</v>
      </c>
      <c r="E17" s="136" t="s">
        <v>14</v>
      </c>
      <c r="F17" s="120" t="s">
        <v>16</v>
      </c>
      <c r="G17" s="183" t="s">
        <v>105</v>
      </c>
      <c r="H17" s="184">
        <v>306</v>
      </c>
      <c r="I17" s="185">
        <v>13500</v>
      </c>
      <c r="J17" s="131">
        <v>160400</v>
      </c>
      <c r="K17" s="131">
        <v>182400</v>
      </c>
      <c r="L17" s="186">
        <v>159400</v>
      </c>
      <c r="M17" s="187">
        <v>227600</v>
      </c>
      <c r="N17" s="188">
        <v>188700</v>
      </c>
      <c r="O17" s="188">
        <v>125400</v>
      </c>
      <c r="P17" s="189">
        <f t="shared" ref="P17:P80" si="0">I17+J17+K17+L17+M17+N17+O17</f>
        <v>1057400</v>
      </c>
      <c r="Q17" s="96">
        <v>142</v>
      </c>
      <c r="R17" s="96">
        <v>164</v>
      </c>
    </row>
    <row r="18" spans="2:18" ht="15" customHeight="1" x14ac:dyDescent="0.2">
      <c r="B18" s="181">
        <v>2009</v>
      </c>
      <c r="C18" s="182" t="s">
        <v>13</v>
      </c>
      <c r="D18" s="138">
        <v>3</v>
      </c>
      <c r="E18" s="136" t="s">
        <v>14</v>
      </c>
      <c r="F18" s="120" t="s">
        <v>17</v>
      </c>
      <c r="G18" s="183" t="s">
        <v>106</v>
      </c>
      <c r="H18" s="184">
        <v>506</v>
      </c>
      <c r="I18" s="185">
        <v>19700</v>
      </c>
      <c r="J18" s="131">
        <v>249850</v>
      </c>
      <c r="K18" s="131">
        <v>310100</v>
      </c>
      <c r="L18" s="186">
        <v>260000</v>
      </c>
      <c r="M18" s="187">
        <v>372500</v>
      </c>
      <c r="N18" s="188">
        <v>318400</v>
      </c>
      <c r="O18" s="188">
        <v>208000</v>
      </c>
      <c r="P18" s="189">
        <f t="shared" si="0"/>
        <v>1738550</v>
      </c>
      <c r="Q18" s="96">
        <v>282</v>
      </c>
      <c r="R18" s="96">
        <v>224</v>
      </c>
    </row>
    <row r="19" spans="2:18" ht="15" customHeight="1" x14ac:dyDescent="0.2">
      <c r="B19" s="181">
        <v>2009</v>
      </c>
      <c r="C19" s="182" t="s">
        <v>13</v>
      </c>
      <c r="D19" s="120">
        <v>4</v>
      </c>
      <c r="E19" s="136" t="s">
        <v>14</v>
      </c>
      <c r="F19" s="120" t="s">
        <v>15</v>
      </c>
      <c r="G19" s="183" t="s">
        <v>107</v>
      </c>
      <c r="H19" s="184">
        <v>501</v>
      </c>
      <c r="I19" s="185">
        <v>19150</v>
      </c>
      <c r="J19" s="131">
        <v>250550</v>
      </c>
      <c r="K19" s="131">
        <v>329400</v>
      </c>
      <c r="L19" s="186">
        <v>260900</v>
      </c>
      <c r="M19" s="187">
        <v>366700</v>
      </c>
      <c r="N19" s="188">
        <v>300800</v>
      </c>
      <c r="O19" s="188">
        <v>202400</v>
      </c>
      <c r="P19" s="189">
        <f t="shared" si="0"/>
        <v>1729900</v>
      </c>
      <c r="Q19" s="96">
        <v>296</v>
      </c>
      <c r="R19" s="96">
        <v>205</v>
      </c>
    </row>
    <row r="20" spans="2:18" ht="15" customHeight="1" x14ac:dyDescent="0.2">
      <c r="B20" s="181">
        <v>2009</v>
      </c>
      <c r="C20" s="182" t="s">
        <v>13</v>
      </c>
      <c r="D20" s="120">
        <v>5</v>
      </c>
      <c r="E20" s="136" t="s">
        <v>14</v>
      </c>
      <c r="F20" s="120" t="s">
        <v>17</v>
      </c>
      <c r="G20" s="183" t="s">
        <v>108</v>
      </c>
      <c r="H20" s="184">
        <v>375</v>
      </c>
      <c r="I20" s="185">
        <v>9350</v>
      </c>
      <c r="J20" s="131">
        <v>135000</v>
      </c>
      <c r="K20" s="131">
        <v>192600</v>
      </c>
      <c r="L20" s="186">
        <v>182700</v>
      </c>
      <c r="M20" s="190">
        <v>274500</v>
      </c>
      <c r="N20" s="188">
        <v>233200</v>
      </c>
      <c r="O20" s="188">
        <v>152600</v>
      </c>
      <c r="P20" s="189">
        <f t="shared" si="0"/>
        <v>1179950</v>
      </c>
      <c r="Q20" s="96">
        <v>186</v>
      </c>
      <c r="R20" s="96">
        <v>189</v>
      </c>
    </row>
    <row r="21" spans="2:18" ht="15" customHeight="1" x14ac:dyDescent="0.2">
      <c r="B21" s="181">
        <v>2009</v>
      </c>
      <c r="C21" s="182" t="s">
        <v>13</v>
      </c>
      <c r="D21" s="120">
        <v>6</v>
      </c>
      <c r="E21" s="136" t="s">
        <v>14</v>
      </c>
      <c r="F21" s="120" t="s">
        <v>18</v>
      </c>
      <c r="G21" s="183" t="s">
        <v>109</v>
      </c>
      <c r="H21" s="184">
        <v>428</v>
      </c>
      <c r="I21" s="185">
        <v>17850</v>
      </c>
      <c r="J21" s="131">
        <v>212650</v>
      </c>
      <c r="K21" s="131">
        <v>258100</v>
      </c>
      <c r="L21" s="186">
        <v>274100</v>
      </c>
      <c r="M21" s="187">
        <v>283100</v>
      </c>
      <c r="N21" s="188">
        <v>269600</v>
      </c>
      <c r="O21" s="188">
        <v>177800</v>
      </c>
      <c r="P21" s="189">
        <f t="shared" si="0"/>
        <v>1493200</v>
      </c>
      <c r="Q21" s="96">
        <v>270</v>
      </c>
      <c r="R21" s="96">
        <v>158</v>
      </c>
    </row>
    <row r="22" spans="2:18" ht="15" customHeight="1" x14ac:dyDescent="0.2">
      <c r="B22" s="181">
        <v>2009</v>
      </c>
      <c r="C22" s="182" t="s">
        <v>13</v>
      </c>
      <c r="D22" s="138">
        <v>7</v>
      </c>
      <c r="E22" s="136" t="s">
        <v>14</v>
      </c>
      <c r="F22" s="120" t="s">
        <v>19</v>
      </c>
      <c r="G22" s="183" t="s">
        <v>206</v>
      </c>
      <c r="H22" s="184">
        <v>95</v>
      </c>
      <c r="I22" s="185">
        <v>3900</v>
      </c>
      <c r="J22" s="131">
        <v>47950</v>
      </c>
      <c r="K22" s="131">
        <v>57500</v>
      </c>
      <c r="L22" s="186">
        <v>46800</v>
      </c>
      <c r="M22" s="191">
        <v>68000</v>
      </c>
      <c r="N22" s="188">
        <v>58000</v>
      </c>
      <c r="O22" s="188">
        <v>38800</v>
      </c>
      <c r="P22" s="189">
        <f t="shared" si="0"/>
        <v>320950</v>
      </c>
      <c r="Q22" s="96">
        <v>49</v>
      </c>
      <c r="R22" s="96">
        <v>46</v>
      </c>
    </row>
    <row r="23" spans="2:18" ht="15" customHeight="1" x14ac:dyDescent="0.2">
      <c r="B23" s="181">
        <v>2009</v>
      </c>
      <c r="C23" s="182" t="s">
        <v>13</v>
      </c>
      <c r="D23" s="138">
        <v>8</v>
      </c>
      <c r="E23" s="136" t="s">
        <v>14</v>
      </c>
      <c r="F23" s="136" t="s">
        <v>20</v>
      </c>
      <c r="G23" s="183" t="s">
        <v>110</v>
      </c>
      <c r="H23" s="184">
        <v>338</v>
      </c>
      <c r="I23" s="185">
        <v>11750</v>
      </c>
      <c r="J23" s="131">
        <v>157350</v>
      </c>
      <c r="K23" s="131">
        <v>197200</v>
      </c>
      <c r="L23" s="186">
        <v>161800</v>
      </c>
      <c r="M23" s="187">
        <v>240900</v>
      </c>
      <c r="N23" s="188">
        <v>208200</v>
      </c>
      <c r="O23" s="188">
        <v>141800</v>
      </c>
      <c r="P23" s="189">
        <f t="shared" si="0"/>
        <v>1119000</v>
      </c>
      <c r="Q23" s="96">
        <v>182</v>
      </c>
      <c r="R23" s="96">
        <v>156</v>
      </c>
    </row>
    <row r="24" spans="2:18" x14ac:dyDescent="0.2">
      <c r="B24" s="181">
        <v>2009</v>
      </c>
      <c r="C24" s="182" t="s">
        <v>13</v>
      </c>
      <c r="D24" s="120">
        <v>9</v>
      </c>
      <c r="E24" s="136" t="s">
        <v>14</v>
      </c>
      <c r="F24" s="120" t="s">
        <v>15</v>
      </c>
      <c r="G24" s="183" t="s">
        <v>111</v>
      </c>
      <c r="H24" s="184">
        <v>219</v>
      </c>
      <c r="I24" s="185">
        <v>8650</v>
      </c>
      <c r="J24" s="131">
        <v>115700</v>
      </c>
      <c r="K24" s="131">
        <v>127100</v>
      </c>
      <c r="L24" s="186">
        <v>108600</v>
      </c>
      <c r="M24" s="187">
        <v>155400</v>
      </c>
      <c r="N24" s="188">
        <v>133200</v>
      </c>
      <c r="O24" s="188">
        <v>88800</v>
      </c>
      <c r="P24" s="189">
        <f t="shared" si="0"/>
        <v>737450</v>
      </c>
      <c r="Q24" s="96">
        <v>108</v>
      </c>
      <c r="R24" s="96">
        <v>111</v>
      </c>
    </row>
    <row r="25" spans="2:18" x14ac:dyDescent="0.2">
      <c r="B25" s="181">
        <v>2009</v>
      </c>
      <c r="C25" s="182" t="s">
        <v>13</v>
      </c>
      <c r="D25" s="120">
        <v>10</v>
      </c>
      <c r="E25" s="136" t="s">
        <v>14</v>
      </c>
      <c r="F25" s="120" t="s">
        <v>16</v>
      </c>
      <c r="G25" s="183" t="s">
        <v>112</v>
      </c>
      <c r="H25" s="184">
        <v>379</v>
      </c>
      <c r="I25" s="185">
        <v>14000</v>
      </c>
      <c r="J25" s="131">
        <v>166500</v>
      </c>
      <c r="K25" s="131">
        <v>190200</v>
      </c>
      <c r="L25" s="186">
        <v>196300</v>
      </c>
      <c r="M25" s="187">
        <v>276800</v>
      </c>
      <c r="N25" s="188">
        <v>238800</v>
      </c>
      <c r="O25" s="188">
        <v>155200</v>
      </c>
      <c r="P25" s="189">
        <f t="shared" si="0"/>
        <v>1237800</v>
      </c>
      <c r="Q25" s="96">
        <v>195</v>
      </c>
      <c r="R25" s="96">
        <v>184</v>
      </c>
    </row>
    <row r="26" spans="2:18" x14ac:dyDescent="0.2">
      <c r="B26" s="181">
        <v>2009</v>
      </c>
      <c r="C26" s="182" t="s">
        <v>13</v>
      </c>
      <c r="D26" s="120">
        <v>11</v>
      </c>
      <c r="E26" s="136" t="s">
        <v>14</v>
      </c>
      <c r="F26" s="120" t="s">
        <v>15</v>
      </c>
      <c r="G26" s="183" t="s">
        <v>207</v>
      </c>
      <c r="H26" s="184">
        <v>156</v>
      </c>
      <c r="I26" s="185">
        <v>5750</v>
      </c>
      <c r="J26" s="131">
        <v>81750</v>
      </c>
      <c r="K26" s="131">
        <v>94100</v>
      </c>
      <c r="L26" s="186">
        <v>94500</v>
      </c>
      <c r="M26" s="187">
        <v>97500</v>
      </c>
      <c r="N26" s="188">
        <v>93600</v>
      </c>
      <c r="O26" s="188">
        <v>61900</v>
      </c>
      <c r="P26" s="189">
        <f t="shared" si="0"/>
        <v>529100</v>
      </c>
      <c r="Q26" s="96">
        <v>83</v>
      </c>
      <c r="R26" s="96">
        <v>73</v>
      </c>
    </row>
    <row r="27" spans="2:18" ht="15" customHeight="1" x14ac:dyDescent="0.2">
      <c r="B27" s="181">
        <v>2009</v>
      </c>
      <c r="C27" s="182" t="s">
        <v>13</v>
      </c>
      <c r="D27" s="120">
        <v>12</v>
      </c>
      <c r="E27" s="136" t="s">
        <v>14</v>
      </c>
      <c r="F27" s="120" t="s">
        <v>20</v>
      </c>
      <c r="G27" s="183" t="s">
        <v>113</v>
      </c>
      <c r="H27" s="184">
        <v>80</v>
      </c>
      <c r="I27" s="185">
        <v>2250</v>
      </c>
      <c r="J27" s="131">
        <v>32800</v>
      </c>
      <c r="K27" s="131">
        <v>47500</v>
      </c>
      <c r="L27" s="186">
        <v>39100</v>
      </c>
      <c r="M27" s="187">
        <v>57500</v>
      </c>
      <c r="N27" s="188">
        <v>49000</v>
      </c>
      <c r="O27" s="188">
        <v>32400</v>
      </c>
      <c r="P27" s="189">
        <f t="shared" si="0"/>
        <v>260550</v>
      </c>
      <c r="Q27" s="96">
        <v>38</v>
      </c>
      <c r="R27" s="96">
        <v>42</v>
      </c>
    </row>
    <row r="28" spans="2:18" x14ac:dyDescent="0.2">
      <c r="B28" s="181">
        <v>2009</v>
      </c>
      <c r="C28" s="182" t="s">
        <v>13</v>
      </c>
      <c r="D28" s="120">
        <v>13</v>
      </c>
      <c r="E28" s="136" t="s">
        <v>14</v>
      </c>
      <c r="F28" s="120" t="s">
        <v>19</v>
      </c>
      <c r="G28" s="183" t="s">
        <v>208</v>
      </c>
      <c r="H28" s="184">
        <v>104</v>
      </c>
      <c r="I28" s="185">
        <v>4000</v>
      </c>
      <c r="J28" s="131">
        <v>50100</v>
      </c>
      <c r="K28" s="131">
        <v>56100</v>
      </c>
      <c r="L28" s="186">
        <v>56300</v>
      </c>
      <c r="M28" s="187">
        <v>78600</v>
      </c>
      <c r="N28" s="188">
        <v>64100</v>
      </c>
      <c r="O28" s="188">
        <v>42000</v>
      </c>
      <c r="P28" s="189">
        <f t="shared" si="0"/>
        <v>351200</v>
      </c>
      <c r="Q28" s="96">
        <v>53</v>
      </c>
      <c r="R28" s="96">
        <v>51</v>
      </c>
    </row>
    <row r="29" spans="2:18" ht="15" customHeight="1" x14ac:dyDescent="0.2">
      <c r="B29" s="181">
        <v>2009</v>
      </c>
      <c r="C29" s="182" t="s">
        <v>13</v>
      </c>
      <c r="D29" s="120">
        <v>14</v>
      </c>
      <c r="E29" s="136" t="s">
        <v>14</v>
      </c>
      <c r="F29" s="120" t="s">
        <v>15</v>
      </c>
      <c r="G29" s="183" t="s">
        <v>114</v>
      </c>
      <c r="H29" s="184">
        <v>245</v>
      </c>
      <c r="I29" s="185">
        <v>11250</v>
      </c>
      <c r="J29" s="131">
        <v>131200</v>
      </c>
      <c r="K29" s="131">
        <v>142900</v>
      </c>
      <c r="L29" s="186">
        <v>146950</v>
      </c>
      <c r="M29" s="187">
        <v>152400</v>
      </c>
      <c r="N29" s="188">
        <v>149200</v>
      </c>
      <c r="O29" s="188">
        <v>98600</v>
      </c>
      <c r="P29" s="189">
        <f t="shared" si="0"/>
        <v>832500</v>
      </c>
      <c r="Q29" s="96">
        <v>128</v>
      </c>
      <c r="R29" s="96">
        <v>117</v>
      </c>
    </row>
    <row r="30" spans="2:18" x14ac:dyDescent="0.2">
      <c r="B30" s="181">
        <v>2009</v>
      </c>
      <c r="C30" s="182" t="s">
        <v>13</v>
      </c>
      <c r="D30" s="120">
        <v>15</v>
      </c>
      <c r="E30" s="136" t="s">
        <v>14</v>
      </c>
      <c r="F30" s="120" t="s">
        <v>21</v>
      </c>
      <c r="G30" s="183" t="s">
        <v>115</v>
      </c>
      <c r="H30" s="184">
        <v>755</v>
      </c>
      <c r="I30" s="185">
        <v>27600</v>
      </c>
      <c r="J30" s="131">
        <v>360050</v>
      </c>
      <c r="K30" s="131">
        <v>460800</v>
      </c>
      <c r="L30" s="186">
        <v>372800</v>
      </c>
      <c r="M30" s="187">
        <v>514500</v>
      </c>
      <c r="N30" s="188">
        <v>466600</v>
      </c>
      <c r="O30" s="188">
        <v>151000</v>
      </c>
      <c r="P30" s="189">
        <f t="shared" si="0"/>
        <v>2353350</v>
      </c>
      <c r="Q30" s="96">
        <v>399</v>
      </c>
      <c r="R30" s="96">
        <v>356</v>
      </c>
    </row>
    <row r="31" spans="2:18" ht="15" customHeight="1" x14ac:dyDescent="0.2">
      <c r="B31" s="181">
        <v>2009</v>
      </c>
      <c r="C31" s="182" t="s">
        <v>13</v>
      </c>
      <c r="D31" s="120">
        <v>16</v>
      </c>
      <c r="E31" s="136" t="s">
        <v>22</v>
      </c>
      <c r="F31" s="120" t="s">
        <v>19</v>
      </c>
      <c r="G31" s="183" t="s">
        <v>116</v>
      </c>
      <c r="H31" s="184">
        <v>26</v>
      </c>
      <c r="I31" s="185">
        <v>1050</v>
      </c>
      <c r="J31" s="131">
        <v>13400</v>
      </c>
      <c r="K31" s="131">
        <v>17500</v>
      </c>
      <c r="L31" s="186">
        <v>17400</v>
      </c>
      <c r="M31" s="193">
        <v>16500</v>
      </c>
      <c r="N31" s="188">
        <v>15800</v>
      </c>
      <c r="O31" s="188">
        <v>10500</v>
      </c>
      <c r="P31" s="189">
        <f t="shared" si="0"/>
        <v>92150</v>
      </c>
      <c r="Q31" s="96">
        <v>14</v>
      </c>
      <c r="R31" s="96">
        <v>12</v>
      </c>
    </row>
    <row r="32" spans="2:18" ht="15" customHeight="1" x14ac:dyDescent="0.2">
      <c r="B32" s="181">
        <v>2009</v>
      </c>
      <c r="C32" s="182" t="s">
        <v>13</v>
      </c>
      <c r="D32" s="120">
        <v>17</v>
      </c>
      <c r="E32" s="136" t="s">
        <v>22</v>
      </c>
      <c r="F32" s="120" t="s">
        <v>19</v>
      </c>
      <c r="G32" s="183" t="s">
        <v>117</v>
      </c>
      <c r="H32" s="184">
        <v>164</v>
      </c>
      <c r="I32" s="185">
        <v>6050</v>
      </c>
      <c r="J32" s="131">
        <v>75650</v>
      </c>
      <c r="K32" s="131">
        <v>91000</v>
      </c>
      <c r="L32" s="186">
        <v>96600</v>
      </c>
      <c r="M32" s="193">
        <v>99500</v>
      </c>
      <c r="N32" s="188">
        <v>101000</v>
      </c>
      <c r="O32" s="188">
        <v>68000</v>
      </c>
      <c r="P32" s="189">
        <f t="shared" si="0"/>
        <v>537800</v>
      </c>
      <c r="Q32" s="96">
        <v>93</v>
      </c>
      <c r="R32" s="96">
        <v>71</v>
      </c>
    </row>
    <row r="33" spans="2:18" ht="15" customHeight="1" x14ac:dyDescent="0.2">
      <c r="B33" s="181">
        <v>2009</v>
      </c>
      <c r="C33" s="182" t="s">
        <v>13</v>
      </c>
      <c r="D33" s="120">
        <v>18</v>
      </c>
      <c r="E33" s="136" t="s">
        <v>22</v>
      </c>
      <c r="F33" s="120" t="s">
        <v>15</v>
      </c>
      <c r="G33" s="183" t="s">
        <v>118</v>
      </c>
      <c r="H33" s="184">
        <v>426</v>
      </c>
      <c r="I33" s="185">
        <v>17500</v>
      </c>
      <c r="J33" s="131">
        <v>216850</v>
      </c>
      <c r="K33" s="131">
        <v>240800</v>
      </c>
      <c r="L33" s="186">
        <v>241500</v>
      </c>
      <c r="M33" s="193">
        <v>252900</v>
      </c>
      <c r="N33" s="188">
        <v>246600</v>
      </c>
      <c r="O33" s="188">
        <v>175200</v>
      </c>
      <c r="P33" s="189">
        <f t="shared" si="0"/>
        <v>1391350</v>
      </c>
      <c r="Q33" s="96">
        <v>242</v>
      </c>
      <c r="R33" s="96">
        <v>184</v>
      </c>
    </row>
    <row r="34" spans="2:18" ht="15" customHeight="1" x14ac:dyDescent="0.2">
      <c r="B34" s="181">
        <v>2009</v>
      </c>
      <c r="C34" s="182" t="s">
        <v>13</v>
      </c>
      <c r="D34" s="120">
        <v>19</v>
      </c>
      <c r="E34" s="136" t="s">
        <v>22</v>
      </c>
      <c r="F34" s="120" t="s">
        <v>23</v>
      </c>
      <c r="G34" s="183" t="s">
        <v>119</v>
      </c>
      <c r="H34" s="184">
        <v>163</v>
      </c>
      <c r="I34" s="185">
        <v>4550</v>
      </c>
      <c r="J34" s="131">
        <v>58600</v>
      </c>
      <c r="K34" s="131">
        <v>74700</v>
      </c>
      <c r="L34" s="186">
        <v>86000</v>
      </c>
      <c r="M34" s="193">
        <v>91100</v>
      </c>
      <c r="N34" s="188">
        <v>97100</v>
      </c>
      <c r="O34" s="188">
        <v>67500</v>
      </c>
      <c r="P34" s="189">
        <f t="shared" si="0"/>
        <v>479550</v>
      </c>
      <c r="Q34" s="96">
        <v>74</v>
      </c>
      <c r="R34" s="96">
        <v>89</v>
      </c>
    </row>
    <row r="35" spans="2:18" ht="15" customHeight="1" x14ac:dyDescent="0.2">
      <c r="B35" s="181">
        <v>2009</v>
      </c>
      <c r="C35" s="182" t="s">
        <v>13</v>
      </c>
      <c r="D35" s="120">
        <v>20</v>
      </c>
      <c r="E35" s="136" t="s">
        <v>14</v>
      </c>
      <c r="F35" s="120" t="s">
        <v>19</v>
      </c>
      <c r="G35" s="183" t="s">
        <v>120</v>
      </c>
      <c r="H35" s="184">
        <v>153</v>
      </c>
      <c r="I35" s="185">
        <v>5950</v>
      </c>
      <c r="J35" s="131">
        <v>72250</v>
      </c>
      <c r="K35" s="131">
        <v>92700</v>
      </c>
      <c r="L35" s="186">
        <v>80600</v>
      </c>
      <c r="M35" s="187">
        <v>114300</v>
      </c>
      <c r="N35" s="188">
        <v>91800</v>
      </c>
      <c r="O35" s="188">
        <v>64100</v>
      </c>
      <c r="P35" s="189">
        <f t="shared" si="0"/>
        <v>521700</v>
      </c>
      <c r="Q35" s="96">
        <v>71</v>
      </c>
      <c r="R35" s="96">
        <v>82</v>
      </c>
    </row>
    <row r="36" spans="2:18" ht="15" customHeight="1" x14ac:dyDescent="0.2">
      <c r="B36" s="181">
        <v>2009</v>
      </c>
      <c r="C36" s="182" t="s">
        <v>13</v>
      </c>
      <c r="D36" s="120">
        <v>21</v>
      </c>
      <c r="E36" s="136" t="s">
        <v>22</v>
      </c>
      <c r="F36" s="120" t="s">
        <v>24</v>
      </c>
      <c r="G36" s="183" t="s">
        <v>121</v>
      </c>
      <c r="H36" s="184">
        <v>286</v>
      </c>
      <c r="I36" s="185">
        <v>10550</v>
      </c>
      <c r="J36" s="131">
        <v>132900</v>
      </c>
      <c r="K36" s="131">
        <v>166200</v>
      </c>
      <c r="L36" s="186">
        <v>175900</v>
      </c>
      <c r="M36" s="193">
        <v>178200</v>
      </c>
      <c r="N36" s="188">
        <v>172400</v>
      </c>
      <c r="O36" s="188">
        <v>119200</v>
      </c>
      <c r="P36" s="189">
        <f t="shared" si="0"/>
        <v>955350</v>
      </c>
      <c r="Q36" s="96">
        <v>150</v>
      </c>
      <c r="R36" s="96">
        <v>136</v>
      </c>
    </row>
    <row r="37" spans="2:18" ht="15" customHeight="1" x14ac:dyDescent="0.2">
      <c r="B37" s="181">
        <v>2009</v>
      </c>
      <c r="C37" s="182" t="s">
        <v>13</v>
      </c>
      <c r="D37" s="120">
        <v>22</v>
      </c>
      <c r="E37" s="136" t="s">
        <v>22</v>
      </c>
      <c r="F37" s="120" t="s">
        <v>19</v>
      </c>
      <c r="G37" s="183" t="s">
        <v>122</v>
      </c>
      <c r="H37" s="184">
        <v>51</v>
      </c>
      <c r="I37" s="185">
        <v>2650</v>
      </c>
      <c r="J37" s="131">
        <v>31650</v>
      </c>
      <c r="K37" s="131">
        <v>34700</v>
      </c>
      <c r="L37" s="186">
        <v>35500</v>
      </c>
      <c r="M37" s="193">
        <v>34100</v>
      </c>
      <c r="N37" s="188">
        <v>31862.84</v>
      </c>
      <c r="O37" s="188">
        <v>20531.68</v>
      </c>
      <c r="P37" s="189">
        <f t="shared" si="0"/>
        <v>190994.52</v>
      </c>
      <c r="Q37" s="96">
        <v>25</v>
      </c>
      <c r="R37" s="96">
        <v>26</v>
      </c>
    </row>
    <row r="38" spans="2:18" ht="15" customHeight="1" x14ac:dyDescent="0.2">
      <c r="B38" s="181">
        <v>2009</v>
      </c>
      <c r="C38" s="182" t="s">
        <v>13</v>
      </c>
      <c r="D38" s="120">
        <v>23</v>
      </c>
      <c r="E38" s="136" t="s">
        <v>22</v>
      </c>
      <c r="F38" s="120" t="s">
        <v>24</v>
      </c>
      <c r="G38" s="183" t="s">
        <v>123</v>
      </c>
      <c r="H38" s="184">
        <v>340</v>
      </c>
      <c r="I38" s="185">
        <v>12150</v>
      </c>
      <c r="J38" s="131">
        <v>154250</v>
      </c>
      <c r="K38" s="131">
        <v>194600</v>
      </c>
      <c r="L38" s="186">
        <v>210200</v>
      </c>
      <c r="M38" s="193">
        <v>218000</v>
      </c>
      <c r="N38" s="188">
        <v>214600</v>
      </c>
      <c r="O38" s="188">
        <v>139400</v>
      </c>
      <c r="P38" s="189">
        <f t="shared" si="0"/>
        <v>1143200</v>
      </c>
      <c r="Q38" s="96">
        <v>193</v>
      </c>
      <c r="R38" s="96">
        <v>147</v>
      </c>
    </row>
    <row r="39" spans="2:18" ht="15" customHeight="1" x14ac:dyDescent="0.2">
      <c r="B39" s="181">
        <v>2009</v>
      </c>
      <c r="C39" s="182" t="s">
        <v>13</v>
      </c>
      <c r="D39" s="120">
        <v>24</v>
      </c>
      <c r="E39" s="136" t="s">
        <v>22</v>
      </c>
      <c r="F39" s="120" t="s">
        <v>18</v>
      </c>
      <c r="G39" s="183" t="s">
        <v>124</v>
      </c>
      <c r="H39" s="184">
        <v>319</v>
      </c>
      <c r="I39" s="185">
        <v>11550</v>
      </c>
      <c r="J39" s="131">
        <v>135700</v>
      </c>
      <c r="K39" s="131">
        <v>161200</v>
      </c>
      <c r="L39" s="186">
        <v>195900</v>
      </c>
      <c r="M39" s="193">
        <v>199500</v>
      </c>
      <c r="N39" s="188">
        <v>191800</v>
      </c>
      <c r="O39" s="188">
        <v>128200</v>
      </c>
      <c r="P39" s="189">
        <f t="shared" si="0"/>
        <v>1023850</v>
      </c>
      <c r="Q39" s="96">
        <v>172</v>
      </c>
      <c r="R39" s="96">
        <v>147</v>
      </c>
    </row>
    <row r="40" spans="2:18" ht="15" customHeight="1" x14ac:dyDescent="0.2">
      <c r="B40" s="181">
        <v>2009</v>
      </c>
      <c r="C40" s="182" t="s">
        <v>13</v>
      </c>
      <c r="D40" s="120">
        <v>25</v>
      </c>
      <c r="E40" s="136" t="s">
        <v>22</v>
      </c>
      <c r="F40" s="120" t="s">
        <v>23</v>
      </c>
      <c r="G40" s="183" t="s">
        <v>125</v>
      </c>
      <c r="H40" s="184">
        <v>312</v>
      </c>
      <c r="I40" s="185">
        <v>8700</v>
      </c>
      <c r="J40" s="131">
        <v>112500</v>
      </c>
      <c r="K40" s="131">
        <v>143300</v>
      </c>
      <c r="L40" s="186">
        <v>153250</v>
      </c>
      <c r="M40" s="193">
        <v>197000</v>
      </c>
      <c r="N40" s="188">
        <v>193262.84</v>
      </c>
      <c r="O40" s="188">
        <v>124925.68</v>
      </c>
      <c r="P40" s="189">
        <f t="shared" si="0"/>
        <v>932938.52</v>
      </c>
      <c r="Q40" s="96">
        <v>166</v>
      </c>
      <c r="R40" s="96">
        <v>146</v>
      </c>
    </row>
    <row r="41" spans="2:18" ht="15" customHeight="1" x14ac:dyDescent="0.2">
      <c r="B41" s="181">
        <v>2009</v>
      </c>
      <c r="C41" s="182" t="s">
        <v>13</v>
      </c>
      <c r="D41" s="120">
        <v>26</v>
      </c>
      <c r="E41" s="136" t="s">
        <v>22</v>
      </c>
      <c r="F41" s="138" t="s">
        <v>17</v>
      </c>
      <c r="G41" s="183" t="s">
        <v>209</v>
      </c>
      <c r="H41" s="184">
        <v>263</v>
      </c>
      <c r="I41" s="185">
        <v>8200</v>
      </c>
      <c r="J41" s="131">
        <v>111150</v>
      </c>
      <c r="K41" s="131">
        <v>143900</v>
      </c>
      <c r="L41" s="186">
        <v>150300</v>
      </c>
      <c r="M41" s="193">
        <v>145300</v>
      </c>
      <c r="N41" s="188">
        <v>154800</v>
      </c>
      <c r="O41" s="188">
        <v>105100</v>
      </c>
      <c r="P41" s="189">
        <f t="shared" si="0"/>
        <v>818750</v>
      </c>
      <c r="Q41" s="96">
        <v>148</v>
      </c>
      <c r="R41" s="96">
        <v>115</v>
      </c>
    </row>
    <row r="42" spans="2:18" ht="15" customHeight="1" x14ac:dyDescent="0.2">
      <c r="B42" s="181">
        <v>2009</v>
      </c>
      <c r="C42" s="182" t="s">
        <v>13</v>
      </c>
      <c r="D42" s="120">
        <v>27</v>
      </c>
      <c r="E42" s="136" t="s">
        <v>22</v>
      </c>
      <c r="F42" s="120" t="s">
        <v>19</v>
      </c>
      <c r="G42" s="121" t="s">
        <v>126</v>
      </c>
      <c r="H42" s="184">
        <v>222</v>
      </c>
      <c r="I42" s="185">
        <v>9650</v>
      </c>
      <c r="J42" s="131">
        <v>118600</v>
      </c>
      <c r="K42" s="131">
        <v>135200</v>
      </c>
      <c r="L42" s="186">
        <v>136200</v>
      </c>
      <c r="M42" s="193">
        <v>140700</v>
      </c>
      <c r="N42" s="188">
        <v>138662.84</v>
      </c>
      <c r="O42" s="188">
        <v>95188.51999999999</v>
      </c>
      <c r="P42" s="189">
        <f t="shared" si="0"/>
        <v>774201.36</v>
      </c>
      <c r="Q42" s="96">
        <v>121</v>
      </c>
      <c r="R42" s="96">
        <v>101</v>
      </c>
    </row>
    <row r="43" spans="2:18" x14ac:dyDescent="0.2">
      <c r="B43" s="181">
        <v>2009</v>
      </c>
      <c r="C43" s="182" t="s">
        <v>13</v>
      </c>
      <c r="D43" s="120">
        <v>28</v>
      </c>
      <c r="E43" s="136" t="s">
        <v>22</v>
      </c>
      <c r="F43" s="120" t="s">
        <v>25</v>
      </c>
      <c r="G43" s="121" t="s">
        <v>127</v>
      </c>
      <c r="H43" s="184">
        <v>186</v>
      </c>
      <c r="I43" s="185">
        <v>7450</v>
      </c>
      <c r="J43" s="131">
        <v>93450</v>
      </c>
      <c r="K43" s="131">
        <v>111900</v>
      </c>
      <c r="L43" s="186">
        <v>109600</v>
      </c>
      <c r="M43" s="193">
        <v>111700</v>
      </c>
      <c r="N43" s="188">
        <v>113260.56</v>
      </c>
      <c r="O43" s="188">
        <v>74121.119999999995</v>
      </c>
      <c r="P43" s="189">
        <f t="shared" si="0"/>
        <v>621481.68000000005</v>
      </c>
      <c r="Q43" s="96">
        <v>99</v>
      </c>
      <c r="R43" s="96">
        <v>87</v>
      </c>
    </row>
    <row r="44" spans="2:18" ht="15" customHeight="1" x14ac:dyDescent="0.2">
      <c r="B44" s="181">
        <v>2009</v>
      </c>
      <c r="C44" s="182" t="s">
        <v>13</v>
      </c>
      <c r="D44" s="120">
        <v>29</v>
      </c>
      <c r="E44" s="136" t="s">
        <v>22</v>
      </c>
      <c r="F44" s="120" t="s">
        <v>19</v>
      </c>
      <c r="G44" s="121" t="s">
        <v>128</v>
      </c>
      <c r="H44" s="184">
        <v>171</v>
      </c>
      <c r="I44" s="185">
        <v>6550</v>
      </c>
      <c r="J44" s="131">
        <v>79700</v>
      </c>
      <c r="K44" s="131">
        <v>97700</v>
      </c>
      <c r="L44" s="186">
        <v>99600</v>
      </c>
      <c r="M44" s="193">
        <v>104900</v>
      </c>
      <c r="N44" s="188">
        <v>102800</v>
      </c>
      <c r="O44" s="188">
        <v>70300</v>
      </c>
      <c r="P44" s="189">
        <f t="shared" si="0"/>
        <v>561550</v>
      </c>
      <c r="Q44" s="96">
        <v>100</v>
      </c>
      <c r="R44" s="96">
        <v>71</v>
      </c>
    </row>
    <row r="45" spans="2:18" x14ac:dyDescent="0.2">
      <c r="B45" s="181">
        <v>2009</v>
      </c>
      <c r="C45" s="182" t="s">
        <v>13</v>
      </c>
      <c r="D45" s="120">
        <v>30</v>
      </c>
      <c r="E45" s="136" t="s">
        <v>22</v>
      </c>
      <c r="F45" s="120" t="s">
        <v>19</v>
      </c>
      <c r="G45" s="121" t="s">
        <v>129</v>
      </c>
      <c r="H45" s="184">
        <v>93</v>
      </c>
      <c r="I45" s="185">
        <v>3350</v>
      </c>
      <c r="J45" s="131">
        <v>41900</v>
      </c>
      <c r="K45" s="131">
        <v>53300</v>
      </c>
      <c r="L45" s="186">
        <v>58300</v>
      </c>
      <c r="M45" s="193">
        <v>57800</v>
      </c>
      <c r="N45" s="188">
        <v>57900</v>
      </c>
      <c r="O45" s="188">
        <v>38000</v>
      </c>
      <c r="P45" s="189">
        <f t="shared" si="0"/>
        <v>310550</v>
      </c>
      <c r="Q45" s="96">
        <v>47</v>
      </c>
      <c r="R45" s="96">
        <v>46</v>
      </c>
    </row>
    <row r="46" spans="2:18" ht="15" customHeight="1" x14ac:dyDescent="0.2">
      <c r="B46" s="181">
        <v>2009</v>
      </c>
      <c r="C46" s="182" t="s">
        <v>13</v>
      </c>
      <c r="D46" s="120">
        <v>31</v>
      </c>
      <c r="E46" s="136" t="s">
        <v>22</v>
      </c>
      <c r="F46" s="120" t="s">
        <v>18</v>
      </c>
      <c r="G46" s="121" t="s">
        <v>130</v>
      </c>
      <c r="H46" s="184">
        <v>548</v>
      </c>
      <c r="I46" s="185">
        <v>23150</v>
      </c>
      <c r="J46" s="131">
        <v>271900</v>
      </c>
      <c r="K46" s="131">
        <v>343100</v>
      </c>
      <c r="L46" s="186">
        <v>375400</v>
      </c>
      <c r="M46" s="193">
        <v>362000</v>
      </c>
      <c r="N46" s="188">
        <v>338200</v>
      </c>
      <c r="O46" s="188">
        <v>226300</v>
      </c>
      <c r="P46" s="189">
        <f t="shared" si="0"/>
        <v>1940050</v>
      </c>
      <c r="Q46" s="96">
        <v>333</v>
      </c>
      <c r="R46" s="96">
        <v>215</v>
      </c>
    </row>
    <row r="47" spans="2:18" x14ac:dyDescent="0.2">
      <c r="B47" s="181">
        <v>2009</v>
      </c>
      <c r="C47" s="182" t="s">
        <v>13</v>
      </c>
      <c r="D47" s="120">
        <v>32</v>
      </c>
      <c r="E47" s="136" t="s">
        <v>22</v>
      </c>
      <c r="F47" s="120" t="s">
        <v>19</v>
      </c>
      <c r="G47" s="121" t="s">
        <v>131</v>
      </c>
      <c r="H47" s="184">
        <v>144</v>
      </c>
      <c r="I47" s="185">
        <v>6550</v>
      </c>
      <c r="J47" s="131">
        <v>78550</v>
      </c>
      <c r="K47" s="131">
        <v>86100</v>
      </c>
      <c r="L47" s="186">
        <v>86100</v>
      </c>
      <c r="M47" s="193">
        <v>89100</v>
      </c>
      <c r="N47" s="188">
        <v>87000</v>
      </c>
      <c r="O47" s="188">
        <v>57600</v>
      </c>
      <c r="P47" s="189">
        <f t="shared" si="0"/>
        <v>491000</v>
      </c>
      <c r="Q47" s="96">
        <v>86</v>
      </c>
      <c r="R47" s="96">
        <v>58</v>
      </c>
    </row>
    <row r="48" spans="2:18" ht="12.75" customHeight="1" x14ac:dyDescent="0.2">
      <c r="B48" s="181">
        <v>2011</v>
      </c>
      <c r="C48" s="182" t="s">
        <v>26</v>
      </c>
      <c r="D48" s="183">
        <v>1</v>
      </c>
      <c r="E48" s="137" t="s">
        <v>14</v>
      </c>
      <c r="F48" s="120" t="s">
        <v>16</v>
      </c>
      <c r="G48" s="121" t="s">
        <v>210</v>
      </c>
      <c r="H48" s="184">
        <v>209</v>
      </c>
      <c r="I48" s="192"/>
      <c r="J48" s="192"/>
      <c r="K48" s="131">
        <v>57000</v>
      </c>
      <c r="L48" s="186">
        <v>121400</v>
      </c>
      <c r="M48" s="187">
        <v>127200</v>
      </c>
      <c r="N48" s="188">
        <v>126000</v>
      </c>
      <c r="O48" s="188">
        <v>87000</v>
      </c>
      <c r="P48" s="189">
        <f t="shared" si="0"/>
        <v>518600</v>
      </c>
      <c r="Q48" s="96">
        <v>120</v>
      </c>
      <c r="R48" s="96">
        <v>89</v>
      </c>
    </row>
    <row r="49" spans="2:20" ht="15" customHeight="1" x14ac:dyDescent="0.2">
      <c r="B49" s="181">
        <v>2011</v>
      </c>
      <c r="C49" s="182" t="s">
        <v>26</v>
      </c>
      <c r="D49" s="183">
        <v>2</v>
      </c>
      <c r="E49" s="137" t="s">
        <v>14</v>
      </c>
      <c r="F49" s="120" t="s">
        <v>27</v>
      </c>
      <c r="G49" s="121" t="s">
        <v>132</v>
      </c>
      <c r="H49" s="184">
        <v>230</v>
      </c>
      <c r="I49" s="192"/>
      <c r="J49" s="192"/>
      <c r="K49" s="131">
        <v>60300</v>
      </c>
      <c r="L49" s="186">
        <v>125500</v>
      </c>
      <c r="M49" s="187">
        <v>148300</v>
      </c>
      <c r="N49" s="188">
        <v>146600</v>
      </c>
      <c r="O49" s="188">
        <v>94400</v>
      </c>
      <c r="P49" s="189">
        <f t="shared" si="0"/>
        <v>575100</v>
      </c>
      <c r="Q49" s="96">
        <v>125</v>
      </c>
      <c r="R49" s="96">
        <v>105</v>
      </c>
    </row>
    <row r="50" spans="2:20" ht="15" customHeight="1" x14ac:dyDescent="0.2">
      <c r="B50" s="181">
        <v>2011</v>
      </c>
      <c r="C50" s="182" t="s">
        <v>26</v>
      </c>
      <c r="D50" s="183">
        <v>3</v>
      </c>
      <c r="E50" s="137" t="s">
        <v>14</v>
      </c>
      <c r="F50" s="120" t="s">
        <v>28</v>
      </c>
      <c r="G50" s="121" t="s">
        <v>133</v>
      </c>
      <c r="H50" s="184">
        <v>478</v>
      </c>
      <c r="I50" s="192"/>
      <c r="J50" s="192"/>
      <c r="K50" s="131">
        <v>131700</v>
      </c>
      <c r="L50" s="186">
        <v>239200</v>
      </c>
      <c r="M50" s="187">
        <v>321900</v>
      </c>
      <c r="N50" s="188">
        <v>274000</v>
      </c>
      <c r="O50" s="188">
        <v>202600</v>
      </c>
      <c r="P50" s="189">
        <f t="shared" si="0"/>
        <v>1169400</v>
      </c>
      <c r="Q50" s="96">
        <v>245</v>
      </c>
      <c r="R50" s="96">
        <v>233</v>
      </c>
    </row>
    <row r="51" spans="2:20" s="171" customFormat="1" ht="15" customHeight="1" x14ac:dyDescent="0.2">
      <c r="B51" s="181">
        <v>2011</v>
      </c>
      <c r="C51" s="182" t="s">
        <v>26</v>
      </c>
      <c r="D51" s="183">
        <v>4</v>
      </c>
      <c r="E51" s="137" t="s">
        <v>14</v>
      </c>
      <c r="F51" s="120" t="s">
        <v>20</v>
      </c>
      <c r="G51" s="121" t="s">
        <v>211</v>
      </c>
      <c r="H51" s="184">
        <v>191</v>
      </c>
      <c r="I51" s="192"/>
      <c r="J51" s="192"/>
      <c r="K51" s="131">
        <v>50750</v>
      </c>
      <c r="L51" s="186">
        <v>87700</v>
      </c>
      <c r="M51" s="187">
        <v>102200</v>
      </c>
      <c r="N51" s="188">
        <v>106781.48000000001</v>
      </c>
      <c r="O51" s="188">
        <v>77881.119999999995</v>
      </c>
      <c r="P51" s="189">
        <f t="shared" si="0"/>
        <v>425312.6</v>
      </c>
      <c r="Q51" s="96">
        <v>112</v>
      </c>
      <c r="R51" s="96">
        <v>79</v>
      </c>
      <c r="S51" s="167"/>
      <c r="T51" s="167"/>
    </row>
    <row r="52" spans="2:20" s="171" customFormat="1" ht="15" customHeight="1" x14ac:dyDescent="0.2">
      <c r="B52" s="181">
        <v>2011</v>
      </c>
      <c r="C52" s="182" t="s">
        <v>26</v>
      </c>
      <c r="D52" s="183">
        <v>5</v>
      </c>
      <c r="E52" s="137" t="s">
        <v>22</v>
      </c>
      <c r="F52" s="136" t="s">
        <v>17</v>
      </c>
      <c r="G52" s="121" t="s">
        <v>212</v>
      </c>
      <c r="H52" s="184">
        <v>473</v>
      </c>
      <c r="I52" s="192"/>
      <c r="J52" s="192"/>
      <c r="K52" s="131">
        <v>111000</v>
      </c>
      <c r="L52" s="186">
        <v>221800</v>
      </c>
      <c r="M52" s="193">
        <v>272300</v>
      </c>
      <c r="N52" s="188">
        <v>277962.83999999997</v>
      </c>
      <c r="O52" s="188">
        <v>192625.68</v>
      </c>
      <c r="P52" s="189">
        <f t="shared" si="0"/>
        <v>1075688.52</v>
      </c>
      <c r="Q52" s="96">
        <v>233</v>
      </c>
      <c r="R52" s="96">
        <v>240</v>
      </c>
      <c r="S52" s="167"/>
      <c r="T52" s="167"/>
    </row>
    <row r="53" spans="2:20" s="171" customFormat="1" ht="15" customHeight="1" x14ac:dyDescent="0.2">
      <c r="B53" s="181">
        <v>2011</v>
      </c>
      <c r="C53" s="182" t="s">
        <v>26</v>
      </c>
      <c r="D53" s="183">
        <v>6</v>
      </c>
      <c r="E53" s="137" t="s">
        <v>22</v>
      </c>
      <c r="F53" s="136" t="s">
        <v>15</v>
      </c>
      <c r="G53" s="121" t="s">
        <v>134</v>
      </c>
      <c r="H53" s="184">
        <v>550</v>
      </c>
      <c r="I53" s="192"/>
      <c r="J53" s="192"/>
      <c r="K53" s="131">
        <v>155100</v>
      </c>
      <c r="L53" s="186">
        <v>313210</v>
      </c>
      <c r="M53" s="193">
        <v>339000</v>
      </c>
      <c r="N53" s="188">
        <v>336165.8</v>
      </c>
      <c r="O53" s="188">
        <v>225263.2</v>
      </c>
      <c r="P53" s="189">
        <f t="shared" si="0"/>
        <v>1368739</v>
      </c>
      <c r="Q53" s="96">
        <v>308</v>
      </c>
      <c r="R53" s="96">
        <v>242</v>
      </c>
      <c r="S53" s="167"/>
      <c r="T53" s="167"/>
    </row>
    <row r="54" spans="2:20" s="171" customFormat="1" ht="15" customHeight="1" x14ac:dyDescent="0.2">
      <c r="B54" s="181">
        <v>2011</v>
      </c>
      <c r="C54" s="182" t="s">
        <v>26</v>
      </c>
      <c r="D54" s="183">
        <v>7</v>
      </c>
      <c r="E54" s="137" t="s">
        <v>14</v>
      </c>
      <c r="F54" s="136" t="s">
        <v>18</v>
      </c>
      <c r="G54" s="121" t="s">
        <v>135</v>
      </c>
      <c r="H54" s="184">
        <v>332</v>
      </c>
      <c r="I54" s="192"/>
      <c r="J54" s="192"/>
      <c r="K54" s="131">
        <v>104300</v>
      </c>
      <c r="L54" s="186">
        <v>172700</v>
      </c>
      <c r="M54" s="190">
        <v>236500</v>
      </c>
      <c r="N54" s="188">
        <v>197800</v>
      </c>
      <c r="O54" s="188">
        <v>66400</v>
      </c>
      <c r="P54" s="189">
        <f t="shared" si="0"/>
        <v>777700</v>
      </c>
      <c r="Q54" s="96">
        <v>181</v>
      </c>
      <c r="R54" s="96">
        <v>151</v>
      </c>
      <c r="S54" s="167"/>
      <c r="T54" s="167"/>
    </row>
    <row r="55" spans="2:20" s="171" customFormat="1" ht="15" customHeight="1" x14ac:dyDescent="0.2">
      <c r="B55" s="181">
        <v>2011</v>
      </c>
      <c r="C55" s="182" t="s">
        <v>26</v>
      </c>
      <c r="D55" s="183">
        <v>8</v>
      </c>
      <c r="E55" s="137" t="s">
        <v>14</v>
      </c>
      <c r="F55" s="136" t="s">
        <v>15</v>
      </c>
      <c r="G55" s="121" t="s">
        <v>136</v>
      </c>
      <c r="H55" s="184">
        <v>738</v>
      </c>
      <c r="I55" s="192"/>
      <c r="J55" s="192"/>
      <c r="K55" s="131">
        <v>182550</v>
      </c>
      <c r="L55" s="186">
        <v>436500</v>
      </c>
      <c r="M55" s="187">
        <v>451150</v>
      </c>
      <c r="N55" s="188">
        <v>447200</v>
      </c>
      <c r="O55" s="188">
        <v>147600</v>
      </c>
      <c r="P55" s="189">
        <f t="shared" si="0"/>
        <v>1665000</v>
      </c>
      <c r="Q55" s="96">
        <v>376</v>
      </c>
      <c r="R55" s="96">
        <v>362</v>
      </c>
      <c r="S55" s="167"/>
      <c r="T55" s="167"/>
    </row>
    <row r="56" spans="2:20" s="171" customFormat="1" ht="15" customHeight="1" x14ac:dyDescent="0.2">
      <c r="B56" s="181">
        <v>2011</v>
      </c>
      <c r="C56" s="182" t="s">
        <v>26</v>
      </c>
      <c r="D56" s="183">
        <v>9</v>
      </c>
      <c r="E56" s="137" t="s">
        <v>22</v>
      </c>
      <c r="F56" s="136" t="s">
        <v>15</v>
      </c>
      <c r="G56" s="121" t="s">
        <v>137</v>
      </c>
      <c r="H56" s="184">
        <v>195</v>
      </c>
      <c r="I56" s="192"/>
      <c r="J56" s="192"/>
      <c r="K56" s="131">
        <v>55000</v>
      </c>
      <c r="L56" s="186">
        <v>130000</v>
      </c>
      <c r="M56" s="193">
        <v>125600</v>
      </c>
      <c r="N56" s="188">
        <v>117800</v>
      </c>
      <c r="O56" s="188">
        <v>82600</v>
      </c>
      <c r="P56" s="189">
        <f t="shared" si="0"/>
        <v>511000</v>
      </c>
      <c r="Q56" s="96">
        <v>125</v>
      </c>
      <c r="R56" s="96">
        <v>70</v>
      </c>
      <c r="S56" s="167"/>
      <c r="T56" s="167"/>
    </row>
    <row r="57" spans="2:20" s="171" customFormat="1" ht="15" customHeight="1" x14ac:dyDescent="0.2">
      <c r="B57" s="181">
        <v>2011</v>
      </c>
      <c r="C57" s="182" t="s">
        <v>26</v>
      </c>
      <c r="D57" s="183">
        <v>10</v>
      </c>
      <c r="E57" s="137" t="s">
        <v>22</v>
      </c>
      <c r="F57" s="136" t="s">
        <v>21</v>
      </c>
      <c r="G57" s="121" t="s">
        <v>138</v>
      </c>
      <c r="H57" s="184">
        <v>1069</v>
      </c>
      <c r="I57" s="192"/>
      <c r="J57" s="192"/>
      <c r="K57" s="131">
        <v>263800</v>
      </c>
      <c r="L57" s="186">
        <v>499800</v>
      </c>
      <c r="M57" s="193">
        <v>631000</v>
      </c>
      <c r="N57" s="188">
        <v>639862.84</v>
      </c>
      <c r="O57" s="188">
        <v>436425.83999999997</v>
      </c>
      <c r="P57" s="189">
        <f t="shared" si="0"/>
        <v>2470888.6799999997</v>
      </c>
      <c r="Q57" s="96">
        <v>551</v>
      </c>
      <c r="R57" s="96">
        <v>518</v>
      </c>
      <c r="S57" s="167"/>
      <c r="T57" s="167"/>
    </row>
    <row r="58" spans="2:20" s="171" customFormat="1" ht="15" customHeight="1" x14ac:dyDescent="0.2">
      <c r="B58" s="181">
        <v>2011</v>
      </c>
      <c r="C58" s="182" t="s">
        <v>26</v>
      </c>
      <c r="D58" s="183">
        <v>11</v>
      </c>
      <c r="E58" s="137" t="s">
        <v>22</v>
      </c>
      <c r="F58" s="136" t="s">
        <v>16</v>
      </c>
      <c r="G58" s="121" t="s">
        <v>139</v>
      </c>
      <c r="H58" s="184">
        <v>571</v>
      </c>
      <c r="I58" s="192"/>
      <c r="J58" s="192"/>
      <c r="K58" s="131">
        <v>136000</v>
      </c>
      <c r="L58" s="186">
        <v>311700</v>
      </c>
      <c r="M58" s="193">
        <v>336100</v>
      </c>
      <c r="N58" s="188">
        <v>336234.4</v>
      </c>
      <c r="O58" s="188">
        <v>234303</v>
      </c>
      <c r="P58" s="189">
        <f t="shared" si="0"/>
        <v>1354337.4</v>
      </c>
      <c r="Q58" s="96">
        <v>299</v>
      </c>
      <c r="R58" s="96">
        <v>272</v>
      </c>
      <c r="S58" s="167"/>
      <c r="T58" s="167"/>
    </row>
    <row r="59" spans="2:20" s="171" customFormat="1" ht="15" customHeight="1" x14ac:dyDescent="0.2">
      <c r="B59" s="181">
        <v>2011</v>
      </c>
      <c r="C59" s="182" t="s">
        <v>26</v>
      </c>
      <c r="D59" s="183">
        <v>12</v>
      </c>
      <c r="E59" s="137" t="s">
        <v>14</v>
      </c>
      <c r="F59" s="136" t="s">
        <v>21</v>
      </c>
      <c r="G59" s="121" t="s">
        <v>140</v>
      </c>
      <c r="H59" s="184">
        <v>1039</v>
      </c>
      <c r="I59" s="192"/>
      <c r="J59" s="192"/>
      <c r="K59" s="131">
        <v>202750</v>
      </c>
      <c r="L59" s="186">
        <v>531200</v>
      </c>
      <c r="M59" s="187">
        <v>592190</v>
      </c>
      <c r="N59" s="188">
        <v>610375.67999999993</v>
      </c>
      <c r="O59" s="188">
        <v>207366</v>
      </c>
      <c r="P59" s="189">
        <f t="shared" si="0"/>
        <v>2143881.6799999997</v>
      </c>
      <c r="Q59" s="96">
        <v>484</v>
      </c>
      <c r="R59" s="96">
        <v>555</v>
      </c>
      <c r="S59" s="167"/>
      <c r="T59" s="167"/>
    </row>
    <row r="60" spans="2:20" s="171" customFormat="1" ht="15" customHeight="1" x14ac:dyDescent="0.2">
      <c r="B60" s="181">
        <v>2011</v>
      </c>
      <c r="C60" s="182" t="s">
        <v>26</v>
      </c>
      <c r="D60" s="183">
        <v>13</v>
      </c>
      <c r="E60" s="137" t="s">
        <v>22</v>
      </c>
      <c r="F60" s="136" t="s">
        <v>29</v>
      </c>
      <c r="G60" s="121" t="s">
        <v>141</v>
      </c>
      <c r="H60" s="184">
        <v>466</v>
      </c>
      <c r="I60" s="192"/>
      <c r="J60" s="192"/>
      <c r="K60" s="131">
        <v>128500</v>
      </c>
      <c r="L60" s="186">
        <v>265400</v>
      </c>
      <c r="M60" s="193">
        <v>273100</v>
      </c>
      <c r="N60" s="188">
        <v>269725.68</v>
      </c>
      <c r="O60" s="188">
        <v>186951.67999999999</v>
      </c>
      <c r="P60" s="189">
        <f t="shared" si="0"/>
        <v>1123677.3599999999</v>
      </c>
      <c r="Q60" s="96">
        <v>307</v>
      </c>
      <c r="R60" s="96">
        <v>159</v>
      </c>
      <c r="S60" s="167"/>
      <c r="T60" s="167"/>
    </row>
    <row r="61" spans="2:20" s="171" customFormat="1" x14ac:dyDescent="0.2">
      <c r="B61" s="181">
        <v>2011</v>
      </c>
      <c r="C61" s="182" t="s">
        <v>26</v>
      </c>
      <c r="D61" s="183">
        <v>14</v>
      </c>
      <c r="E61" s="137" t="s">
        <v>22</v>
      </c>
      <c r="F61" s="136" t="s">
        <v>15</v>
      </c>
      <c r="G61" s="121" t="s">
        <v>142</v>
      </c>
      <c r="H61" s="184">
        <v>145</v>
      </c>
      <c r="I61" s="192"/>
      <c r="J61" s="192"/>
      <c r="K61" s="131">
        <v>31550</v>
      </c>
      <c r="L61" s="186">
        <v>87600</v>
      </c>
      <c r="M61" s="193">
        <v>98600</v>
      </c>
      <c r="N61" s="188">
        <v>91400</v>
      </c>
      <c r="O61" s="188">
        <v>58400</v>
      </c>
      <c r="P61" s="189">
        <f t="shared" si="0"/>
        <v>367550</v>
      </c>
      <c r="Q61" s="96">
        <v>77</v>
      </c>
      <c r="R61" s="96">
        <v>68</v>
      </c>
      <c r="S61" s="167"/>
      <c r="T61" s="167"/>
    </row>
    <row r="62" spans="2:20" s="171" customFormat="1" ht="15" customHeight="1" x14ac:dyDescent="0.2">
      <c r="B62" s="181">
        <v>2011</v>
      </c>
      <c r="C62" s="182" t="s">
        <v>26</v>
      </c>
      <c r="D62" s="183">
        <v>15</v>
      </c>
      <c r="E62" s="137" t="s">
        <v>22</v>
      </c>
      <c r="F62" s="136" t="s">
        <v>15</v>
      </c>
      <c r="G62" s="121" t="s">
        <v>143</v>
      </c>
      <c r="H62" s="184">
        <v>418</v>
      </c>
      <c r="I62" s="192"/>
      <c r="J62" s="192"/>
      <c r="K62" s="131">
        <v>105000</v>
      </c>
      <c r="L62" s="186">
        <v>216700</v>
      </c>
      <c r="M62" s="193">
        <v>260400</v>
      </c>
      <c r="N62" s="188">
        <v>250400</v>
      </c>
      <c r="O62" s="188">
        <v>177600</v>
      </c>
      <c r="P62" s="189">
        <f t="shared" si="0"/>
        <v>1010100</v>
      </c>
      <c r="Q62" s="96">
        <v>232</v>
      </c>
      <c r="R62" s="96">
        <v>186</v>
      </c>
      <c r="S62" s="167"/>
      <c r="T62" s="167"/>
    </row>
    <row r="63" spans="2:20" s="171" customFormat="1" ht="15" customHeight="1" x14ac:dyDescent="0.2">
      <c r="B63" s="181">
        <v>2011</v>
      </c>
      <c r="C63" s="182" t="s">
        <v>26</v>
      </c>
      <c r="D63" s="183">
        <v>16</v>
      </c>
      <c r="E63" s="137" t="s">
        <v>14</v>
      </c>
      <c r="F63" s="136" t="s">
        <v>15</v>
      </c>
      <c r="G63" s="121" t="s">
        <v>206</v>
      </c>
      <c r="H63" s="184">
        <v>125</v>
      </c>
      <c r="I63" s="192"/>
      <c r="J63" s="192"/>
      <c r="K63" s="131">
        <v>34750</v>
      </c>
      <c r="L63" s="186">
        <v>63500</v>
      </c>
      <c r="M63" s="187">
        <v>91800</v>
      </c>
      <c r="N63" s="188">
        <v>79000</v>
      </c>
      <c r="O63" s="188">
        <v>50400</v>
      </c>
      <c r="P63" s="189">
        <f t="shared" si="0"/>
        <v>319450</v>
      </c>
      <c r="Q63" s="96">
        <v>57</v>
      </c>
      <c r="R63" s="96">
        <v>68</v>
      </c>
      <c r="S63" s="167"/>
      <c r="T63" s="167"/>
    </row>
    <row r="64" spans="2:20" s="171" customFormat="1" ht="15" customHeight="1" x14ac:dyDescent="0.2">
      <c r="B64" s="181">
        <v>2011</v>
      </c>
      <c r="C64" s="182" t="s">
        <v>26</v>
      </c>
      <c r="D64" s="183">
        <v>17</v>
      </c>
      <c r="E64" s="137" t="s">
        <v>14</v>
      </c>
      <c r="F64" s="136" t="s">
        <v>15</v>
      </c>
      <c r="G64" s="121" t="s">
        <v>144</v>
      </c>
      <c r="H64" s="184">
        <v>135</v>
      </c>
      <c r="I64" s="192"/>
      <c r="J64" s="192"/>
      <c r="K64" s="131">
        <v>47600</v>
      </c>
      <c r="L64" s="186">
        <v>73300</v>
      </c>
      <c r="M64" s="187">
        <v>105300</v>
      </c>
      <c r="N64" s="188">
        <v>84000</v>
      </c>
      <c r="O64" s="188">
        <v>57200</v>
      </c>
      <c r="P64" s="189">
        <f t="shared" si="0"/>
        <v>367400</v>
      </c>
      <c r="Q64" s="96">
        <v>86</v>
      </c>
      <c r="R64" s="96">
        <v>49</v>
      </c>
      <c r="S64" s="167"/>
      <c r="T64" s="167"/>
    </row>
    <row r="65" spans="2:20" s="171" customFormat="1" x14ac:dyDescent="0.2">
      <c r="B65" s="181">
        <v>2011</v>
      </c>
      <c r="C65" s="182" t="s">
        <v>26</v>
      </c>
      <c r="D65" s="183">
        <v>18</v>
      </c>
      <c r="E65" s="137" t="s">
        <v>22</v>
      </c>
      <c r="F65" s="136" t="s">
        <v>17</v>
      </c>
      <c r="G65" s="121" t="s">
        <v>145</v>
      </c>
      <c r="H65" s="184">
        <v>392</v>
      </c>
      <c r="I65" s="192"/>
      <c r="J65" s="192"/>
      <c r="K65" s="131">
        <v>107500</v>
      </c>
      <c r="L65" s="186">
        <v>233200</v>
      </c>
      <c r="M65" s="193">
        <v>240400</v>
      </c>
      <c r="N65" s="188">
        <v>237800</v>
      </c>
      <c r="O65" s="188">
        <v>160600</v>
      </c>
      <c r="P65" s="189">
        <f t="shared" si="0"/>
        <v>979500</v>
      </c>
      <c r="Q65" s="96">
        <v>219</v>
      </c>
      <c r="R65" s="96">
        <v>173</v>
      </c>
      <c r="S65" s="167"/>
      <c r="T65" s="167"/>
    </row>
    <row r="66" spans="2:20" s="171" customFormat="1" x14ac:dyDescent="0.2">
      <c r="B66" s="181">
        <v>2011</v>
      </c>
      <c r="C66" s="182" t="s">
        <v>26</v>
      </c>
      <c r="D66" s="183">
        <v>19</v>
      </c>
      <c r="E66" s="137" t="s">
        <v>14</v>
      </c>
      <c r="F66" s="138" t="s">
        <v>27</v>
      </c>
      <c r="G66" s="121" t="s">
        <v>146</v>
      </c>
      <c r="H66" s="184">
        <v>381</v>
      </c>
      <c r="I66" s="192"/>
      <c r="J66" s="192"/>
      <c r="K66" s="131">
        <v>99850</v>
      </c>
      <c r="L66" s="186">
        <v>136200</v>
      </c>
      <c r="M66" s="190">
        <v>243300</v>
      </c>
      <c r="N66" s="188">
        <v>227600</v>
      </c>
      <c r="O66" s="188">
        <v>77400</v>
      </c>
      <c r="P66" s="189">
        <f t="shared" si="0"/>
        <v>784350</v>
      </c>
      <c r="Q66" s="96">
        <v>181</v>
      </c>
      <c r="R66" s="96">
        <v>200</v>
      </c>
      <c r="S66" s="167"/>
      <c r="T66" s="167"/>
    </row>
    <row r="67" spans="2:20" s="171" customFormat="1" x14ac:dyDescent="0.2">
      <c r="B67" s="181">
        <v>2011</v>
      </c>
      <c r="C67" s="182" t="s">
        <v>26</v>
      </c>
      <c r="D67" s="183">
        <v>20</v>
      </c>
      <c r="E67" s="137" t="s">
        <v>22</v>
      </c>
      <c r="F67" s="120" t="s">
        <v>16</v>
      </c>
      <c r="G67" s="121" t="s">
        <v>147</v>
      </c>
      <c r="H67" s="184">
        <v>331</v>
      </c>
      <c r="I67" s="192"/>
      <c r="J67" s="192"/>
      <c r="K67" s="131">
        <v>84750</v>
      </c>
      <c r="L67" s="186">
        <v>185250</v>
      </c>
      <c r="M67" s="193">
        <v>191600</v>
      </c>
      <c r="N67" s="188">
        <v>190600</v>
      </c>
      <c r="O67" s="188">
        <v>134600</v>
      </c>
      <c r="P67" s="189">
        <f t="shared" si="0"/>
        <v>786800</v>
      </c>
      <c r="Q67" s="96">
        <v>175</v>
      </c>
      <c r="R67" s="96">
        <v>156</v>
      </c>
      <c r="S67" s="167"/>
      <c r="T67" s="167"/>
    </row>
    <row r="68" spans="2:20" s="171" customFormat="1" ht="15.75" customHeight="1" x14ac:dyDescent="0.2">
      <c r="B68" s="181">
        <v>2011</v>
      </c>
      <c r="C68" s="182" t="s">
        <v>26</v>
      </c>
      <c r="D68" s="183">
        <v>21</v>
      </c>
      <c r="E68" s="137" t="s">
        <v>22</v>
      </c>
      <c r="F68" s="120" t="s">
        <v>19</v>
      </c>
      <c r="G68" s="121" t="s">
        <v>148</v>
      </c>
      <c r="H68" s="184">
        <v>87</v>
      </c>
      <c r="I68" s="192"/>
      <c r="J68" s="192"/>
      <c r="K68" s="131">
        <v>27100</v>
      </c>
      <c r="L68" s="186">
        <v>55100</v>
      </c>
      <c r="M68" s="193">
        <v>60000</v>
      </c>
      <c r="N68" s="188">
        <v>54000</v>
      </c>
      <c r="O68" s="188">
        <v>35200</v>
      </c>
      <c r="P68" s="189">
        <f t="shared" si="0"/>
        <v>231400</v>
      </c>
      <c r="Q68" s="96">
        <v>48</v>
      </c>
      <c r="R68" s="96">
        <v>39</v>
      </c>
      <c r="S68" s="167"/>
      <c r="T68" s="167"/>
    </row>
    <row r="69" spans="2:20" x14ac:dyDescent="0.2">
      <c r="B69" s="181">
        <v>2012</v>
      </c>
      <c r="C69" s="182" t="s">
        <v>26</v>
      </c>
      <c r="D69" s="183">
        <v>22</v>
      </c>
      <c r="E69" s="183" t="s">
        <v>14</v>
      </c>
      <c r="F69" s="181" t="s">
        <v>15</v>
      </c>
      <c r="G69" s="121" t="s">
        <v>30</v>
      </c>
      <c r="H69" s="192">
        <v>234</v>
      </c>
      <c r="I69" s="192"/>
      <c r="J69" s="192"/>
      <c r="K69" s="192"/>
      <c r="L69" s="186">
        <v>9400</v>
      </c>
      <c r="M69" s="190">
        <v>133400</v>
      </c>
      <c r="N69" s="188">
        <v>123600</v>
      </c>
      <c r="O69" s="188">
        <v>94400</v>
      </c>
      <c r="P69" s="189">
        <f t="shared" si="0"/>
        <v>360800</v>
      </c>
      <c r="Q69" s="121">
        <v>124</v>
      </c>
      <c r="R69" s="121">
        <v>110</v>
      </c>
    </row>
    <row r="70" spans="2:20" x14ac:dyDescent="0.2">
      <c r="B70" s="181">
        <v>2012</v>
      </c>
      <c r="C70" s="182" t="s">
        <v>26</v>
      </c>
      <c r="D70" s="183">
        <v>23</v>
      </c>
      <c r="E70" s="183" t="s">
        <v>14</v>
      </c>
      <c r="F70" s="181" t="s">
        <v>29</v>
      </c>
      <c r="G70" s="121" t="s">
        <v>31</v>
      </c>
      <c r="H70" s="192">
        <v>359</v>
      </c>
      <c r="I70" s="192"/>
      <c r="J70" s="192"/>
      <c r="K70" s="192"/>
      <c r="L70" s="186">
        <v>15250</v>
      </c>
      <c r="M70" s="190">
        <v>227600</v>
      </c>
      <c r="N70" s="188">
        <v>200188.52000000002</v>
      </c>
      <c r="O70" s="188">
        <v>143377.52000000002</v>
      </c>
      <c r="P70" s="189">
        <f t="shared" si="0"/>
        <v>586416.04</v>
      </c>
      <c r="Q70" s="121">
        <v>203</v>
      </c>
      <c r="R70" s="121">
        <v>156</v>
      </c>
    </row>
    <row r="71" spans="2:20" x14ac:dyDescent="0.2">
      <c r="B71" s="181">
        <v>2012</v>
      </c>
      <c r="C71" s="182" t="s">
        <v>26</v>
      </c>
      <c r="D71" s="183">
        <v>24</v>
      </c>
      <c r="E71" s="183" t="s">
        <v>14</v>
      </c>
      <c r="F71" s="181" t="s">
        <v>24</v>
      </c>
      <c r="G71" s="121" t="s">
        <v>32</v>
      </c>
      <c r="H71" s="192">
        <v>381</v>
      </c>
      <c r="I71" s="192"/>
      <c r="J71" s="192"/>
      <c r="K71" s="192"/>
      <c r="L71" s="186">
        <v>16450</v>
      </c>
      <c r="M71" s="187">
        <v>239000</v>
      </c>
      <c r="N71" s="188">
        <v>217062.88</v>
      </c>
      <c r="O71" s="188">
        <v>156125.68</v>
      </c>
      <c r="P71" s="189">
        <f t="shared" si="0"/>
        <v>628638.56000000006</v>
      </c>
      <c r="Q71" s="121">
        <v>192</v>
      </c>
      <c r="R71" s="121">
        <v>189</v>
      </c>
    </row>
    <row r="72" spans="2:20" x14ac:dyDescent="0.2">
      <c r="B72" s="181">
        <v>2012</v>
      </c>
      <c r="C72" s="182" t="s">
        <v>26</v>
      </c>
      <c r="D72" s="183">
        <v>25</v>
      </c>
      <c r="E72" s="183" t="s">
        <v>22</v>
      </c>
      <c r="F72" s="181" t="s">
        <v>21</v>
      </c>
      <c r="G72" s="121" t="s">
        <v>33</v>
      </c>
      <c r="H72" s="192">
        <v>329</v>
      </c>
      <c r="I72" s="192"/>
      <c r="J72" s="192"/>
      <c r="K72" s="192"/>
      <c r="L72" s="186">
        <v>15150</v>
      </c>
      <c r="M72" s="193">
        <v>187300</v>
      </c>
      <c r="N72" s="188">
        <v>195800</v>
      </c>
      <c r="O72" s="188">
        <v>136200</v>
      </c>
      <c r="P72" s="189">
        <f t="shared" si="0"/>
        <v>534450</v>
      </c>
      <c r="Q72" s="121">
        <v>169</v>
      </c>
      <c r="R72" s="121">
        <v>160</v>
      </c>
    </row>
    <row r="73" spans="2:20" x14ac:dyDescent="0.2">
      <c r="B73" s="181">
        <v>2012</v>
      </c>
      <c r="C73" s="182" t="s">
        <v>26</v>
      </c>
      <c r="D73" s="183">
        <v>26</v>
      </c>
      <c r="E73" s="183" t="s">
        <v>22</v>
      </c>
      <c r="F73" s="181" t="s">
        <v>27</v>
      </c>
      <c r="G73" s="121" t="s">
        <v>34</v>
      </c>
      <c r="H73" s="192">
        <v>392</v>
      </c>
      <c r="I73" s="192"/>
      <c r="J73" s="192"/>
      <c r="K73" s="192"/>
      <c r="L73" s="186">
        <v>19900</v>
      </c>
      <c r="M73" s="193">
        <v>242400</v>
      </c>
      <c r="N73" s="188">
        <v>241400</v>
      </c>
      <c r="O73" s="188">
        <v>161000</v>
      </c>
      <c r="P73" s="189">
        <f t="shared" si="0"/>
        <v>664700</v>
      </c>
      <c r="Q73" s="121">
        <v>220</v>
      </c>
      <c r="R73" s="121">
        <v>172</v>
      </c>
    </row>
    <row r="74" spans="2:20" x14ac:dyDescent="0.2">
      <c r="B74" s="181">
        <v>2012</v>
      </c>
      <c r="C74" s="182" t="s">
        <v>26</v>
      </c>
      <c r="D74" s="183">
        <v>27</v>
      </c>
      <c r="E74" s="183" t="s">
        <v>22</v>
      </c>
      <c r="F74" s="181" t="s">
        <v>19</v>
      </c>
      <c r="G74" s="121" t="s">
        <v>35</v>
      </c>
      <c r="H74" s="192">
        <v>338</v>
      </c>
      <c r="I74" s="192"/>
      <c r="J74" s="192"/>
      <c r="K74" s="192"/>
      <c r="L74" s="186">
        <v>17250</v>
      </c>
      <c r="M74" s="193">
        <v>211400</v>
      </c>
      <c r="N74" s="188">
        <v>204600</v>
      </c>
      <c r="O74" s="188">
        <v>136000</v>
      </c>
      <c r="P74" s="189">
        <f t="shared" si="0"/>
        <v>569250</v>
      </c>
      <c r="Q74" s="121">
        <v>164</v>
      </c>
      <c r="R74" s="121">
        <v>174</v>
      </c>
    </row>
    <row r="75" spans="2:20" x14ac:dyDescent="0.2">
      <c r="B75" s="181">
        <v>2012</v>
      </c>
      <c r="C75" s="182" t="s">
        <v>26</v>
      </c>
      <c r="D75" s="183">
        <v>28</v>
      </c>
      <c r="E75" s="183" t="s">
        <v>22</v>
      </c>
      <c r="F75" s="181" t="s">
        <v>27</v>
      </c>
      <c r="G75" s="121" t="s">
        <v>36</v>
      </c>
      <c r="H75" s="192">
        <v>315</v>
      </c>
      <c r="I75" s="192"/>
      <c r="J75" s="192"/>
      <c r="K75" s="192"/>
      <c r="L75" s="186">
        <v>14600</v>
      </c>
      <c r="M75" s="193">
        <v>178900</v>
      </c>
      <c r="N75" s="188">
        <v>184800</v>
      </c>
      <c r="O75" s="188">
        <v>124400</v>
      </c>
      <c r="P75" s="189">
        <f t="shared" si="0"/>
        <v>502700</v>
      </c>
      <c r="Q75" s="121">
        <v>163</v>
      </c>
      <c r="R75" s="121">
        <v>152</v>
      </c>
    </row>
    <row r="76" spans="2:20" x14ac:dyDescent="0.2">
      <c r="B76" s="181">
        <v>2012</v>
      </c>
      <c r="C76" s="182" t="s">
        <v>26</v>
      </c>
      <c r="D76" s="183">
        <v>29</v>
      </c>
      <c r="E76" s="183" t="s">
        <v>14</v>
      </c>
      <c r="F76" s="181" t="s">
        <v>20</v>
      </c>
      <c r="G76" s="121" t="s">
        <v>37</v>
      </c>
      <c r="H76" s="192">
        <v>479</v>
      </c>
      <c r="I76" s="192"/>
      <c r="J76" s="192"/>
      <c r="K76" s="192"/>
      <c r="L76" s="186">
        <v>23500</v>
      </c>
      <c r="M76" s="187">
        <v>335450</v>
      </c>
      <c r="N76" s="188">
        <v>290600</v>
      </c>
      <c r="O76" s="188">
        <v>194140</v>
      </c>
      <c r="P76" s="189">
        <f t="shared" si="0"/>
        <v>843690</v>
      </c>
      <c r="Q76" s="121">
        <v>271</v>
      </c>
      <c r="R76" s="121">
        <v>208</v>
      </c>
    </row>
    <row r="77" spans="2:20" x14ac:dyDescent="0.2">
      <c r="B77" s="181">
        <v>2012</v>
      </c>
      <c r="C77" s="182" t="s">
        <v>26</v>
      </c>
      <c r="D77" s="183">
        <v>30</v>
      </c>
      <c r="E77" s="183" t="s">
        <v>14</v>
      </c>
      <c r="F77" s="181" t="s">
        <v>18</v>
      </c>
      <c r="G77" s="121" t="s">
        <v>38</v>
      </c>
      <c r="H77" s="192">
        <v>570</v>
      </c>
      <c r="I77" s="192"/>
      <c r="J77" s="192"/>
      <c r="K77" s="192"/>
      <c r="L77" s="186">
        <v>89400</v>
      </c>
      <c r="M77" s="187">
        <v>355100</v>
      </c>
      <c r="N77" s="188">
        <v>347200</v>
      </c>
      <c r="O77" s="188">
        <v>228600</v>
      </c>
      <c r="P77" s="189">
        <f t="shared" si="0"/>
        <v>1020300</v>
      </c>
      <c r="Q77" s="121">
        <v>325</v>
      </c>
      <c r="R77" s="121">
        <v>245</v>
      </c>
    </row>
    <row r="78" spans="2:20" x14ac:dyDescent="0.2">
      <c r="B78" s="181">
        <v>2012</v>
      </c>
      <c r="C78" s="182" t="s">
        <v>26</v>
      </c>
      <c r="D78" s="183">
        <v>31</v>
      </c>
      <c r="E78" s="183" t="s">
        <v>14</v>
      </c>
      <c r="F78" s="181" t="s">
        <v>18</v>
      </c>
      <c r="G78" s="121" t="s">
        <v>39</v>
      </c>
      <c r="H78" s="192">
        <v>405</v>
      </c>
      <c r="I78" s="192"/>
      <c r="J78" s="192"/>
      <c r="K78" s="192"/>
      <c r="L78" s="186">
        <v>63100</v>
      </c>
      <c r="M78" s="187">
        <v>255400</v>
      </c>
      <c r="N78" s="188">
        <v>255600</v>
      </c>
      <c r="O78" s="188">
        <v>166600</v>
      </c>
      <c r="P78" s="189">
        <f t="shared" si="0"/>
        <v>740700</v>
      </c>
      <c r="Q78" s="121">
        <v>223</v>
      </c>
      <c r="R78" s="121">
        <v>182</v>
      </c>
    </row>
    <row r="79" spans="2:20" x14ac:dyDescent="0.2">
      <c r="B79" s="181">
        <v>2012</v>
      </c>
      <c r="C79" s="182" t="s">
        <v>26</v>
      </c>
      <c r="D79" s="183">
        <v>32</v>
      </c>
      <c r="E79" s="183" t="s">
        <v>14</v>
      </c>
      <c r="F79" s="181" t="s">
        <v>19</v>
      </c>
      <c r="G79" s="121" t="s">
        <v>40</v>
      </c>
      <c r="H79" s="192">
        <v>36</v>
      </c>
      <c r="I79" s="192"/>
      <c r="J79" s="192"/>
      <c r="K79" s="192"/>
      <c r="L79" s="186">
        <v>5400</v>
      </c>
      <c r="M79" s="187">
        <v>22400</v>
      </c>
      <c r="N79" s="188">
        <v>22800</v>
      </c>
      <c r="O79" s="188">
        <v>14800</v>
      </c>
      <c r="P79" s="189">
        <f t="shared" si="0"/>
        <v>65400</v>
      </c>
      <c r="Q79" s="121">
        <v>27</v>
      </c>
      <c r="R79" s="121">
        <v>9</v>
      </c>
    </row>
    <row r="80" spans="2:20" x14ac:dyDescent="0.2">
      <c r="B80" s="181">
        <v>2012</v>
      </c>
      <c r="C80" s="182" t="s">
        <v>26</v>
      </c>
      <c r="D80" s="183">
        <v>33</v>
      </c>
      <c r="E80" s="183" t="s">
        <v>22</v>
      </c>
      <c r="F80" s="181" t="s">
        <v>16</v>
      </c>
      <c r="G80" s="121" t="s">
        <v>41</v>
      </c>
      <c r="H80" s="192">
        <v>807</v>
      </c>
      <c r="I80" s="192"/>
      <c r="J80" s="192"/>
      <c r="K80" s="192"/>
      <c r="L80" s="186">
        <v>38950</v>
      </c>
      <c r="M80" s="193">
        <v>491650</v>
      </c>
      <c r="N80" s="188">
        <v>509600</v>
      </c>
      <c r="O80" s="188">
        <v>322800</v>
      </c>
      <c r="P80" s="189">
        <f t="shared" si="0"/>
        <v>1363000</v>
      </c>
      <c r="Q80" s="121">
        <v>472</v>
      </c>
      <c r="R80" s="121">
        <v>335</v>
      </c>
    </row>
    <row r="81" spans="2:18" x14ac:dyDescent="0.2">
      <c r="B81" s="181">
        <v>2012</v>
      </c>
      <c r="C81" s="182" t="s">
        <v>26</v>
      </c>
      <c r="D81" s="183">
        <v>34</v>
      </c>
      <c r="E81" s="183" t="s">
        <v>22</v>
      </c>
      <c r="F81" s="181" t="s">
        <v>18</v>
      </c>
      <c r="G81" s="121" t="s">
        <v>42</v>
      </c>
      <c r="H81" s="192">
        <v>632</v>
      </c>
      <c r="I81" s="192"/>
      <c r="J81" s="192"/>
      <c r="K81" s="192"/>
      <c r="L81" s="186">
        <v>32000</v>
      </c>
      <c r="M81" s="193">
        <v>378000</v>
      </c>
      <c r="N81" s="188">
        <v>399000</v>
      </c>
      <c r="O81" s="188">
        <v>257800</v>
      </c>
      <c r="P81" s="189">
        <f t="shared" ref="P81:P96" si="1">I81+J81+K81+L81+M81+N81+O81</f>
        <v>1066800</v>
      </c>
      <c r="Q81" s="121">
        <v>366</v>
      </c>
      <c r="R81" s="121">
        <v>266</v>
      </c>
    </row>
    <row r="82" spans="2:18" x14ac:dyDescent="0.2">
      <c r="B82" s="181">
        <v>2012</v>
      </c>
      <c r="C82" s="182" t="s">
        <v>26</v>
      </c>
      <c r="D82" s="183">
        <v>35</v>
      </c>
      <c r="E82" s="183" t="s">
        <v>22</v>
      </c>
      <c r="F82" s="181" t="s">
        <v>18</v>
      </c>
      <c r="G82" s="121" t="s">
        <v>43</v>
      </c>
      <c r="H82" s="192">
        <v>640</v>
      </c>
      <c r="I82" s="192"/>
      <c r="J82" s="192"/>
      <c r="K82" s="192"/>
      <c r="L82" s="186">
        <v>33400</v>
      </c>
      <c r="M82" s="193">
        <v>403100</v>
      </c>
      <c r="N82" s="188">
        <v>394800</v>
      </c>
      <c r="O82" s="188">
        <v>261400</v>
      </c>
      <c r="P82" s="189">
        <f t="shared" si="1"/>
        <v>1092700</v>
      </c>
      <c r="Q82" s="121">
        <v>363</v>
      </c>
      <c r="R82" s="121">
        <v>277</v>
      </c>
    </row>
    <row r="83" spans="2:18" x14ac:dyDescent="0.2">
      <c r="B83" s="181">
        <v>2012</v>
      </c>
      <c r="C83" s="182" t="s">
        <v>26</v>
      </c>
      <c r="D83" s="183">
        <v>36</v>
      </c>
      <c r="E83" s="183" t="s">
        <v>14</v>
      </c>
      <c r="F83" s="181" t="s">
        <v>18</v>
      </c>
      <c r="G83" s="121" t="s">
        <v>44</v>
      </c>
      <c r="H83" s="192">
        <v>510</v>
      </c>
      <c r="I83" s="192"/>
      <c r="J83" s="192"/>
      <c r="K83" s="192"/>
      <c r="L83" s="186">
        <v>81450</v>
      </c>
      <c r="M83" s="187">
        <v>334250</v>
      </c>
      <c r="N83" s="188">
        <v>323000</v>
      </c>
      <c r="O83" s="188">
        <v>209800</v>
      </c>
      <c r="P83" s="189">
        <f t="shared" si="1"/>
        <v>948500</v>
      </c>
      <c r="Q83" s="121">
        <v>325</v>
      </c>
      <c r="R83" s="121">
        <v>185</v>
      </c>
    </row>
    <row r="84" spans="2:18" x14ac:dyDescent="0.2">
      <c r="B84" s="181">
        <v>2012</v>
      </c>
      <c r="C84" s="182" t="s">
        <v>26</v>
      </c>
      <c r="D84" s="183">
        <v>37</v>
      </c>
      <c r="E84" s="183" t="s">
        <v>14</v>
      </c>
      <c r="F84" s="181" t="s">
        <v>19</v>
      </c>
      <c r="G84" s="121" t="s">
        <v>45</v>
      </c>
      <c r="H84" s="192">
        <v>45</v>
      </c>
      <c r="I84" s="192"/>
      <c r="J84" s="192"/>
      <c r="K84" s="192"/>
      <c r="L84" s="186">
        <v>2150</v>
      </c>
      <c r="M84" s="187">
        <v>30700</v>
      </c>
      <c r="N84" s="188">
        <v>28200</v>
      </c>
      <c r="O84" s="188">
        <v>18400</v>
      </c>
      <c r="P84" s="189">
        <f t="shared" si="1"/>
        <v>79450</v>
      </c>
      <c r="Q84" s="121">
        <v>26</v>
      </c>
      <c r="R84" s="121">
        <v>19</v>
      </c>
    </row>
    <row r="85" spans="2:18" x14ac:dyDescent="0.2">
      <c r="B85" s="181">
        <v>2012</v>
      </c>
      <c r="C85" s="182" t="s">
        <v>26</v>
      </c>
      <c r="D85" s="183">
        <v>38</v>
      </c>
      <c r="E85" s="183" t="s">
        <v>14</v>
      </c>
      <c r="F85" s="181" t="s">
        <v>25</v>
      </c>
      <c r="G85" s="121" t="s">
        <v>46</v>
      </c>
      <c r="H85" s="192">
        <v>123</v>
      </c>
      <c r="I85" s="192"/>
      <c r="J85" s="192"/>
      <c r="K85" s="192"/>
      <c r="L85" s="186">
        <v>6350</v>
      </c>
      <c r="M85" s="190">
        <v>88100</v>
      </c>
      <c r="N85" s="188">
        <v>74800</v>
      </c>
      <c r="O85" s="188">
        <v>50000</v>
      </c>
      <c r="P85" s="189">
        <f t="shared" si="1"/>
        <v>219250</v>
      </c>
      <c r="Q85" s="121">
        <v>71</v>
      </c>
      <c r="R85" s="121">
        <v>52</v>
      </c>
    </row>
    <row r="86" spans="2:18" x14ac:dyDescent="0.2">
      <c r="B86" s="181">
        <v>2012</v>
      </c>
      <c r="C86" s="182" t="s">
        <v>26</v>
      </c>
      <c r="D86" s="183">
        <v>39</v>
      </c>
      <c r="E86" s="183" t="s">
        <v>22</v>
      </c>
      <c r="F86" s="181" t="s">
        <v>25</v>
      </c>
      <c r="G86" s="121" t="s">
        <v>47</v>
      </c>
      <c r="H86" s="192">
        <v>226</v>
      </c>
      <c r="I86" s="192"/>
      <c r="J86" s="192"/>
      <c r="K86" s="192"/>
      <c r="L86" s="186">
        <v>11250</v>
      </c>
      <c r="M86" s="193">
        <v>133600</v>
      </c>
      <c r="N86" s="188">
        <v>136400</v>
      </c>
      <c r="O86" s="188">
        <v>91800</v>
      </c>
      <c r="P86" s="189">
        <f t="shared" si="1"/>
        <v>373050</v>
      </c>
      <c r="Q86" s="121">
        <v>138</v>
      </c>
      <c r="R86" s="121">
        <v>88</v>
      </c>
    </row>
    <row r="87" spans="2:18" x14ac:dyDescent="0.2">
      <c r="B87" s="181">
        <v>2012</v>
      </c>
      <c r="C87" s="182" t="s">
        <v>26</v>
      </c>
      <c r="D87" s="183">
        <v>40</v>
      </c>
      <c r="E87" s="183" t="s">
        <v>22</v>
      </c>
      <c r="F87" s="181" t="s">
        <v>25</v>
      </c>
      <c r="G87" s="121" t="s">
        <v>48</v>
      </c>
      <c r="H87" s="192">
        <v>238</v>
      </c>
      <c r="I87" s="192"/>
      <c r="J87" s="192"/>
      <c r="K87" s="192"/>
      <c r="L87" s="186">
        <v>11900</v>
      </c>
      <c r="M87" s="193">
        <v>147250</v>
      </c>
      <c r="N87" s="188">
        <v>144600</v>
      </c>
      <c r="O87" s="188">
        <v>96600</v>
      </c>
      <c r="P87" s="189">
        <f t="shared" si="1"/>
        <v>400350</v>
      </c>
      <c r="Q87" s="121">
        <v>137</v>
      </c>
      <c r="R87" s="121">
        <v>101</v>
      </c>
    </row>
    <row r="88" spans="2:18" x14ac:dyDescent="0.2">
      <c r="B88" s="181">
        <v>2012</v>
      </c>
      <c r="C88" s="182" t="s">
        <v>26</v>
      </c>
      <c r="D88" s="183">
        <v>41</v>
      </c>
      <c r="E88" s="183" t="s">
        <v>22</v>
      </c>
      <c r="F88" s="181" t="s">
        <v>28</v>
      </c>
      <c r="G88" s="121" t="s">
        <v>49</v>
      </c>
      <c r="H88" s="192">
        <v>239</v>
      </c>
      <c r="I88" s="192"/>
      <c r="J88" s="192"/>
      <c r="K88" s="192"/>
      <c r="L88" s="186">
        <v>11300</v>
      </c>
      <c r="M88" s="193">
        <v>143800</v>
      </c>
      <c r="N88" s="188">
        <v>145950</v>
      </c>
      <c r="O88" s="188">
        <v>97800</v>
      </c>
      <c r="P88" s="189">
        <f t="shared" si="1"/>
        <v>398850</v>
      </c>
      <c r="Q88" s="121">
        <v>146</v>
      </c>
      <c r="R88" s="121">
        <v>93</v>
      </c>
    </row>
    <row r="89" spans="2:18" x14ac:dyDescent="0.2">
      <c r="B89" s="181">
        <v>2012</v>
      </c>
      <c r="C89" s="182" t="s">
        <v>26</v>
      </c>
      <c r="D89" s="183">
        <v>42</v>
      </c>
      <c r="E89" s="183" t="s">
        <v>14</v>
      </c>
      <c r="F89" s="181" t="s">
        <v>16</v>
      </c>
      <c r="G89" s="121" t="s">
        <v>50</v>
      </c>
      <c r="H89" s="192">
        <v>384</v>
      </c>
      <c r="I89" s="192"/>
      <c r="J89" s="192"/>
      <c r="K89" s="192"/>
      <c r="L89" s="186">
        <v>19750</v>
      </c>
      <c r="M89" s="190">
        <v>273950</v>
      </c>
      <c r="N89" s="188">
        <v>232600</v>
      </c>
      <c r="O89" s="188">
        <v>154800</v>
      </c>
      <c r="P89" s="189">
        <f t="shared" si="1"/>
        <v>681100</v>
      </c>
      <c r="Q89" s="121">
        <v>219</v>
      </c>
      <c r="R89" s="121">
        <v>165</v>
      </c>
    </row>
    <row r="90" spans="2:18" x14ac:dyDescent="0.2">
      <c r="B90" s="181">
        <v>2012</v>
      </c>
      <c r="C90" s="182" t="s">
        <v>26</v>
      </c>
      <c r="D90" s="183">
        <v>43</v>
      </c>
      <c r="E90" s="183" t="s">
        <v>14</v>
      </c>
      <c r="F90" s="181" t="s">
        <v>18</v>
      </c>
      <c r="G90" s="194" t="s">
        <v>51</v>
      </c>
      <c r="H90" s="192">
        <v>621</v>
      </c>
      <c r="I90" s="192"/>
      <c r="J90" s="192"/>
      <c r="K90" s="192"/>
      <c r="L90" s="186">
        <v>31350</v>
      </c>
      <c r="M90" s="190">
        <v>457700</v>
      </c>
      <c r="N90" s="188">
        <v>392000</v>
      </c>
      <c r="O90" s="188">
        <v>259400</v>
      </c>
      <c r="P90" s="189">
        <f t="shared" si="1"/>
        <v>1140450</v>
      </c>
      <c r="Q90" s="121">
        <v>360</v>
      </c>
      <c r="R90" s="121">
        <v>261</v>
      </c>
    </row>
    <row r="91" spans="2:18" x14ac:dyDescent="0.2">
      <c r="B91" s="181">
        <v>2013</v>
      </c>
      <c r="C91" s="182" t="s">
        <v>26</v>
      </c>
      <c r="D91" s="183">
        <v>44</v>
      </c>
      <c r="E91" s="183" t="s">
        <v>22</v>
      </c>
      <c r="F91" s="181" t="s">
        <v>19</v>
      </c>
      <c r="G91" s="121" t="s">
        <v>149</v>
      </c>
      <c r="H91" s="192">
        <v>135</v>
      </c>
      <c r="I91" s="192"/>
      <c r="J91" s="192"/>
      <c r="K91" s="192"/>
      <c r="L91" s="186"/>
      <c r="M91" s="187">
        <v>28600</v>
      </c>
      <c r="N91" s="188">
        <v>83400</v>
      </c>
      <c r="O91" s="188">
        <v>56400</v>
      </c>
      <c r="P91" s="189">
        <f t="shared" si="1"/>
        <v>168400</v>
      </c>
      <c r="Q91" s="121">
        <v>69</v>
      </c>
      <c r="R91" s="121">
        <v>66</v>
      </c>
    </row>
    <row r="92" spans="2:18" x14ac:dyDescent="0.2">
      <c r="B92" s="181">
        <v>2013</v>
      </c>
      <c r="C92" s="182" t="s">
        <v>26</v>
      </c>
      <c r="D92" s="183">
        <v>45</v>
      </c>
      <c r="E92" s="183" t="s">
        <v>14</v>
      </c>
      <c r="F92" s="181" t="s">
        <v>24</v>
      </c>
      <c r="G92" s="121" t="s">
        <v>150</v>
      </c>
      <c r="H92" s="192">
        <v>328</v>
      </c>
      <c r="I92" s="192"/>
      <c r="J92" s="192"/>
      <c r="K92" s="192"/>
      <c r="L92" s="186"/>
      <c r="M92" s="187">
        <v>63600</v>
      </c>
      <c r="N92" s="188">
        <v>201800</v>
      </c>
      <c r="O92" s="188">
        <v>135400</v>
      </c>
      <c r="P92" s="189">
        <f t="shared" si="1"/>
        <v>400800</v>
      </c>
      <c r="Q92" s="121">
        <v>195</v>
      </c>
      <c r="R92" s="121">
        <v>133</v>
      </c>
    </row>
    <row r="93" spans="2:18" x14ac:dyDescent="0.2">
      <c r="B93" s="181">
        <v>2013</v>
      </c>
      <c r="C93" s="182" t="s">
        <v>26</v>
      </c>
      <c r="D93" s="183">
        <v>46</v>
      </c>
      <c r="E93" s="183" t="s">
        <v>22</v>
      </c>
      <c r="F93" s="181" t="s">
        <v>25</v>
      </c>
      <c r="G93" s="121" t="s">
        <v>151</v>
      </c>
      <c r="H93" s="192">
        <v>159</v>
      </c>
      <c r="I93" s="192"/>
      <c r="J93" s="192"/>
      <c r="K93" s="192"/>
      <c r="L93" s="186"/>
      <c r="M93" s="187">
        <v>30000</v>
      </c>
      <c r="N93" s="188">
        <v>93800</v>
      </c>
      <c r="O93" s="188">
        <v>63600</v>
      </c>
      <c r="P93" s="189">
        <f t="shared" si="1"/>
        <v>187400</v>
      </c>
      <c r="Q93" s="121">
        <v>93</v>
      </c>
      <c r="R93" s="121">
        <v>66</v>
      </c>
    </row>
    <row r="94" spans="2:18" x14ac:dyDescent="0.2">
      <c r="B94" s="181">
        <v>2013</v>
      </c>
      <c r="C94" s="182" t="s">
        <v>26</v>
      </c>
      <c r="D94" s="183">
        <v>47</v>
      </c>
      <c r="E94" s="183" t="s">
        <v>22</v>
      </c>
      <c r="F94" s="181" t="s">
        <v>24</v>
      </c>
      <c r="G94" s="121" t="s">
        <v>152</v>
      </c>
      <c r="H94" s="192">
        <v>686</v>
      </c>
      <c r="I94" s="192"/>
      <c r="J94" s="192"/>
      <c r="K94" s="192"/>
      <c r="L94" s="186"/>
      <c r="M94" s="187">
        <v>136200</v>
      </c>
      <c r="N94" s="188">
        <v>417800</v>
      </c>
      <c r="O94" s="188">
        <v>280400</v>
      </c>
      <c r="P94" s="189">
        <f t="shared" si="1"/>
        <v>834400</v>
      </c>
      <c r="Q94" s="121">
        <v>405</v>
      </c>
      <c r="R94" s="121">
        <v>281</v>
      </c>
    </row>
    <row r="95" spans="2:18" x14ac:dyDescent="0.2">
      <c r="B95" s="181">
        <v>2013</v>
      </c>
      <c r="C95" s="182" t="s">
        <v>26</v>
      </c>
      <c r="D95" s="183">
        <v>48</v>
      </c>
      <c r="E95" s="183" t="s">
        <v>22</v>
      </c>
      <c r="F95" s="181" t="s">
        <v>19</v>
      </c>
      <c r="G95" s="121" t="s">
        <v>153</v>
      </c>
      <c r="H95" s="192">
        <v>178</v>
      </c>
      <c r="I95" s="192"/>
      <c r="J95" s="192"/>
      <c r="K95" s="192"/>
      <c r="L95" s="186"/>
      <c r="M95" s="187">
        <v>34800</v>
      </c>
      <c r="N95" s="188">
        <v>108000</v>
      </c>
      <c r="O95" s="188">
        <v>72000</v>
      </c>
      <c r="P95" s="189">
        <f t="shared" si="1"/>
        <v>214800</v>
      </c>
      <c r="Q95" s="121">
        <v>102</v>
      </c>
      <c r="R95" s="121">
        <v>76</v>
      </c>
    </row>
    <row r="96" spans="2:18" x14ac:dyDescent="0.2">
      <c r="B96" s="181">
        <v>2013</v>
      </c>
      <c r="C96" s="182" t="s">
        <v>26</v>
      </c>
      <c r="D96" s="183">
        <v>49</v>
      </c>
      <c r="E96" s="183" t="s">
        <v>22</v>
      </c>
      <c r="F96" s="181" t="s">
        <v>18</v>
      </c>
      <c r="G96" s="121" t="s">
        <v>154</v>
      </c>
      <c r="H96" s="192">
        <v>537</v>
      </c>
      <c r="I96" s="192"/>
      <c r="J96" s="192"/>
      <c r="K96" s="192"/>
      <c r="L96" s="186"/>
      <c r="M96" s="187">
        <v>115000</v>
      </c>
      <c r="N96" s="188">
        <v>332800</v>
      </c>
      <c r="O96" s="188">
        <v>219400</v>
      </c>
      <c r="P96" s="189">
        <f t="shared" si="1"/>
        <v>667200</v>
      </c>
      <c r="Q96" s="121">
        <v>277</v>
      </c>
      <c r="R96" s="121">
        <v>260</v>
      </c>
    </row>
    <row r="97" spans="8:18" x14ac:dyDescent="0.2">
      <c r="H97" s="195">
        <f>SUM(H16:H96)</f>
        <v>27378</v>
      </c>
      <c r="I97" s="196">
        <f>SUM(I16:I90)</f>
        <v>319850</v>
      </c>
      <c r="J97" s="196">
        <f>SUM(J16:J90)</f>
        <v>4027250</v>
      </c>
      <c r="K97" s="196">
        <f>SUM(K16:K90)</f>
        <v>7101650</v>
      </c>
      <c r="L97" s="196">
        <f>SUM(L16:L90)</f>
        <v>9819910</v>
      </c>
      <c r="M97" s="196">
        <f t="shared" ref="M97:R97" si="2">SUM(M16:M96)</f>
        <v>16610290</v>
      </c>
      <c r="N97" s="197">
        <f t="shared" si="2"/>
        <v>16611559.199999999</v>
      </c>
      <c r="O97" s="197">
        <f t="shared" si="2"/>
        <v>10516426.720000001</v>
      </c>
      <c r="P97" s="189">
        <f t="shared" si="2"/>
        <v>65006935.920000002</v>
      </c>
      <c r="Q97" s="198">
        <f t="shared" si="2"/>
        <v>14990</v>
      </c>
      <c r="R97" s="198">
        <f t="shared" si="2"/>
        <v>12388</v>
      </c>
    </row>
    <row r="98" spans="8:18" x14ac:dyDescent="0.2">
      <c r="Q98" s="199"/>
      <c r="R98" s="199"/>
    </row>
    <row r="99" spans="8:18" x14ac:dyDescent="0.2">
      <c r="M99" s="200"/>
      <c r="N99" s="201"/>
      <c r="O99" s="201"/>
    </row>
    <row r="100" spans="8:18" x14ac:dyDescent="0.2">
      <c r="N100" s="202"/>
      <c r="O100" s="202"/>
    </row>
    <row r="101" spans="8:18" x14ac:dyDescent="0.2">
      <c r="N101" s="201"/>
      <c r="O101" s="201"/>
    </row>
  </sheetData>
  <sortState ref="B5:R86">
    <sortCondition descending="1" ref="C5:C86"/>
    <sortCondition ref="D5:D86"/>
  </sortState>
  <mergeCells count="3">
    <mergeCell ref="Q14:R14"/>
    <mergeCell ref="B7:Q7"/>
    <mergeCell ref="B9:Q9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O54"/>
  <sheetViews>
    <sheetView zoomScaleNormal="100" workbookViewId="0">
      <pane xSplit="4" ySplit="15" topLeftCell="E16" activePane="bottomRight" state="frozen"/>
      <selection pane="topRight" activeCell="E1" sqref="E1"/>
      <selection pane="bottomLeft" activeCell="A5" sqref="A5"/>
      <selection pane="bottomRight" activeCell="BP1" sqref="BP1:BP1048576"/>
    </sheetView>
  </sheetViews>
  <sheetFormatPr baseColWidth="10" defaultRowHeight="13.5" x14ac:dyDescent="0.25"/>
  <cols>
    <col min="1" max="1" width="15.7109375" style="247" bestFit="1" customWidth="1"/>
    <col min="2" max="2" width="11.42578125" style="242" hidden="1" customWidth="1"/>
    <col min="3" max="3" width="12.140625" style="244" bestFit="1" customWidth="1"/>
    <col min="4" max="4" width="12.42578125" style="244" bestFit="1" customWidth="1"/>
    <col min="5" max="5" width="6.28515625" style="245" customWidth="1"/>
    <col min="6" max="6" width="6" style="245" customWidth="1"/>
    <col min="7" max="8" width="5.42578125" style="245" customWidth="1"/>
    <col min="9" max="9" width="7" style="245" customWidth="1"/>
    <col min="10" max="11" width="5.42578125" style="245" customWidth="1"/>
    <col min="12" max="12" width="6.42578125" style="245" customWidth="1"/>
    <col min="13" max="14" width="5.42578125" style="245" customWidth="1"/>
    <col min="15" max="15" width="5.85546875" style="245" customWidth="1"/>
    <col min="16" max="21" width="5.42578125" style="245" customWidth="1"/>
    <col min="22" max="24" width="5.5703125" style="245" customWidth="1"/>
    <col min="25" max="39" width="5.42578125" style="245" customWidth="1"/>
    <col min="40" max="40" width="6.42578125" style="245" bestFit="1" customWidth="1"/>
    <col min="41" max="60" width="5.42578125" style="245" customWidth="1"/>
    <col min="61" max="61" width="7" style="245" customWidth="1"/>
    <col min="62" max="62" width="12" style="245" customWidth="1"/>
    <col min="63" max="64" width="12" style="246" customWidth="1"/>
    <col min="65" max="66" width="11.85546875" style="246" customWidth="1"/>
    <col min="67" max="67" width="10.42578125" style="245" customWidth="1"/>
    <col min="68" max="16384" width="11.42578125" style="247"/>
  </cols>
  <sheetData>
    <row r="1" spans="2:67" ht="15" x14ac:dyDescent="0.25">
      <c r="C1" s="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91"/>
      <c r="AK1" s="391"/>
      <c r="AL1" s="391"/>
      <c r="AM1" s="3"/>
    </row>
    <row r="2" spans="2:67" ht="15" x14ac:dyDescent="0.25"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91"/>
      <c r="AK2" s="391"/>
      <c r="AL2" s="391"/>
      <c r="AM2" s="3"/>
    </row>
    <row r="3" spans="2:67" ht="15" x14ac:dyDescent="0.25">
      <c r="C3" s="1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91"/>
      <c r="AK3" s="391"/>
      <c r="AL3" s="391"/>
      <c r="AM3" s="3"/>
    </row>
    <row r="4" spans="2:67" ht="15" x14ac:dyDescent="0.25">
      <c r="C4" s="1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91"/>
      <c r="AK4" s="391"/>
      <c r="AL4" s="391"/>
      <c r="AM4" s="3"/>
    </row>
    <row r="5" spans="2:67" ht="15" x14ac:dyDescent="0.25">
      <c r="C5" s="1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91"/>
      <c r="AK5" s="391"/>
      <c r="AL5" s="391"/>
      <c r="AM5" s="3"/>
    </row>
    <row r="6" spans="2:67" ht="15" x14ac:dyDescent="0.25">
      <c r="C6" s="1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91"/>
      <c r="AK6" s="391"/>
      <c r="AL6" s="391"/>
      <c r="AM6" s="3"/>
    </row>
    <row r="7" spans="2:67" ht="15" x14ac:dyDescent="0.25">
      <c r="C7" s="1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91"/>
      <c r="AK7" s="391"/>
      <c r="AL7" s="391"/>
      <c r="AM7" s="3"/>
    </row>
    <row r="8" spans="2:67" ht="21" x14ac:dyDescent="0.25">
      <c r="C8" s="385" t="s">
        <v>290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  <c r="AC8" s="386"/>
      <c r="AD8" s="386"/>
      <c r="AE8" s="386"/>
      <c r="AF8" s="386"/>
      <c r="AG8" s="386"/>
      <c r="AH8" s="386"/>
      <c r="AI8" s="386"/>
      <c r="AJ8" s="386"/>
      <c r="AK8" s="386"/>
      <c r="AL8" s="386"/>
      <c r="AM8" s="387"/>
    </row>
    <row r="9" spans="2:67" x14ac:dyDescent="0.25">
      <c r="C9" s="1"/>
      <c r="D9" s="382"/>
      <c r="E9" s="382"/>
      <c r="F9" s="382"/>
      <c r="G9" s="382"/>
      <c r="H9" s="382"/>
      <c r="I9" s="383"/>
      <c r="J9" s="383"/>
      <c r="K9" s="383"/>
      <c r="L9" s="383"/>
      <c r="M9" s="383"/>
      <c r="N9" s="383"/>
      <c r="O9" s="383"/>
      <c r="P9" s="383"/>
      <c r="Q9" s="383"/>
      <c r="R9" s="384"/>
      <c r="S9" s="38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91"/>
      <c r="AK9" s="391"/>
      <c r="AL9" s="391"/>
      <c r="AM9" s="3"/>
    </row>
    <row r="10" spans="2:67" ht="21" x14ac:dyDescent="0.25">
      <c r="C10" s="392" t="s">
        <v>292</v>
      </c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393"/>
      <c r="AH10" s="393"/>
      <c r="AI10" s="393"/>
      <c r="AJ10" s="393"/>
      <c r="AK10" s="393"/>
      <c r="AL10" s="393"/>
      <c r="AM10" s="394"/>
    </row>
    <row r="11" spans="2:67" x14ac:dyDescent="0.25">
      <c r="C11" s="342"/>
      <c r="D11" s="342"/>
    </row>
    <row r="13" spans="2:67" ht="15.75" thickBot="1" x14ac:dyDescent="0.3">
      <c r="C13" s="243"/>
      <c r="E13" s="245">
        <v>2011</v>
      </c>
      <c r="L13" s="245" t="s">
        <v>189</v>
      </c>
      <c r="S13" s="245">
        <v>2012</v>
      </c>
      <c r="Z13" s="245">
        <v>2013</v>
      </c>
      <c r="AG13" s="245">
        <v>2014</v>
      </c>
    </row>
    <row r="14" spans="2:67" ht="14.25" thickBot="1" x14ac:dyDescent="0.3">
      <c r="C14" s="355"/>
      <c r="D14" s="355"/>
      <c r="E14" s="356" t="s">
        <v>52</v>
      </c>
      <c r="F14" s="357"/>
      <c r="G14" s="357"/>
      <c r="H14" s="357"/>
      <c r="I14" s="357"/>
      <c r="J14" s="357"/>
      <c r="K14" s="357"/>
      <c r="L14" s="350" t="s">
        <v>53</v>
      </c>
      <c r="M14" s="351"/>
      <c r="N14" s="351"/>
      <c r="O14" s="351"/>
      <c r="P14" s="351"/>
      <c r="Q14" s="351"/>
      <c r="R14" s="352"/>
      <c r="S14" s="350" t="s">
        <v>54</v>
      </c>
      <c r="T14" s="351"/>
      <c r="U14" s="351"/>
      <c r="V14" s="351"/>
      <c r="W14" s="351"/>
      <c r="X14" s="351"/>
      <c r="Y14" s="353"/>
      <c r="Z14" s="350" t="s">
        <v>202</v>
      </c>
      <c r="AA14" s="351"/>
      <c r="AB14" s="351"/>
      <c r="AC14" s="351"/>
      <c r="AD14" s="351"/>
      <c r="AE14" s="351"/>
      <c r="AF14" s="353"/>
      <c r="AG14" s="358" t="s">
        <v>245</v>
      </c>
      <c r="AH14" s="359"/>
      <c r="AI14" s="359"/>
      <c r="AJ14" s="359"/>
      <c r="AK14" s="359"/>
      <c r="AL14" s="359"/>
      <c r="AM14" s="360"/>
      <c r="AN14" s="350" t="s">
        <v>279</v>
      </c>
      <c r="AO14" s="351"/>
      <c r="AP14" s="351"/>
      <c r="AQ14" s="351"/>
      <c r="AR14" s="351"/>
      <c r="AS14" s="351"/>
      <c r="AT14" s="352"/>
      <c r="AU14" s="350" t="s">
        <v>280</v>
      </c>
      <c r="AV14" s="351"/>
      <c r="AW14" s="351"/>
      <c r="AX14" s="351"/>
      <c r="AY14" s="351"/>
      <c r="AZ14" s="351"/>
      <c r="BA14" s="352"/>
      <c r="BB14" s="350" t="s">
        <v>281</v>
      </c>
      <c r="BC14" s="351"/>
      <c r="BD14" s="351"/>
      <c r="BE14" s="351"/>
      <c r="BF14" s="351"/>
      <c r="BG14" s="351"/>
      <c r="BH14" s="353"/>
      <c r="BI14" s="248"/>
      <c r="BK14" s="249"/>
      <c r="BL14" s="249"/>
      <c r="BM14" s="249"/>
      <c r="BN14" s="249"/>
    </row>
    <row r="15" spans="2:67" ht="59.25" customHeight="1" thickBot="1" x14ac:dyDescent="0.3">
      <c r="B15" s="250" t="s">
        <v>55</v>
      </c>
      <c r="C15" s="251" t="s">
        <v>4</v>
      </c>
      <c r="D15" s="251" t="s">
        <v>5</v>
      </c>
      <c r="E15" s="252" t="s">
        <v>56</v>
      </c>
      <c r="F15" s="253" t="s">
        <v>57</v>
      </c>
      <c r="G15" s="253" t="s">
        <v>58</v>
      </c>
      <c r="H15" s="254" t="s">
        <v>59</v>
      </c>
      <c r="I15" s="254" t="s">
        <v>60</v>
      </c>
      <c r="J15" s="254" t="s">
        <v>61</v>
      </c>
      <c r="K15" s="255" t="s">
        <v>62</v>
      </c>
      <c r="L15" s="252" t="s">
        <v>56</v>
      </c>
      <c r="M15" s="253" t="s">
        <v>57</v>
      </c>
      <c r="N15" s="253" t="s">
        <v>58</v>
      </c>
      <c r="O15" s="254" t="s">
        <v>59</v>
      </c>
      <c r="P15" s="254" t="s">
        <v>60</v>
      </c>
      <c r="Q15" s="254" t="s">
        <v>61</v>
      </c>
      <c r="R15" s="255" t="s">
        <v>62</v>
      </c>
      <c r="S15" s="252" t="s">
        <v>56</v>
      </c>
      <c r="T15" s="253" t="s">
        <v>57</v>
      </c>
      <c r="U15" s="253" t="s">
        <v>58</v>
      </c>
      <c r="V15" s="254" t="s">
        <v>59</v>
      </c>
      <c r="W15" s="254" t="s">
        <v>60</v>
      </c>
      <c r="X15" s="254" t="s">
        <v>61</v>
      </c>
      <c r="Y15" s="256" t="s">
        <v>62</v>
      </c>
      <c r="Z15" s="252" t="s">
        <v>56</v>
      </c>
      <c r="AA15" s="253" t="s">
        <v>57</v>
      </c>
      <c r="AB15" s="253" t="s">
        <v>58</v>
      </c>
      <c r="AC15" s="254" t="s">
        <v>59</v>
      </c>
      <c r="AD15" s="254" t="s">
        <v>60</v>
      </c>
      <c r="AE15" s="254" t="s">
        <v>61</v>
      </c>
      <c r="AF15" s="256" t="s">
        <v>62</v>
      </c>
      <c r="AG15" s="257" t="s">
        <v>56</v>
      </c>
      <c r="AH15" s="258" t="s">
        <v>57</v>
      </c>
      <c r="AI15" s="258" t="s">
        <v>58</v>
      </c>
      <c r="AJ15" s="259" t="s">
        <v>59</v>
      </c>
      <c r="AK15" s="259" t="s">
        <v>60</v>
      </c>
      <c r="AL15" s="259" t="s">
        <v>61</v>
      </c>
      <c r="AM15" s="260" t="s">
        <v>62</v>
      </c>
      <c r="AN15" s="252" t="s">
        <v>56</v>
      </c>
      <c r="AO15" s="253" t="s">
        <v>57</v>
      </c>
      <c r="AP15" s="253" t="s">
        <v>58</v>
      </c>
      <c r="AQ15" s="254" t="s">
        <v>59</v>
      </c>
      <c r="AR15" s="254" t="s">
        <v>192</v>
      </c>
      <c r="AS15" s="254" t="s">
        <v>193</v>
      </c>
      <c r="AT15" s="255" t="s">
        <v>194</v>
      </c>
      <c r="AU15" s="261" t="s">
        <v>56</v>
      </c>
      <c r="AV15" s="262" t="s">
        <v>57</v>
      </c>
      <c r="AW15" s="262" t="s">
        <v>58</v>
      </c>
      <c r="AX15" s="263" t="s">
        <v>59</v>
      </c>
      <c r="AY15" s="263" t="s">
        <v>192</v>
      </c>
      <c r="AZ15" s="263" t="s">
        <v>193</v>
      </c>
      <c r="BA15" s="264" t="s">
        <v>194</v>
      </c>
      <c r="BB15" s="261" t="s">
        <v>56</v>
      </c>
      <c r="BC15" s="262" t="s">
        <v>57</v>
      </c>
      <c r="BD15" s="262" t="s">
        <v>58</v>
      </c>
      <c r="BE15" s="263" t="s">
        <v>186</v>
      </c>
      <c r="BF15" s="263" t="s">
        <v>282</v>
      </c>
      <c r="BG15" s="263" t="s">
        <v>283</v>
      </c>
      <c r="BH15" s="265" t="s">
        <v>284</v>
      </c>
      <c r="BI15" s="266" t="s">
        <v>187</v>
      </c>
      <c r="BJ15" s="267" t="s">
        <v>63</v>
      </c>
      <c r="BK15" s="267" t="s">
        <v>64</v>
      </c>
      <c r="BL15" s="267" t="s">
        <v>203</v>
      </c>
      <c r="BM15" s="268" t="s">
        <v>248</v>
      </c>
      <c r="BN15" s="268" t="s">
        <v>285</v>
      </c>
      <c r="BO15" s="267" t="s">
        <v>273</v>
      </c>
    </row>
    <row r="16" spans="2:67" ht="12.75" customHeight="1" x14ac:dyDescent="0.25">
      <c r="B16" s="269">
        <v>40669</v>
      </c>
      <c r="C16" s="270" t="s">
        <v>17</v>
      </c>
      <c r="D16" s="271" t="s">
        <v>65</v>
      </c>
      <c r="E16" s="272">
        <v>238</v>
      </c>
      <c r="F16" s="272">
        <v>53</v>
      </c>
      <c r="G16" s="272">
        <v>185</v>
      </c>
      <c r="H16" s="272">
        <v>89</v>
      </c>
      <c r="I16" s="272">
        <v>59</v>
      </c>
      <c r="J16" s="272">
        <v>48</v>
      </c>
      <c r="K16" s="272">
        <v>42</v>
      </c>
      <c r="L16" s="272">
        <v>581</v>
      </c>
      <c r="M16" s="272">
        <v>179</v>
      </c>
      <c r="N16" s="272">
        <v>402</v>
      </c>
      <c r="O16" s="272">
        <v>189</v>
      </c>
      <c r="P16" s="272">
        <v>149</v>
      </c>
      <c r="Q16" s="272">
        <v>144</v>
      </c>
      <c r="R16" s="272">
        <v>99</v>
      </c>
      <c r="S16" s="273"/>
      <c r="T16" s="274"/>
      <c r="U16" s="274"/>
      <c r="V16" s="275"/>
      <c r="W16" s="275"/>
      <c r="X16" s="275"/>
      <c r="Y16" s="275"/>
      <c r="Z16" s="276"/>
      <c r="AA16" s="275"/>
      <c r="AB16" s="275"/>
      <c r="AC16" s="275"/>
      <c r="AD16" s="275"/>
      <c r="AE16" s="275"/>
      <c r="AF16" s="275"/>
      <c r="AG16" s="275">
        <v>80</v>
      </c>
      <c r="AH16" s="275">
        <v>30</v>
      </c>
      <c r="AI16" s="275">
        <v>50</v>
      </c>
      <c r="AJ16" s="275">
        <v>33</v>
      </c>
      <c r="AK16" s="275">
        <v>25</v>
      </c>
      <c r="AL16" s="275">
        <v>13</v>
      </c>
      <c r="AM16" s="277">
        <v>9</v>
      </c>
      <c r="AN16" s="278"/>
      <c r="AO16" s="279"/>
      <c r="AP16" s="279"/>
      <c r="AQ16" s="279"/>
      <c r="AR16" s="279"/>
      <c r="AS16" s="279"/>
      <c r="AT16" s="280"/>
      <c r="AU16" s="278"/>
      <c r="AV16" s="279"/>
      <c r="AW16" s="279"/>
      <c r="AX16" s="279"/>
      <c r="AY16" s="279"/>
      <c r="AZ16" s="279"/>
      <c r="BA16" s="280"/>
      <c r="BB16" s="278"/>
      <c r="BC16" s="279"/>
      <c r="BD16" s="279"/>
      <c r="BE16" s="279"/>
      <c r="BF16" s="279"/>
      <c r="BG16" s="279"/>
      <c r="BH16" s="281"/>
      <c r="BI16" s="282">
        <f>E16+L16+S16+Z16+AG16+AN16+AU16+BB16</f>
        <v>899</v>
      </c>
      <c r="BJ16" s="283">
        <v>232700</v>
      </c>
      <c r="BK16" s="284">
        <v>215000</v>
      </c>
      <c r="BL16" s="284">
        <v>7800</v>
      </c>
      <c r="BM16" s="284">
        <v>36800</v>
      </c>
      <c r="BN16" s="284">
        <v>0</v>
      </c>
      <c r="BO16" s="285">
        <f t="shared" ref="BO16:BO25" si="0">BJ16+BK16+BL16+BM16+BN16</f>
        <v>492300</v>
      </c>
    </row>
    <row r="17" spans="2:67" x14ac:dyDescent="0.25">
      <c r="B17" s="286">
        <v>40626</v>
      </c>
      <c r="C17" s="287" t="s">
        <v>66</v>
      </c>
      <c r="D17" s="288" t="s">
        <v>249</v>
      </c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3"/>
      <c r="T17" s="289"/>
      <c r="U17" s="289"/>
      <c r="V17" s="289"/>
      <c r="W17" s="289"/>
      <c r="X17" s="289"/>
      <c r="Y17" s="289"/>
      <c r="Z17" s="290"/>
      <c r="AA17" s="289"/>
      <c r="AB17" s="289"/>
      <c r="AC17" s="289"/>
      <c r="AD17" s="289"/>
      <c r="AE17" s="289"/>
      <c r="AF17" s="289"/>
      <c r="AG17" s="289"/>
      <c r="AH17" s="291"/>
      <c r="AI17" s="291"/>
      <c r="AJ17" s="291"/>
      <c r="AK17" s="291"/>
      <c r="AL17" s="291"/>
      <c r="AM17" s="292"/>
      <c r="AN17" s="293">
        <v>234</v>
      </c>
      <c r="AO17" s="294">
        <v>56</v>
      </c>
      <c r="AP17" s="294">
        <v>178</v>
      </c>
      <c r="AQ17" s="294">
        <v>104</v>
      </c>
      <c r="AR17" s="294">
        <v>63</v>
      </c>
      <c r="AS17" s="294">
        <v>45</v>
      </c>
      <c r="AT17" s="295">
        <v>22</v>
      </c>
      <c r="AU17" s="293"/>
      <c r="AV17" s="294"/>
      <c r="AW17" s="294"/>
      <c r="AX17" s="294"/>
      <c r="AY17" s="294"/>
      <c r="AZ17" s="294"/>
      <c r="BA17" s="295"/>
      <c r="BB17" s="293"/>
      <c r="BC17" s="294"/>
      <c r="BD17" s="294"/>
      <c r="BE17" s="294"/>
      <c r="BF17" s="294"/>
      <c r="BG17" s="294"/>
      <c r="BH17" s="296"/>
      <c r="BI17" s="282">
        <f t="shared" ref="BI17:BI48" si="1">E17+L17+S17+Z17+AG17+AN17+AU17+BB17</f>
        <v>234</v>
      </c>
      <c r="BJ17" s="283"/>
      <c r="BK17" s="284"/>
      <c r="BL17" s="284"/>
      <c r="BM17" s="284">
        <v>113400</v>
      </c>
      <c r="BN17" s="284">
        <v>0</v>
      </c>
      <c r="BO17" s="285">
        <f t="shared" si="0"/>
        <v>113400</v>
      </c>
    </row>
    <row r="18" spans="2:67" x14ac:dyDescent="0.25">
      <c r="B18" s="286">
        <v>40626</v>
      </c>
      <c r="C18" s="297" t="s">
        <v>21</v>
      </c>
      <c r="D18" s="298" t="s">
        <v>21</v>
      </c>
      <c r="E18" s="272">
        <v>648</v>
      </c>
      <c r="F18" s="272">
        <v>163</v>
      </c>
      <c r="G18" s="272">
        <v>485</v>
      </c>
      <c r="H18" s="272">
        <v>210</v>
      </c>
      <c r="I18" s="272">
        <v>183</v>
      </c>
      <c r="J18" s="272">
        <v>151</v>
      </c>
      <c r="K18" s="272">
        <v>104</v>
      </c>
      <c r="L18" s="272">
        <v>947</v>
      </c>
      <c r="M18" s="272">
        <v>262</v>
      </c>
      <c r="N18" s="272">
        <v>685</v>
      </c>
      <c r="O18" s="272">
        <v>365</v>
      </c>
      <c r="P18" s="272">
        <v>205</v>
      </c>
      <c r="Q18" s="272">
        <v>235</v>
      </c>
      <c r="R18" s="272">
        <v>142</v>
      </c>
      <c r="S18" s="273">
        <v>593</v>
      </c>
      <c r="T18" s="299">
        <v>193</v>
      </c>
      <c r="U18" s="299">
        <v>400</v>
      </c>
      <c r="V18" s="299">
        <v>243</v>
      </c>
      <c r="W18" s="299">
        <v>138</v>
      </c>
      <c r="X18" s="299">
        <v>119</v>
      </c>
      <c r="Y18" s="289">
        <v>93</v>
      </c>
      <c r="Z18" s="290">
        <v>625</v>
      </c>
      <c r="AA18" s="289">
        <v>221</v>
      </c>
      <c r="AB18" s="289">
        <v>404</v>
      </c>
      <c r="AC18" s="289">
        <v>185</v>
      </c>
      <c r="AD18" s="289">
        <v>151</v>
      </c>
      <c r="AE18" s="289">
        <v>148</v>
      </c>
      <c r="AF18" s="289">
        <v>141</v>
      </c>
      <c r="AG18" s="289">
        <v>640</v>
      </c>
      <c r="AH18" s="289">
        <v>201</v>
      </c>
      <c r="AI18" s="289">
        <v>439</v>
      </c>
      <c r="AJ18" s="289">
        <v>185</v>
      </c>
      <c r="AK18" s="289">
        <v>148</v>
      </c>
      <c r="AL18" s="289">
        <v>172</v>
      </c>
      <c r="AM18" s="300">
        <v>135</v>
      </c>
      <c r="AN18" s="301">
        <v>480</v>
      </c>
      <c r="AO18" s="302">
        <v>178</v>
      </c>
      <c r="AP18" s="302">
        <v>302</v>
      </c>
      <c r="AQ18" s="302">
        <v>175</v>
      </c>
      <c r="AR18" s="302">
        <v>100</v>
      </c>
      <c r="AS18" s="302">
        <v>110</v>
      </c>
      <c r="AT18" s="303">
        <v>95</v>
      </c>
      <c r="AU18" s="301"/>
      <c r="AV18" s="302"/>
      <c r="AW18" s="302"/>
      <c r="AX18" s="302"/>
      <c r="AY18" s="302"/>
      <c r="AZ18" s="302"/>
      <c r="BA18" s="303"/>
      <c r="BB18" s="301"/>
      <c r="BC18" s="302"/>
      <c r="BD18" s="302"/>
      <c r="BE18" s="302"/>
      <c r="BF18" s="302"/>
      <c r="BG18" s="302"/>
      <c r="BH18" s="304"/>
      <c r="BI18" s="282">
        <f t="shared" si="1"/>
        <v>3933</v>
      </c>
      <c r="BJ18" s="283">
        <v>0</v>
      </c>
      <c r="BK18" s="284">
        <v>0</v>
      </c>
      <c r="BL18" s="284">
        <v>489300</v>
      </c>
      <c r="BM18" s="284">
        <v>535500</v>
      </c>
      <c r="BN18" s="284">
        <v>0</v>
      </c>
      <c r="BO18" s="285">
        <f t="shared" si="0"/>
        <v>1024800</v>
      </c>
    </row>
    <row r="19" spans="2:67" x14ac:dyDescent="0.25">
      <c r="B19" s="286">
        <v>40676</v>
      </c>
      <c r="C19" s="297" t="s">
        <v>66</v>
      </c>
      <c r="D19" s="298" t="s">
        <v>67</v>
      </c>
      <c r="E19" s="272">
        <v>233</v>
      </c>
      <c r="F19" s="272">
        <v>62</v>
      </c>
      <c r="G19" s="272">
        <v>171</v>
      </c>
      <c r="H19" s="272">
        <v>115</v>
      </c>
      <c r="I19" s="272">
        <v>65</v>
      </c>
      <c r="J19" s="272">
        <v>34</v>
      </c>
      <c r="K19" s="272">
        <v>19</v>
      </c>
      <c r="L19" s="272">
        <v>391</v>
      </c>
      <c r="M19" s="272">
        <v>102</v>
      </c>
      <c r="N19" s="272">
        <v>289</v>
      </c>
      <c r="O19" s="272">
        <v>186</v>
      </c>
      <c r="P19" s="272">
        <v>103</v>
      </c>
      <c r="Q19" s="272">
        <v>74</v>
      </c>
      <c r="R19" s="272">
        <v>28</v>
      </c>
      <c r="S19" s="273">
        <v>416</v>
      </c>
      <c r="T19" s="275">
        <v>153</v>
      </c>
      <c r="U19" s="275">
        <v>263</v>
      </c>
      <c r="V19" s="275">
        <v>170</v>
      </c>
      <c r="W19" s="275">
        <v>110</v>
      </c>
      <c r="X19" s="275">
        <v>82</v>
      </c>
      <c r="Y19" s="275">
        <v>54</v>
      </c>
      <c r="Z19" s="276"/>
      <c r="AA19" s="275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277"/>
      <c r="AN19" s="278">
        <v>408</v>
      </c>
      <c r="AO19" s="279">
        <v>126</v>
      </c>
      <c r="AP19" s="279">
        <v>282</v>
      </c>
      <c r="AQ19" s="279">
        <v>168</v>
      </c>
      <c r="AR19" s="279">
        <v>105</v>
      </c>
      <c r="AS19" s="279">
        <v>81</v>
      </c>
      <c r="AT19" s="280">
        <v>54</v>
      </c>
      <c r="AU19" s="278"/>
      <c r="AV19" s="279"/>
      <c r="AW19" s="279"/>
      <c r="AX19" s="279"/>
      <c r="AY19" s="279"/>
      <c r="AZ19" s="279"/>
      <c r="BA19" s="280"/>
      <c r="BB19" s="278"/>
      <c r="BC19" s="279"/>
      <c r="BD19" s="279"/>
      <c r="BE19" s="279"/>
      <c r="BF19" s="279"/>
      <c r="BG19" s="279"/>
      <c r="BH19" s="281"/>
      <c r="BI19" s="282">
        <f t="shared" si="1"/>
        <v>1448</v>
      </c>
      <c r="BJ19" s="283">
        <v>559100</v>
      </c>
      <c r="BK19" s="284">
        <v>692400</v>
      </c>
      <c r="BL19" s="284">
        <v>42200</v>
      </c>
      <c r="BM19" s="284">
        <v>218000</v>
      </c>
      <c r="BN19" s="284">
        <v>0</v>
      </c>
      <c r="BO19" s="285">
        <f t="shared" si="0"/>
        <v>1511700</v>
      </c>
    </row>
    <row r="20" spans="2:67" x14ac:dyDescent="0.25">
      <c r="B20" s="286"/>
      <c r="C20" s="305" t="s">
        <v>17</v>
      </c>
      <c r="D20" s="306" t="s">
        <v>250</v>
      </c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3"/>
      <c r="T20" s="289"/>
      <c r="U20" s="289"/>
      <c r="V20" s="289"/>
      <c r="W20" s="289"/>
      <c r="X20" s="289"/>
      <c r="Y20" s="289"/>
      <c r="Z20" s="290"/>
      <c r="AA20" s="289"/>
      <c r="AB20" s="289"/>
      <c r="AC20" s="289"/>
      <c r="AD20" s="289"/>
      <c r="AE20" s="289"/>
      <c r="AF20" s="289"/>
      <c r="AG20" s="289"/>
      <c r="AH20" s="291"/>
      <c r="AI20" s="291"/>
      <c r="AJ20" s="291"/>
      <c r="AK20" s="291"/>
      <c r="AL20" s="291"/>
      <c r="AM20" s="292"/>
      <c r="AN20" s="293"/>
      <c r="AO20" s="307"/>
      <c r="AP20" s="307"/>
      <c r="AQ20" s="307"/>
      <c r="AR20" s="307"/>
      <c r="AS20" s="307"/>
      <c r="AT20" s="307"/>
      <c r="AU20" s="308">
        <v>320</v>
      </c>
      <c r="AV20" s="309">
        <v>73</v>
      </c>
      <c r="AW20" s="309">
        <v>247</v>
      </c>
      <c r="AX20" s="309">
        <v>137</v>
      </c>
      <c r="AY20" s="309">
        <v>82</v>
      </c>
      <c r="AZ20" s="309">
        <v>65</v>
      </c>
      <c r="BA20" s="310">
        <v>36</v>
      </c>
      <c r="BB20" s="308"/>
      <c r="BC20" s="309"/>
      <c r="BD20" s="309"/>
      <c r="BE20" s="309"/>
      <c r="BF20" s="309"/>
      <c r="BG20" s="309"/>
      <c r="BH20" s="311"/>
      <c r="BI20" s="282">
        <f t="shared" si="1"/>
        <v>320</v>
      </c>
      <c r="BJ20" s="283"/>
      <c r="BK20" s="284"/>
      <c r="BL20" s="284"/>
      <c r="BM20" s="284">
        <v>0</v>
      </c>
      <c r="BN20" s="284">
        <v>95000</v>
      </c>
      <c r="BO20" s="285">
        <f t="shared" si="0"/>
        <v>95000</v>
      </c>
    </row>
    <row r="21" spans="2:67" x14ac:dyDescent="0.25">
      <c r="B21" s="286">
        <v>40665</v>
      </c>
      <c r="C21" s="287" t="s">
        <v>21</v>
      </c>
      <c r="D21" s="288" t="s">
        <v>251</v>
      </c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3"/>
      <c r="T21" s="289"/>
      <c r="U21" s="289"/>
      <c r="V21" s="289"/>
      <c r="W21" s="289"/>
      <c r="X21" s="289"/>
      <c r="Y21" s="289"/>
      <c r="Z21" s="290"/>
      <c r="AA21" s="289"/>
      <c r="AB21" s="289"/>
      <c r="AC21" s="289"/>
      <c r="AD21" s="289"/>
      <c r="AE21" s="289"/>
      <c r="AF21" s="289"/>
      <c r="AG21" s="289"/>
      <c r="AH21" s="291"/>
      <c r="AI21" s="291"/>
      <c r="AJ21" s="291"/>
      <c r="AK21" s="291"/>
      <c r="AL21" s="291"/>
      <c r="AM21" s="292"/>
      <c r="AN21" s="293">
        <v>357</v>
      </c>
      <c r="AO21" s="309">
        <v>83</v>
      </c>
      <c r="AP21" s="309">
        <v>274</v>
      </c>
      <c r="AQ21" s="309">
        <v>149</v>
      </c>
      <c r="AR21" s="309">
        <v>79</v>
      </c>
      <c r="AS21" s="309">
        <v>71</v>
      </c>
      <c r="AT21" s="310">
        <v>58</v>
      </c>
      <c r="AU21" s="308"/>
      <c r="AV21" s="309"/>
      <c r="AW21" s="309"/>
      <c r="AX21" s="309"/>
      <c r="AY21" s="309"/>
      <c r="AZ21" s="309"/>
      <c r="BA21" s="310"/>
      <c r="BB21" s="308"/>
      <c r="BC21" s="309"/>
      <c r="BD21" s="309"/>
      <c r="BE21" s="309"/>
      <c r="BF21" s="309"/>
      <c r="BG21" s="309"/>
      <c r="BH21" s="311"/>
      <c r="BI21" s="282">
        <f t="shared" si="1"/>
        <v>357</v>
      </c>
      <c r="BJ21" s="283"/>
      <c r="BK21" s="284"/>
      <c r="BL21" s="284"/>
      <c r="BM21" s="284">
        <v>193400</v>
      </c>
      <c r="BN21" s="284">
        <v>0</v>
      </c>
      <c r="BO21" s="285">
        <f t="shared" si="0"/>
        <v>193400</v>
      </c>
    </row>
    <row r="22" spans="2:67" x14ac:dyDescent="0.25">
      <c r="B22" s="286">
        <v>40675</v>
      </c>
      <c r="C22" s="305" t="s">
        <v>21</v>
      </c>
      <c r="D22" s="306" t="s">
        <v>252</v>
      </c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3"/>
      <c r="T22" s="289"/>
      <c r="U22" s="289"/>
      <c r="V22" s="289"/>
      <c r="W22" s="289"/>
      <c r="X22" s="289"/>
      <c r="Y22" s="289"/>
      <c r="Z22" s="290"/>
      <c r="AA22" s="289"/>
      <c r="AB22" s="289"/>
      <c r="AC22" s="289"/>
      <c r="AD22" s="289"/>
      <c r="AE22" s="289"/>
      <c r="AF22" s="289"/>
      <c r="AG22" s="289"/>
      <c r="AH22" s="291"/>
      <c r="AI22" s="291"/>
      <c r="AJ22" s="291"/>
      <c r="AK22" s="291"/>
      <c r="AL22" s="291"/>
      <c r="AM22" s="292"/>
      <c r="AN22" s="293"/>
      <c r="AO22" s="294"/>
      <c r="AP22" s="294"/>
      <c r="AQ22" s="294"/>
      <c r="AR22" s="294"/>
      <c r="AS22" s="294"/>
      <c r="AT22" s="295"/>
      <c r="AU22" s="308">
        <v>415</v>
      </c>
      <c r="AV22" s="294">
        <v>99</v>
      </c>
      <c r="AW22" s="294">
        <v>316</v>
      </c>
      <c r="AX22" s="294">
        <v>158</v>
      </c>
      <c r="AY22" s="294">
        <v>75</v>
      </c>
      <c r="AZ22" s="294">
        <v>99</v>
      </c>
      <c r="BA22" s="295">
        <v>83</v>
      </c>
      <c r="BB22" s="293"/>
      <c r="BC22" s="294"/>
      <c r="BD22" s="294"/>
      <c r="BE22" s="294"/>
      <c r="BF22" s="294"/>
      <c r="BG22" s="294"/>
      <c r="BH22" s="296"/>
      <c r="BI22" s="282">
        <f t="shared" si="1"/>
        <v>415</v>
      </c>
      <c r="BJ22" s="283"/>
      <c r="BK22" s="284"/>
      <c r="BL22" s="284"/>
      <c r="BM22" s="284">
        <v>0</v>
      </c>
      <c r="BN22" s="284">
        <v>110900</v>
      </c>
      <c r="BO22" s="285">
        <f t="shared" si="0"/>
        <v>110900</v>
      </c>
    </row>
    <row r="23" spans="2:67" x14ac:dyDescent="0.25">
      <c r="B23" s="286">
        <v>40674</v>
      </c>
      <c r="C23" s="270" t="s">
        <v>27</v>
      </c>
      <c r="D23" s="271" t="s">
        <v>68</v>
      </c>
      <c r="E23" s="272">
        <v>307</v>
      </c>
      <c r="F23" s="272">
        <v>57</v>
      </c>
      <c r="G23" s="272">
        <v>250</v>
      </c>
      <c r="H23" s="272">
        <v>140</v>
      </c>
      <c r="I23" s="272">
        <v>75</v>
      </c>
      <c r="J23" s="272">
        <v>52</v>
      </c>
      <c r="K23" s="272">
        <v>40</v>
      </c>
      <c r="L23" s="272">
        <v>543</v>
      </c>
      <c r="M23" s="272">
        <v>128</v>
      </c>
      <c r="N23" s="272">
        <v>415</v>
      </c>
      <c r="O23" s="272">
        <v>190</v>
      </c>
      <c r="P23" s="272">
        <v>138</v>
      </c>
      <c r="Q23" s="272">
        <v>131</v>
      </c>
      <c r="R23" s="272">
        <v>84</v>
      </c>
      <c r="S23" s="273">
        <v>556</v>
      </c>
      <c r="T23" s="289">
        <v>174</v>
      </c>
      <c r="U23" s="289">
        <v>382</v>
      </c>
      <c r="V23" s="289">
        <v>162</v>
      </c>
      <c r="W23" s="289">
        <v>142</v>
      </c>
      <c r="X23" s="289">
        <v>130</v>
      </c>
      <c r="Y23" s="289">
        <v>122</v>
      </c>
      <c r="Z23" s="290">
        <v>624</v>
      </c>
      <c r="AA23" s="289">
        <v>180</v>
      </c>
      <c r="AB23" s="289">
        <v>444</v>
      </c>
      <c r="AC23" s="289">
        <v>184</v>
      </c>
      <c r="AD23" s="289">
        <v>150</v>
      </c>
      <c r="AE23" s="289">
        <v>165</v>
      </c>
      <c r="AF23" s="289">
        <v>125</v>
      </c>
      <c r="AG23" s="289">
        <v>1103</v>
      </c>
      <c r="AH23" s="289">
        <v>372</v>
      </c>
      <c r="AI23" s="289">
        <v>731</v>
      </c>
      <c r="AJ23" s="289">
        <v>427</v>
      </c>
      <c r="AK23" s="289">
        <v>227</v>
      </c>
      <c r="AL23" s="289">
        <v>247</v>
      </c>
      <c r="AM23" s="300">
        <v>202</v>
      </c>
      <c r="AN23" s="301"/>
      <c r="AO23" s="302"/>
      <c r="AP23" s="302"/>
      <c r="AQ23" s="302"/>
      <c r="AR23" s="302"/>
      <c r="AS23" s="302"/>
      <c r="AT23" s="303"/>
      <c r="AU23" s="308"/>
      <c r="AV23" s="302"/>
      <c r="AW23" s="302"/>
      <c r="AX23" s="302"/>
      <c r="AY23" s="302"/>
      <c r="AZ23" s="302"/>
      <c r="BA23" s="303"/>
      <c r="BB23" s="301"/>
      <c r="BC23" s="302"/>
      <c r="BD23" s="302"/>
      <c r="BE23" s="302"/>
      <c r="BF23" s="302"/>
      <c r="BG23" s="302"/>
      <c r="BH23" s="304"/>
      <c r="BI23" s="282">
        <f t="shared" si="1"/>
        <v>3133</v>
      </c>
      <c r="BJ23" s="283">
        <v>207100</v>
      </c>
      <c r="BK23" s="284">
        <v>347000</v>
      </c>
      <c r="BL23" s="284">
        <v>485200</v>
      </c>
      <c r="BM23" s="284">
        <v>386200</v>
      </c>
      <c r="BN23" s="284">
        <v>0</v>
      </c>
      <c r="BO23" s="285">
        <f t="shared" si="0"/>
        <v>1425500</v>
      </c>
    </row>
    <row r="24" spans="2:67" x14ac:dyDescent="0.25">
      <c r="B24" s="286">
        <v>40662</v>
      </c>
      <c r="C24" s="270" t="s">
        <v>27</v>
      </c>
      <c r="D24" s="271" t="s">
        <v>69</v>
      </c>
      <c r="E24" s="272">
        <v>89</v>
      </c>
      <c r="F24" s="272">
        <v>25</v>
      </c>
      <c r="G24" s="272">
        <v>64</v>
      </c>
      <c r="H24" s="272">
        <v>33</v>
      </c>
      <c r="I24" s="272">
        <v>19</v>
      </c>
      <c r="J24" s="272">
        <v>17</v>
      </c>
      <c r="K24" s="272">
        <v>20</v>
      </c>
      <c r="L24" s="272">
        <v>357</v>
      </c>
      <c r="M24" s="272">
        <v>73</v>
      </c>
      <c r="N24" s="272">
        <v>284</v>
      </c>
      <c r="O24" s="272">
        <v>112</v>
      </c>
      <c r="P24" s="272">
        <v>94</v>
      </c>
      <c r="Q24" s="272">
        <v>91</v>
      </c>
      <c r="R24" s="272">
        <v>60</v>
      </c>
      <c r="S24" s="273">
        <v>523</v>
      </c>
      <c r="T24" s="289">
        <v>136</v>
      </c>
      <c r="U24" s="289">
        <v>387</v>
      </c>
      <c r="V24" s="289">
        <v>163</v>
      </c>
      <c r="W24" s="289">
        <v>112</v>
      </c>
      <c r="X24" s="289">
        <v>196</v>
      </c>
      <c r="Y24" s="289">
        <v>52</v>
      </c>
      <c r="Z24" s="290">
        <v>543</v>
      </c>
      <c r="AA24" s="289">
        <v>158</v>
      </c>
      <c r="AB24" s="289">
        <v>385</v>
      </c>
      <c r="AC24" s="289">
        <v>163</v>
      </c>
      <c r="AD24" s="289">
        <v>106</v>
      </c>
      <c r="AE24" s="289">
        <v>122</v>
      </c>
      <c r="AF24" s="289">
        <v>152</v>
      </c>
      <c r="AG24" s="289">
        <v>268</v>
      </c>
      <c r="AH24" s="289">
        <v>108</v>
      </c>
      <c r="AI24" s="289">
        <v>160</v>
      </c>
      <c r="AJ24" s="289">
        <v>76</v>
      </c>
      <c r="AK24" s="289">
        <v>53</v>
      </c>
      <c r="AL24" s="289">
        <v>48</v>
      </c>
      <c r="AM24" s="300">
        <v>91</v>
      </c>
      <c r="AN24" s="301"/>
      <c r="AO24" s="302"/>
      <c r="AP24" s="302"/>
      <c r="AQ24" s="302"/>
      <c r="AR24" s="302"/>
      <c r="AS24" s="302"/>
      <c r="AT24" s="303"/>
      <c r="AU24" s="308"/>
      <c r="AV24" s="302"/>
      <c r="AW24" s="302"/>
      <c r="AX24" s="302"/>
      <c r="AY24" s="302"/>
      <c r="AZ24" s="302"/>
      <c r="BA24" s="303"/>
      <c r="BB24" s="301"/>
      <c r="BC24" s="302"/>
      <c r="BD24" s="302"/>
      <c r="BE24" s="302"/>
      <c r="BF24" s="302"/>
      <c r="BG24" s="302"/>
      <c r="BH24" s="304"/>
      <c r="BI24" s="282">
        <f t="shared" si="1"/>
        <v>1780</v>
      </c>
      <c r="BJ24" s="283">
        <v>0</v>
      </c>
      <c r="BK24" s="284">
        <v>0</v>
      </c>
      <c r="BL24" s="284">
        <v>356500</v>
      </c>
      <c r="BM24" s="284">
        <v>133900</v>
      </c>
      <c r="BN24" s="284">
        <v>0</v>
      </c>
      <c r="BO24" s="285">
        <f t="shared" si="0"/>
        <v>490400</v>
      </c>
    </row>
    <row r="25" spans="2:67" x14ac:dyDescent="0.25">
      <c r="B25" s="286">
        <v>40675</v>
      </c>
      <c r="C25" s="270" t="s">
        <v>66</v>
      </c>
      <c r="D25" s="271" t="s">
        <v>70</v>
      </c>
      <c r="E25" s="272">
        <v>171</v>
      </c>
      <c r="F25" s="272">
        <v>45</v>
      </c>
      <c r="G25" s="272">
        <v>126</v>
      </c>
      <c r="H25" s="272">
        <v>66</v>
      </c>
      <c r="I25" s="272">
        <v>42</v>
      </c>
      <c r="J25" s="272">
        <v>43</v>
      </c>
      <c r="K25" s="272">
        <v>20</v>
      </c>
      <c r="L25" s="272">
        <v>67</v>
      </c>
      <c r="M25" s="272">
        <v>12</v>
      </c>
      <c r="N25" s="272">
        <v>55</v>
      </c>
      <c r="O25" s="272">
        <v>16</v>
      </c>
      <c r="P25" s="272">
        <v>23</v>
      </c>
      <c r="Q25" s="272">
        <v>21</v>
      </c>
      <c r="R25" s="272">
        <v>7</v>
      </c>
      <c r="S25" s="273"/>
      <c r="T25" s="275"/>
      <c r="U25" s="275"/>
      <c r="V25" s="275"/>
      <c r="W25" s="275"/>
      <c r="X25" s="275"/>
      <c r="Y25" s="275"/>
      <c r="Z25" s="276"/>
      <c r="AA25" s="275"/>
      <c r="AB25" s="275"/>
      <c r="AC25" s="275"/>
      <c r="AD25" s="275"/>
      <c r="AE25" s="275"/>
      <c r="AF25" s="275"/>
      <c r="AG25" s="275">
        <v>68</v>
      </c>
      <c r="AH25" s="275">
        <v>18</v>
      </c>
      <c r="AI25" s="275">
        <v>50</v>
      </c>
      <c r="AJ25" s="275">
        <v>36</v>
      </c>
      <c r="AK25" s="275">
        <v>16</v>
      </c>
      <c r="AL25" s="275">
        <v>13</v>
      </c>
      <c r="AM25" s="277">
        <v>3</v>
      </c>
      <c r="AN25" s="278"/>
      <c r="AO25" s="279"/>
      <c r="AP25" s="279"/>
      <c r="AQ25" s="279"/>
      <c r="AR25" s="279"/>
      <c r="AS25" s="279"/>
      <c r="AT25" s="280"/>
      <c r="AU25" s="278"/>
      <c r="AV25" s="279"/>
      <c r="AW25" s="279"/>
      <c r="AX25" s="279"/>
      <c r="AY25" s="279"/>
      <c r="AZ25" s="279"/>
      <c r="BA25" s="280"/>
      <c r="BB25" s="278"/>
      <c r="BC25" s="279"/>
      <c r="BD25" s="279"/>
      <c r="BE25" s="279"/>
      <c r="BF25" s="279"/>
      <c r="BG25" s="279"/>
      <c r="BH25" s="281"/>
      <c r="BI25" s="282">
        <f t="shared" si="1"/>
        <v>306</v>
      </c>
      <c r="BJ25" s="283">
        <v>0</v>
      </c>
      <c r="BK25" s="284">
        <v>0</v>
      </c>
      <c r="BL25" s="284">
        <v>6400</v>
      </c>
      <c r="BM25" s="284">
        <v>34300</v>
      </c>
      <c r="BN25" s="284">
        <v>0</v>
      </c>
      <c r="BO25" s="285">
        <f t="shared" si="0"/>
        <v>40700</v>
      </c>
    </row>
    <row r="26" spans="2:67" x14ac:dyDescent="0.25">
      <c r="B26" s="286">
        <v>40638</v>
      </c>
      <c r="C26" s="312" t="s">
        <v>66</v>
      </c>
      <c r="D26" s="306" t="s">
        <v>178</v>
      </c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3"/>
      <c r="T26" s="289"/>
      <c r="U26" s="289"/>
      <c r="V26" s="289"/>
      <c r="W26" s="289"/>
      <c r="X26" s="289"/>
      <c r="Y26" s="289"/>
      <c r="Z26" s="290"/>
      <c r="AA26" s="289"/>
      <c r="AB26" s="289"/>
      <c r="AC26" s="289"/>
      <c r="AD26" s="289"/>
      <c r="AE26" s="289"/>
      <c r="AF26" s="289"/>
      <c r="AG26" s="289"/>
      <c r="AH26" s="291"/>
      <c r="AI26" s="291"/>
      <c r="AJ26" s="291"/>
      <c r="AK26" s="291"/>
      <c r="AL26" s="291"/>
      <c r="AM26" s="292"/>
      <c r="AN26" s="293"/>
      <c r="AO26" s="294"/>
      <c r="AP26" s="294"/>
      <c r="AQ26" s="294"/>
      <c r="AR26" s="294"/>
      <c r="AS26" s="294"/>
      <c r="AT26" s="295"/>
      <c r="AU26" s="293"/>
      <c r="AV26" s="294"/>
      <c r="AW26" s="294"/>
      <c r="AX26" s="294"/>
      <c r="AY26" s="294"/>
      <c r="AZ26" s="294"/>
      <c r="BA26" s="295"/>
      <c r="BB26" s="293">
        <v>426</v>
      </c>
      <c r="BC26" s="294">
        <v>111</v>
      </c>
      <c r="BD26" s="294">
        <v>315</v>
      </c>
      <c r="BE26" s="294">
        <v>199</v>
      </c>
      <c r="BF26" s="294">
        <v>159</v>
      </c>
      <c r="BG26" s="294">
        <v>68</v>
      </c>
      <c r="BH26" s="296">
        <v>0</v>
      </c>
      <c r="BI26" s="282">
        <f t="shared" si="1"/>
        <v>426</v>
      </c>
      <c r="BJ26" s="283"/>
      <c r="BK26" s="284"/>
      <c r="BL26" s="284"/>
      <c r="BM26" s="284"/>
      <c r="BN26" s="284">
        <v>69700</v>
      </c>
      <c r="BO26" s="285"/>
    </row>
    <row r="27" spans="2:67" x14ac:dyDescent="0.25">
      <c r="B27" s="286">
        <v>40647</v>
      </c>
      <c r="C27" s="270" t="s">
        <v>66</v>
      </c>
      <c r="D27" s="271" t="s">
        <v>71</v>
      </c>
      <c r="E27" s="272">
        <v>304</v>
      </c>
      <c r="F27" s="272">
        <v>69</v>
      </c>
      <c r="G27" s="272">
        <v>235</v>
      </c>
      <c r="H27" s="272">
        <v>140</v>
      </c>
      <c r="I27" s="272">
        <v>84</v>
      </c>
      <c r="J27" s="272">
        <v>54</v>
      </c>
      <c r="K27" s="272">
        <v>26</v>
      </c>
      <c r="L27" s="272">
        <v>371</v>
      </c>
      <c r="M27" s="272">
        <v>97</v>
      </c>
      <c r="N27" s="272">
        <v>274</v>
      </c>
      <c r="O27" s="272">
        <v>127</v>
      </c>
      <c r="P27" s="272">
        <v>92</v>
      </c>
      <c r="Q27" s="272">
        <v>89</v>
      </c>
      <c r="R27" s="272">
        <v>63</v>
      </c>
      <c r="S27" s="273"/>
      <c r="T27" s="289"/>
      <c r="U27" s="289"/>
      <c r="V27" s="289"/>
      <c r="W27" s="289"/>
      <c r="X27" s="289"/>
      <c r="Y27" s="289"/>
      <c r="Z27" s="290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300"/>
      <c r="AN27" s="301"/>
      <c r="AO27" s="302"/>
      <c r="AP27" s="302"/>
      <c r="AQ27" s="302"/>
      <c r="AR27" s="302"/>
      <c r="AS27" s="302"/>
      <c r="AT27" s="303"/>
      <c r="AU27" s="301"/>
      <c r="AV27" s="302"/>
      <c r="AW27" s="302"/>
      <c r="AX27" s="302"/>
      <c r="AY27" s="302"/>
      <c r="AZ27" s="302"/>
      <c r="BA27" s="303"/>
      <c r="BB27" s="301"/>
      <c r="BC27" s="302"/>
      <c r="BD27" s="302"/>
      <c r="BE27" s="302"/>
      <c r="BF27" s="302"/>
      <c r="BG27" s="302"/>
      <c r="BH27" s="304"/>
      <c r="BI27" s="282">
        <f t="shared" si="1"/>
        <v>675</v>
      </c>
      <c r="BJ27" s="283">
        <v>0</v>
      </c>
      <c r="BK27" s="284">
        <v>0</v>
      </c>
      <c r="BL27" s="284">
        <v>0</v>
      </c>
      <c r="BM27" s="284">
        <v>0</v>
      </c>
      <c r="BN27" s="284">
        <v>0</v>
      </c>
      <c r="BO27" s="285">
        <f t="shared" ref="BO27:BO48" si="2">BJ27+BK27+BL27+BM27+BN27</f>
        <v>0</v>
      </c>
    </row>
    <row r="28" spans="2:67" x14ac:dyDescent="0.25">
      <c r="B28" s="286">
        <v>40627</v>
      </c>
      <c r="C28" s="270" t="s">
        <v>17</v>
      </c>
      <c r="D28" s="271" t="s">
        <v>72</v>
      </c>
      <c r="E28" s="272">
        <v>367</v>
      </c>
      <c r="F28" s="272">
        <v>88</v>
      </c>
      <c r="G28" s="272">
        <v>279</v>
      </c>
      <c r="H28" s="272">
        <v>172</v>
      </c>
      <c r="I28" s="272">
        <v>82</v>
      </c>
      <c r="J28" s="272">
        <v>68</v>
      </c>
      <c r="K28" s="272">
        <v>45</v>
      </c>
      <c r="L28" s="272">
        <v>681</v>
      </c>
      <c r="M28" s="272">
        <v>190</v>
      </c>
      <c r="N28" s="272">
        <v>491</v>
      </c>
      <c r="O28" s="272">
        <v>219</v>
      </c>
      <c r="P28" s="272">
        <v>183</v>
      </c>
      <c r="Q28" s="272">
        <v>167</v>
      </c>
      <c r="R28" s="272">
        <v>112</v>
      </c>
      <c r="S28" s="273">
        <v>441</v>
      </c>
      <c r="T28" s="275">
        <v>133</v>
      </c>
      <c r="U28" s="275">
        <v>308</v>
      </c>
      <c r="V28" s="275">
        <v>139</v>
      </c>
      <c r="W28" s="275">
        <v>106</v>
      </c>
      <c r="X28" s="275">
        <v>107</v>
      </c>
      <c r="Y28" s="275">
        <v>89</v>
      </c>
      <c r="Z28" s="276">
        <v>443</v>
      </c>
      <c r="AA28" s="275">
        <v>116</v>
      </c>
      <c r="AB28" s="275">
        <v>327</v>
      </c>
      <c r="AC28" s="275">
        <v>121</v>
      </c>
      <c r="AD28" s="275">
        <v>136</v>
      </c>
      <c r="AE28" s="275">
        <v>94</v>
      </c>
      <c r="AF28" s="275">
        <v>92</v>
      </c>
      <c r="AG28" s="275">
        <v>555</v>
      </c>
      <c r="AH28" s="275">
        <v>204</v>
      </c>
      <c r="AI28" s="275">
        <v>351</v>
      </c>
      <c r="AJ28" s="275">
        <v>180</v>
      </c>
      <c r="AK28" s="275">
        <v>146</v>
      </c>
      <c r="AL28" s="275">
        <v>133</v>
      </c>
      <c r="AM28" s="277">
        <v>96</v>
      </c>
      <c r="AN28" s="278"/>
      <c r="AO28" s="309"/>
      <c r="AP28" s="309"/>
      <c r="AQ28" s="309"/>
      <c r="AR28" s="309"/>
      <c r="AS28" s="309"/>
      <c r="AT28" s="310"/>
      <c r="AU28" s="308"/>
      <c r="AV28" s="309"/>
      <c r="AW28" s="309"/>
      <c r="AX28" s="309"/>
      <c r="AY28" s="309"/>
      <c r="AZ28" s="309"/>
      <c r="BA28" s="310"/>
      <c r="BB28" s="308"/>
      <c r="BC28" s="309"/>
      <c r="BD28" s="309"/>
      <c r="BE28" s="309"/>
      <c r="BF28" s="309"/>
      <c r="BG28" s="309"/>
      <c r="BH28" s="311"/>
      <c r="BI28" s="282">
        <f t="shared" si="1"/>
        <v>2487</v>
      </c>
      <c r="BJ28" s="283">
        <v>277400</v>
      </c>
      <c r="BK28" s="284">
        <v>484800</v>
      </c>
      <c r="BL28" s="284">
        <v>372800</v>
      </c>
      <c r="BM28" s="284">
        <v>213900</v>
      </c>
      <c r="BN28" s="284">
        <v>0</v>
      </c>
      <c r="BO28" s="285">
        <f t="shared" si="2"/>
        <v>1348900</v>
      </c>
    </row>
    <row r="29" spans="2:67" x14ac:dyDescent="0.25">
      <c r="B29" s="286">
        <v>40676</v>
      </c>
      <c r="C29" s="270" t="s">
        <v>18</v>
      </c>
      <c r="D29" s="271" t="s">
        <v>73</v>
      </c>
      <c r="E29" s="272">
        <v>371</v>
      </c>
      <c r="F29" s="272">
        <v>67</v>
      </c>
      <c r="G29" s="272">
        <v>304</v>
      </c>
      <c r="H29" s="272">
        <v>142</v>
      </c>
      <c r="I29" s="272">
        <v>120</v>
      </c>
      <c r="J29" s="272">
        <v>58</v>
      </c>
      <c r="K29" s="272">
        <v>51</v>
      </c>
      <c r="L29" s="272">
        <v>439</v>
      </c>
      <c r="M29" s="272">
        <v>156</v>
      </c>
      <c r="N29" s="272">
        <v>283</v>
      </c>
      <c r="O29" s="272">
        <v>187</v>
      </c>
      <c r="P29" s="272">
        <v>106</v>
      </c>
      <c r="Q29" s="272">
        <v>89</v>
      </c>
      <c r="R29" s="272">
        <v>57</v>
      </c>
      <c r="S29" s="273">
        <v>477</v>
      </c>
      <c r="T29" s="275">
        <v>125</v>
      </c>
      <c r="U29" s="275">
        <v>352</v>
      </c>
      <c r="V29" s="275">
        <v>157</v>
      </c>
      <c r="W29" s="275">
        <v>137</v>
      </c>
      <c r="X29" s="275">
        <v>99</v>
      </c>
      <c r="Y29" s="275">
        <v>84</v>
      </c>
      <c r="Z29" s="276">
        <v>376</v>
      </c>
      <c r="AA29" s="275">
        <v>148</v>
      </c>
      <c r="AB29" s="275">
        <v>228</v>
      </c>
      <c r="AC29" s="275">
        <v>149</v>
      </c>
      <c r="AD29" s="275">
        <v>79</v>
      </c>
      <c r="AE29" s="275">
        <v>87</v>
      </c>
      <c r="AF29" s="275">
        <v>61</v>
      </c>
      <c r="AG29" s="275">
        <v>388</v>
      </c>
      <c r="AH29" s="275">
        <v>157</v>
      </c>
      <c r="AI29" s="275">
        <v>231</v>
      </c>
      <c r="AJ29" s="275">
        <v>158</v>
      </c>
      <c r="AK29" s="275">
        <v>111</v>
      </c>
      <c r="AL29" s="275">
        <v>80</v>
      </c>
      <c r="AM29" s="277">
        <v>39</v>
      </c>
      <c r="AN29" s="278"/>
      <c r="AO29" s="309"/>
      <c r="AP29" s="309"/>
      <c r="AQ29" s="309"/>
      <c r="AR29" s="309"/>
      <c r="AS29" s="309"/>
      <c r="AT29" s="310"/>
      <c r="AU29" s="308"/>
      <c r="AV29" s="309"/>
      <c r="AW29" s="309"/>
      <c r="AX29" s="309"/>
      <c r="AY29" s="309"/>
      <c r="AZ29" s="309"/>
      <c r="BA29" s="310"/>
      <c r="BB29" s="308"/>
      <c r="BC29" s="309"/>
      <c r="BD29" s="309"/>
      <c r="BE29" s="309"/>
      <c r="BF29" s="309"/>
      <c r="BG29" s="309"/>
      <c r="BH29" s="311"/>
      <c r="BI29" s="282">
        <f t="shared" si="1"/>
        <v>2051</v>
      </c>
      <c r="BJ29" s="283">
        <v>42400</v>
      </c>
      <c r="BK29" s="284">
        <v>423800</v>
      </c>
      <c r="BL29" s="284">
        <v>278100</v>
      </c>
      <c r="BM29" s="284">
        <v>137800</v>
      </c>
      <c r="BN29" s="284">
        <v>0</v>
      </c>
      <c r="BO29" s="285">
        <f t="shared" si="2"/>
        <v>882100</v>
      </c>
    </row>
    <row r="30" spans="2:67" x14ac:dyDescent="0.25">
      <c r="B30" s="286">
        <v>40675</v>
      </c>
      <c r="C30" s="305" t="s">
        <v>28</v>
      </c>
      <c r="D30" s="306" t="s">
        <v>28</v>
      </c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3"/>
      <c r="T30" s="289"/>
      <c r="U30" s="289"/>
      <c r="V30" s="289"/>
      <c r="W30" s="289"/>
      <c r="X30" s="289"/>
      <c r="Y30" s="289"/>
      <c r="Z30" s="290"/>
      <c r="AA30" s="289"/>
      <c r="AB30" s="289"/>
      <c r="AC30" s="289"/>
      <c r="AD30" s="289"/>
      <c r="AE30" s="289"/>
      <c r="AF30" s="289"/>
      <c r="AG30" s="289"/>
      <c r="AH30" s="291"/>
      <c r="AI30" s="291"/>
      <c r="AJ30" s="291"/>
      <c r="AK30" s="291"/>
      <c r="AL30" s="291"/>
      <c r="AM30" s="292"/>
      <c r="AN30" s="293">
        <v>223</v>
      </c>
      <c r="AO30" s="279">
        <v>70</v>
      </c>
      <c r="AP30" s="279">
        <v>153</v>
      </c>
      <c r="AQ30" s="279">
        <v>92</v>
      </c>
      <c r="AR30" s="279">
        <v>58</v>
      </c>
      <c r="AS30" s="279">
        <v>53</v>
      </c>
      <c r="AT30" s="280">
        <v>20</v>
      </c>
      <c r="AU30" s="278"/>
      <c r="AV30" s="279"/>
      <c r="AW30" s="279"/>
      <c r="AX30" s="279"/>
      <c r="AY30" s="279"/>
      <c r="AZ30" s="279"/>
      <c r="BA30" s="280"/>
      <c r="BB30" s="278"/>
      <c r="BC30" s="279"/>
      <c r="BD30" s="279"/>
      <c r="BE30" s="279"/>
      <c r="BF30" s="279"/>
      <c r="BG30" s="279"/>
      <c r="BH30" s="281"/>
      <c r="BI30" s="282">
        <f t="shared" si="1"/>
        <v>223</v>
      </c>
      <c r="BJ30" s="283"/>
      <c r="BK30" s="284"/>
      <c r="BL30" s="284"/>
      <c r="BM30" s="284">
        <v>128700</v>
      </c>
      <c r="BN30" s="284">
        <v>0</v>
      </c>
      <c r="BO30" s="285">
        <f t="shared" si="2"/>
        <v>128700</v>
      </c>
    </row>
    <row r="31" spans="2:67" x14ac:dyDescent="0.25">
      <c r="B31" s="286">
        <v>40669</v>
      </c>
      <c r="C31" s="270" t="s">
        <v>66</v>
      </c>
      <c r="D31" s="271" t="s">
        <v>74</v>
      </c>
      <c r="E31" s="272">
        <v>132</v>
      </c>
      <c r="F31" s="272">
        <v>36</v>
      </c>
      <c r="G31" s="272">
        <v>96</v>
      </c>
      <c r="H31" s="272">
        <v>63</v>
      </c>
      <c r="I31" s="272">
        <v>37</v>
      </c>
      <c r="J31" s="272">
        <v>22</v>
      </c>
      <c r="K31" s="272">
        <v>10</v>
      </c>
      <c r="L31" s="272">
        <v>132</v>
      </c>
      <c r="M31" s="272">
        <v>44</v>
      </c>
      <c r="N31" s="272">
        <v>88</v>
      </c>
      <c r="O31" s="272">
        <v>51</v>
      </c>
      <c r="P31" s="272">
        <v>24</v>
      </c>
      <c r="Q31" s="272">
        <v>38</v>
      </c>
      <c r="R31" s="272">
        <v>19</v>
      </c>
      <c r="S31" s="273"/>
      <c r="T31" s="299"/>
      <c r="U31" s="299"/>
      <c r="V31" s="299"/>
      <c r="W31" s="299"/>
      <c r="X31" s="299"/>
      <c r="Y31" s="299"/>
      <c r="Z31" s="313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314"/>
      <c r="AN31" s="315"/>
      <c r="AO31" s="279"/>
      <c r="AP31" s="279"/>
      <c r="AQ31" s="279"/>
      <c r="AR31" s="279"/>
      <c r="AS31" s="279"/>
      <c r="AT31" s="280"/>
      <c r="AU31" s="278"/>
      <c r="AV31" s="279"/>
      <c r="AW31" s="279"/>
      <c r="AX31" s="279"/>
      <c r="AY31" s="279"/>
      <c r="AZ31" s="279"/>
      <c r="BA31" s="280"/>
      <c r="BB31" s="278">
        <v>317</v>
      </c>
      <c r="BC31" s="279">
        <v>79</v>
      </c>
      <c r="BD31" s="279">
        <v>238</v>
      </c>
      <c r="BE31" s="279">
        <v>182</v>
      </c>
      <c r="BF31" s="279">
        <v>86</v>
      </c>
      <c r="BG31" s="279">
        <v>49</v>
      </c>
      <c r="BH31" s="281">
        <v>0</v>
      </c>
      <c r="BI31" s="282">
        <f t="shared" si="1"/>
        <v>581</v>
      </c>
      <c r="BJ31" s="283">
        <v>100100</v>
      </c>
      <c r="BK31" s="284">
        <v>25600</v>
      </c>
      <c r="BL31" s="284">
        <v>0</v>
      </c>
      <c r="BM31" s="284">
        <v>0</v>
      </c>
      <c r="BN31" s="284">
        <v>50700</v>
      </c>
      <c r="BO31" s="285">
        <f t="shared" si="2"/>
        <v>176400</v>
      </c>
    </row>
    <row r="32" spans="2:67" x14ac:dyDescent="0.25">
      <c r="B32" s="286">
        <v>40661</v>
      </c>
      <c r="C32" s="270" t="s">
        <v>17</v>
      </c>
      <c r="D32" s="298" t="s">
        <v>75</v>
      </c>
      <c r="E32" s="272">
        <v>500</v>
      </c>
      <c r="F32" s="272">
        <v>128</v>
      </c>
      <c r="G32" s="272">
        <v>372</v>
      </c>
      <c r="H32" s="272">
        <v>218</v>
      </c>
      <c r="I32" s="272">
        <v>135</v>
      </c>
      <c r="J32" s="272">
        <v>98</v>
      </c>
      <c r="K32" s="272">
        <v>49</v>
      </c>
      <c r="L32" s="272">
        <v>1044</v>
      </c>
      <c r="M32" s="272">
        <v>384</v>
      </c>
      <c r="N32" s="272">
        <v>660</v>
      </c>
      <c r="O32" s="272">
        <v>268</v>
      </c>
      <c r="P32" s="272">
        <v>303</v>
      </c>
      <c r="Q32" s="272">
        <v>271</v>
      </c>
      <c r="R32" s="272">
        <v>202</v>
      </c>
      <c r="S32" s="273">
        <v>681</v>
      </c>
      <c r="T32" s="299">
        <v>230</v>
      </c>
      <c r="U32" s="299">
        <v>451</v>
      </c>
      <c r="V32" s="299">
        <v>214</v>
      </c>
      <c r="W32" s="299">
        <v>177</v>
      </c>
      <c r="X32" s="299">
        <v>172</v>
      </c>
      <c r="Y32" s="299">
        <v>118</v>
      </c>
      <c r="Z32" s="313">
        <v>379</v>
      </c>
      <c r="AA32" s="299">
        <v>84</v>
      </c>
      <c r="AB32" s="299">
        <v>295</v>
      </c>
      <c r="AC32" s="299">
        <v>86</v>
      </c>
      <c r="AD32" s="299">
        <v>94</v>
      </c>
      <c r="AE32" s="299">
        <v>97</v>
      </c>
      <c r="AF32" s="299">
        <v>102</v>
      </c>
      <c r="AG32" s="299">
        <v>442</v>
      </c>
      <c r="AH32" s="299">
        <v>117</v>
      </c>
      <c r="AI32" s="299">
        <v>325</v>
      </c>
      <c r="AJ32" s="299">
        <v>140</v>
      </c>
      <c r="AK32" s="299">
        <v>110</v>
      </c>
      <c r="AL32" s="299">
        <v>112</v>
      </c>
      <c r="AM32" s="314">
        <v>80</v>
      </c>
      <c r="AN32" s="315"/>
      <c r="AO32" s="294"/>
      <c r="AP32" s="294"/>
      <c r="AQ32" s="294"/>
      <c r="AR32" s="294"/>
      <c r="AS32" s="294"/>
      <c r="AT32" s="295"/>
      <c r="AU32" s="293"/>
      <c r="AV32" s="294"/>
      <c r="AW32" s="294"/>
      <c r="AX32" s="294"/>
      <c r="AY32" s="294"/>
      <c r="AZ32" s="294"/>
      <c r="BA32" s="295"/>
      <c r="BB32" s="293"/>
      <c r="BC32" s="294"/>
      <c r="BD32" s="294"/>
      <c r="BE32" s="294"/>
      <c r="BF32" s="294"/>
      <c r="BG32" s="294"/>
      <c r="BH32" s="296"/>
      <c r="BI32" s="282">
        <f t="shared" si="1"/>
        <v>3046</v>
      </c>
      <c r="BJ32" s="283">
        <v>0</v>
      </c>
      <c r="BK32" s="284">
        <v>0</v>
      </c>
      <c r="BL32" s="284">
        <v>292000</v>
      </c>
      <c r="BM32" s="284">
        <v>166100</v>
      </c>
      <c r="BN32" s="284">
        <v>0</v>
      </c>
      <c r="BO32" s="285">
        <f t="shared" si="2"/>
        <v>458100</v>
      </c>
    </row>
    <row r="33" spans="2:67" x14ac:dyDescent="0.25">
      <c r="B33" s="286">
        <v>40715</v>
      </c>
      <c r="C33" s="305" t="s">
        <v>66</v>
      </c>
      <c r="D33" s="306" t="s">
        <v>253</v>
      </c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3"/>
      <c r="T33" s="289"/>
      <c r="U33" s="289"/>
      <c r="V33" s="289"/>
      <c r="W33" s="289"/>
      <c r="X33" s="289"/>
      <c r="Y33" s="289"/>
      <c r="Z33" s="290"/>
      <c r="AA33" s="289"/>
      <c r="AB33" s="289"/>
      <c r="AC33" s="289"/>
      <c r="AD33" s="289"/>
      <c r="AE33" s="289"/>
      <c r="AF33" s="289"/>
      <c r="AG33" s="289"/>
      <c r="AH33" s="291"/>
      <c r="AI33" s="291"/>
      <c r="AJ33" s="291"/>
      <c r="AK33" s="291"/>
      <c r="AL33" s="291"/>
      <c r="AM33" s="292"/>
      <c r="AN33" s="293">
        <v>328</v>
      </c>
      <c r="AO33" s="316">
        <v>69</v>
      </c>
      <c r="AP33" s="316">
        <v>259</v>
      </c>
      <c r="AQ33" s="316">
        <v>125</v>
      </c>
      <c r="AR33" s="316">
        <v>83</v>
      </c>
      <c r="AS33" s="316">
        <v>78</v>
      </c>
      <c r="AT33" s="317">
        <v>42</v>
      </c>
      <c r="AU33" s="293">
        <v>122</v>
      </c>
      <c r="AV33" s="316">
        <v>38</v>
      </c>
      <c r="AW33" s="316">
        <v>84</v>
      </c>
      <c r="AX33" s="316">
        <v>42</v>
      </c>
      <c r="AY33" s="316">
        <v>24</v>
      </c>
      <c r="AZ33" s="316">
        <v>23</v>
      </c>
      <c r="BA33" s="317">
        <v>33</v>
      </c>
      <c r="BB33" s="315"/>
      <c r="BC33" s="316"/>
      <c r="BD33" s="316"/>
      <c r="BE33" s="316"/>
      <c r="BF33" s="316"/>
      <c r="BG33" s="316"/>
      <c r="BH33" s="318"/>
      <c r="BI33" s="282">
        <f t="shared" si="1"/>
        <v>450</v>
      </c>
      <c r="BJ33" s="283"/>
      <c r="BK33" s="284"/>
      <c r="BL33" s="284"/>
      <c r="BM33" s="284">
        <v>119700</v>
      </c>
      <c r="BN33" s="284">
        <v>64500</v>
      </c>
      <c r="BO33" s="285">
        <f t="shared" si="2"/>
        <v>184200</v>
      </c>
    </row>
    <row r="34" spans="2:67" x14ac:dyDescent="0.25">
      <c r="B34" s="286">
        <v>40669</v>
      </c>
      <c r="C34" s="270" t="s">
        <v>66</v>
      </c>
      <c r="D34" s="271" t="s">
        <v>76</v>
      </c>
      <c r="E34" s="272">
        <v>206</v>
      </c>
      <c r="F34" s="272">
        <v>71</v>
      </c>
      <c r="G34" s="272">
        <v>135</v>
      </c>
      <c r="H34" s="272">
        <v>132</v>
      </c>
      <c r="I34" s="272">
        <v>40</v>
      </c>
      <c r="J34" s="272">
        <v>25</v>
      </c>
      <c r="K34" s="272">
        <v>9</v>
      </c>
      <c r="L34" s="272">
        <v>502</v>
      </c>
      <c r="M34" s="272">
        <v>161</v>
      </c>
      <c r="N34" s="272">
        <v>341</v>
      </c>
      <c r="O34" s="272">
        <v>186</v>
      </c>
      <c r="P34" s="272">
        <v>144</v>
      </c>
      <c r="Q34" s="272">
        <v>120</v>
      </c>
      <c r="R34" s="272">
        <v>52</v>
      </c>
      <c r="S34" s="273">
        <v>251</v>
      </c>
      <c r="T34" s="289">
        <v>93</v>
      </c>
      <c r="U34" s="289">
        <v>158</v>
      </c>
      <c r="V34" s="289">
        <v>104</v>
      </c>
      <c r="W34" s="289">
        <v>54</v>
      </c>
      <c r="X34" s="289">
        <v>49</v>
      </c>
      <c r="Y34" s="289">
        <v>44</v>
      </c>
      <c r="Z34" s="290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300"/>
      <c r="AN34" s="301"/>
      <c r="AO34" s="316"/>
      <c r="AP34" s="316"/>
      <c r="AQ34" s="316"/>
      <c r="AR34" s="316"/>
      <c r="AS34" s="316"/>
      <c r="AT34" s="317"/>
      <c r="AU34" s="308"/>
      <c r="AV34" s="316"/>
      <c r="AW34" s="316"/>
      <c r="AX34" s="316"/>
      <c r="AY34" s="316"/>
      <c r="AZ34" s="316"/>
      <c r="BA34" s="317"/>
      <c r="BB34" s="315"/>
      <c r="BC34" s="316"/>
      <c r="BD34" s="316"/>
      <c r="BE34" s="316"/>
      <c r="BF34" s="316"/>
      <c r="BG34" s="316"/>
      <c r="BH34" s="318"/>
      <c r="BI34" s="282">
        <f t="shared" si="1"/>
        <v>959</v>
      </c>
      <c r="BJ34" s="283">
        <v>187100</v>
      </c>
      <c r="BK34" s="284">
        <v>149500</v>
      </c>
      <c r="BL34" s="284">
        <v>0</v>
      </c>
      <c r="BM34" s="284">
        <v>0</v>
      </c>
      <c r="BN34" s="284">
        <v>0</v>
      </c>
      <c r="BO34" s="285">
        <f t="shared" si="2"/>
        <v>336600</v>
      </c>
    </row>
    <row r="35" spans="2:67" x14ac:dyDescent="0.25">
      <c r="B35" s="286">
        <v>40638</v>
      </c>
      <c r="C35" s="297" t="s">
        <v>27</v>
      </c>
      <c r="D35" s="298" t="s">
        <v>77</v>
      </c>
      <c r="E35" s="272">
        <v>211</v>
      </c>
      <c r="F35" s="272">
        <v>67</v>
      </c>
      <c r="G35" s="272">
        <v>144</v>
      </c>
      <c r="H35" s="272">
        <v>137</v>
      </c>
      <c r="I35" s="272">
        <v>37</v>
      </c>
      <c r="J35" s="272">
        <v>29</v>
      </c>
      <c r="K35" s="272">
        <v>8</v>
      </c>
      <c r="L35" s="272">
        <v>345</v>
      </c>
      <c r="M35" s="272">
        <v>74</v>
      </c>
      <c r="N35" s="272">
        <v>271</v>
      </c>
      <c r="O35" s="272">
        <v>118</v>
      </c>
      <c r="P35" s="272">
        <v>99</v>
      </c>
      <c r="Q35" s="272">
        <v>73</v>
      </c>
      <c r="R35" s="272">
        <v>55</v>
      </c>
      <c r="S35" s="273"/>
      <c r="T35" s="319"/>
      <c r="U35" s="319"/>
      <c r="V35" s="289"/>
      <c r="W35" s="289"/>
      <c r="X35" s="289"/>
      <c r="Y35" s="289"/>
      <c r="Z35" s="290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300"/>
      <c r="AN35" s="301"/>
      <c r="AO35" s="294"/>
      <c r="AP35" s="294"/>
      <c r="AQ35" s="294"/>
      <c r="AR35" s="294"/>
      <c r="AS35" s="294"/>
      <c r="AT35" s="295"/>
      <c r="AU35" s="293"/>
      <c r="AV35" s="294"/>
      <c r="AW35" s="294"/>
      <c r="AX35" s="294"/>
      <c r="AY35" s="294"/>
      <c r="AZ35" s="294"/>
      <c r="BA35" s="295"/>
      <c r="BB35" s="293"/>
      <c r="BC35" s="294"/>
      <c r="BD35" s="294"/>
      <c r="BE35" s="294"/>
      <c r="BF35" s="294"/>
      <c r="BG35" s="294"/>
      <c r="BH35" s="296"/>
      <c r="BI35" s="282">
        <f t="shared" si="1"/>
        <v>556</v>
      </c>
      <c r="BJ35" s="283">
        <v>342100</v>
      </c>
      <c r="BK35" s="284">
        <v>517600</v>
      </c>
      <c r="BL35" s="284">
        <v>0</v>
      </c>
      <c r="BM35" s="284">
        <v>0</v>
      </c>
      <c r="BN35" s="284">
        <v>0</v>
      </c>
      <c r="BO35" s="285">
        <f t="shared" si="2"/>
        <v>859700</v>
      </c>
    </row>
    <row r="36" spans="2:67" x14ac:dyDescent="0.25">
      <c r="B36" s="286">
        <v>40675</v>
      </c>
      <c r="C36" s="270" t="s">
        <v>27</v>
      </c>
      <c r="D36" s="271" t="s">
        <v>78</v>
      </c>
      <c r="E36" s="272">
        <v>315</v>
      </c>
      <c r="F36" s="272">
        <v>96</v>
      </c>
      <c r="G36" s="272">
        <v>219</v>
      </c>
      <c r="H36" s="272">
        <v>157</v>
      </c>
      <c r="I36" s="272">
        <v>58</v>
      </c>
      <c r="J36" s="272">
        <v>59</v>
      </c>
      <c r="K36" s="272">
        <v>41</v>
      </c>
      <c r="L36" s="272">
        <v>539</v>
      </c>
      <c r="M36" s="272">
        <v>183</v>
      </c>
      <c r="N36" s="272">
        <v>356</v>
      </c>
      <c r="O36" s="272">
        <v>149</v>
      </c>
      <c r="P36" s="272">
        <v>111</v>
      </c>
      <c r="Q36" s="272">
        <v>146</v>
      </c>
      <c r="R36" s="272">
        <v>133</v>
      </c>
      <c r="S36" s="273">
        <v>600</v>
      </c>
      <c r="T36" s="273">
        <v>214</v>
      </c>
      <c r="U36" s="273">
        <v>386</v>
      </c>
      <c r="V36" s="273">
        <v>206</v>
      </c>
      <c r="W36" s="273">
        <v>113</v>
      </c>
      <c r="X36" s="273">
        <v>134</v>
      </c>
      <c r="Y36" s="273">
        <v>147</v>
      </c>
      <c r="Z36" s="320">
        <v>569</v>
      </c>
      <c r="AA36" s="273">
        <v>200</v>
      </c>
      <c r="AB36" s="273">
        <v>369</v>
      </c>
      <c r="AC36" s="273">
        <v>199</v>
      </c>
      <c r="AD36" s="273">
        <v>98</v>
      </c>
      <c r="AE36" s="273">
        <v>141</v>
      </c>
      <c r="AF36" s="273">
        <v>131</v>
      </c>
      <c r="AG36" s="273">
        <v>536</v>
      </c>
      <c r="AH36" s="273">
        <v>200</v>
      </c>
      <c r="AI36" s="273">
        <v>336</v>
      </c>
      <c r="AJ36" s="273">
        <v>200</v>
      </c>
      <c r="AK36" s="273">
        <v>92</v>
      </c>
      <c r="AL36" s="273">
        <v>122</v>
      </c>
      <c r="AM36" s="321">
        <v>122</v>
      </c>
      <c r="AN36" s="322"/>
      <c r="AO36" s="302"/>
      <c r="AP36" s="302"/>
      <c r="AQ36" s="302"/>
      <c r="AR36" s="302"/>
      <c r="AS36" s="302"/>
      <c r="AT36" s="303"/>
      <c r="AU36" s="301"/>
      <c r="AV36" s="302"/>
      <c r="AW36" s="302"/>
      <c r="AX36" s="302"/>
      <c r="AY36" s="302"/>
      <c r="AZ36" s="302"/>
      <c r="BA36" s="303"/>
      <c r="BB36" s="301"/>
      <c r="BC36" s="302"/>
      <c r="BD36" s="302"/>
      <c r="BE36" s="302"/>
      <c r="BF36" s="302"/>
      <c r="BG36" s="302"/>
      <c r="BH36" s="304"/>
      <c r="BI36" s="282">
        <f t="shared" si="1"/>
        <v>2559</v>
      </c>
      <c r="BJ36" s="283">
        <v>289000</v>
      </c>
      <c r="BK36" s="284">
        <v>418800</v>
      </c>
      <c r="BL36" s="284">
        <v>436400</v>
      </c>
      <c r="BM36" s="284">
        <v>264200</v>
      </c>
      <c r="BN36" s="284">
        <v>0</v>
      </c>
      <c r="BO36" s="285">
        <f t="shared" si="2"/>
        <v>1408400</v>
      </c>
    </row>
    <row r="37" spans="2:67" x14ac:dyDescent="0.25">
      <c r="B37" s="286">
        <v>40676</v>
      </c>
      <c r="C37" s="270" t="s">
        <v>66</v>
      </c>
      <c r="D37" s="271" t="s">
        <v>79</v>
      </c>
      <c r="E37" s="272">
        <v>207</v>
      </c>
      <c r="F37" s="272">
        <v>45</v>
      </c>
      <c r="G37" s="272">
        <v>162</v>
      </c>
      <c r="H37" s="272">
        <v>123</v>
      </c>
      <c r="I37" s="272">
        <v>48</v>
      </c>
      <c r="J37" s="272">
        <v>26</v>
      </c>
      <c r="K37" s="272">
        <v>10</v>
      </c>
      <c r="L37" s="272">
        <v>484</v>
      </c>
      <c r="M37" s="272">
        <v>114</v>
      </c>
      <c r="N37" s="272">
        <v>370</v>
      </c>
      <c r="O37" s="272">
        <v>174</v>
      </c>
      <c r="P37" s="272">
        <v>162</v>
      </c>
      <c r="Q37" s="272">
        <v>108</v>
      </c>
      <c r="R37" s="272">
        <v>40</v>
      </c>
      <c r="S37" s="273"/>
      <c r="T37" s="319"/>
      <c r="U37" s="319"/>
      <c r="V37" s="319"/>
      <c r="W37" s="319"/>
      <c r="X37" s="319"/>
      <c r="Y37" s="319"/>
      <c r="Z37" s="313"/>
      <c r="AA37" s="319"/>
      <c r="AB37" s="319"/>
      <c r="AC37" s="319"/>
      <c r="AD37" s="319"/>
      <c r="AE37" s="319"/>
      <c r="AF37" s="319"/>
      <c r="AG37" s="319"/>
      <c r="AH37" s="299"/>
      <c r="AI37" s="299"/>
      <c r="AJ37" s="299"/>
      <c r="AK37" s="299"/>
      <c r="AL37" s="299"/>
      <c r="AM37" s="314"/>
      <c r="AN37" s="315"/>
      <c r="AO37" s="302"/>
      <c r="AP37" s="302"/>
      <c r="AQ37" s="302"/>
      <c r="AR37" s="302"/>
      <c r="AS37" s="302"/>
      <c r="AT37" s="303"/>
      <c r="AU37" s="301"/>
      <c r="AV37" s="302"/>
      <c r="AW37" s="302"/>
      <c r="AX37" s="302"/>
      <c r="AY37" s="302"/>
      <c r="AZ37" s="302"/>
      <c r="BA37" s="303"/>
      <c r="BB37" s="301"/>
      <c r="BC37" s="302"/>
      <c r="BD37" s="302"/>
      <c r="BE37" s="302"/>
      <c r="BF37" s="302"/>
      <c r="BG37" s="302"/>
      <c r="BH37" s="304"/>
      <c r="BI37" s="282">
        <f t="shared" si="1"/>
        <v>691</v>
      </c>
      <c r="BJ37" s="283">
        <v>0</v>
      </c>
      <c r="BK37" s="284">
        <v>0</v>
      </c>
      <c r="BL37" s="284">
        <v>0</v>
      </c>
      <c r="BM37" s="284">
        <v>0</v>
      </c>
      <c r="BN37" s="284">
        <v>0</v>
      </c>
      <c r="BO37" s="285">
        <f t="shared" si="2"/>
        <v>0</v>
      </c>
    </row>
    <row r="38" spans="2:67" x14ac:dyDescent="0.25">
      <c r="B38" s="286">
        <v>40674</v>
      </c>
      <c r="C38" s="270" t="s">
        <v>66</v>
      </c>
      <c r="D38" s="271" t="s">
        <v>80</v>
      </c>
      <c r="E38" s="272">
        <v>327</v>
      </c>
      <c r="F38" s="272">
        <v>63</v>
      </c>
      <c r="G38" s="272">
        <v>264</v>
      </c>
      <c r="H38" s="272">
        <v>144</v>
      </c>
      <c r="I38" s="272">
        <v>88</v>
      </c>
      <c r="J38" s="272">
        <v>69</v>
      </c>
      <c r="K38" s="272">
        <v>26</v>
      </c>
      <c r="L38" s="272">
        <v>602</v>
      </c>
      <c r="M38" s="272">
        <v>148</v>
      </c>
      <c r="N38" s="272">
        <v>454</v>
      </c>
      <c r="O38" s="272">
        <v>190</v>
      </c>
      <c r="P38" s="272">
        <v>171</v>
      </c>
      <c r="Q38" s="272">
        <v>156</v>
      </c>
      <c r="R38" s="272">
        <v>85</v>
      </c>
      <c r="S38" s="273">
        <v>363</v>
      </c>
      <c r="T38" s="319">
        <v>72</v>
      </c>
      <c r="U38" s="319">
        <v>291</v>
      </c>
      <c r="V38" s="289">
        <v>133</v>
      </c>
      <c r="W38" s="289">
        <v>81</v>
      </c>
      <c r="X38" s="289">
        <v>95</v>
      </c>
      <c r="Y38" s="289">
        <v>54</v>
      </c>
      <c r="Z38" s="290">
        <v>438</v>
      </c>
      <c r="AA38" s="289">
        <v>107</v>
      </c>
      <c r="AB38" s="289">
        <v>331</v>
      </c>
      <c r="AC38" s="289">
        <v>156</v>
      </c>
      <c r="AD38" s="289">
        <v>102</v>
      </c>
      <c r="AE38" s="289">
        <v>89</v>
      </c>
      <c r="AF38" s="289">
        <v>91</v>
      </c>
      <c r="AG38" s="289">
        <v>238</v>
      </c>
      <c r="AH38" s="289">
        <v>71</v>
      </c>
      <c r="AI38" s="289">
        <v>167</v>
      </c>
      <c r="AJ38" s="289">
        <v>101</v>
      </c>
      <c r="AK38" s="289">
        <v>47</v>
      </c>
      <c r="AL38" s="289">
        <v>49</v>
      </c>
      <c r="AM38" s="300">
        <v>41</v>
      </c>
      <c r="AN38" s="301"/>
      <c r="AO38" s="323"/>
      <c r="AP38" s="323"/>
      <c r="AQ38" s="323"/>
      <c r="AR38" s="323"/>
      <c r="AS38" s="323"/>
      <c r="AT38" s="324"/>
      <c r="AU38" s="322"/>
      <c r="AV38" s="323"/>
      <c r="AW38" s="323"/>
      <c r="AX38" s="323"/>
      <c r="AY38" s="323"/>
      <c r="AZ38" s="323"/>
      <c r="BA38" s="324"/>
      <c r="BB38" s="322"/>
      <c r="BC38" s="323"/>
      <c r="BD38" s="323"/>
      <c r="BE38" s="323"/>
      <c r="BF38" s="323"/>
      <c r="BG38" s="323"/>
      <c r="BH38" s="325"/>
      <c r="BI38" s="282">
        <f t="shared" si="1"/>
        <v>1968</v>
      </c>
      <c r="BJ38" s="283">
        <v>84300</v>
      </c>
      <c r="BK38" s="284">
        <v>57400</v>
      </c>
      <c r="BL38" s="284">
        <v>293700</v>
      </c>
      <c r="BM38" s="284">
        <v>116700</v>
      </c>
      <c r="BN38" s="284">
        <v>0</v>
      </c>
      <c r="BO38" s="285">
        <f t="shared" si="2"/>
        <v>552100</v>
      </c>
    </row>
    <row r="39" spans="2:67" x14ac:dyDescent="0.25">
      <c r="B39" s="286">
        <v>40627</v>
      </c>
      <c r="C39" s="270" t="s">
        <v>16</v>
      </c>
      <c r="D39" s="271" t="s">
        <v>16</v>
      </c>
      <c r="E39" s="272">
        <v>315</v>
      </c>
      <c r="F39" s="272">
        <v>92</v>
      </c>
      <c r="G39" s="272">
        <v>223</v>
      </c>
      <c r="H39" s="272">
        <v>153</v>
      </c>
      <c r="I39" s="272">
        <v>64</v>
      </c>
      <c r="J39" s="272">
        <v>64</v>
      </c>
      <c r="K39" s="272">
        <v>34</v>
      </c>
      <c r="L39" s="272">
        <v>797</v>
      </c>
      <c r="M39" s="272">
        <v>266</v>
      </c>
      <c r="N39" s="272">
        <v>531</v>
      </c>
      <c r="O39" s="272">
        <v>279</v>
      </c>
      <c r="P39" s="272">
        <v>203</v>
      </c>
      <c r="Q39" s="272">
        <v>185</v>
      </c>
      <c r="R39" s="272">
        <v>130</v>
      </c>
      <c r="S39" s="273">
        <v>597</v>
      </c>
      <c r="T39" s="275">
        <v>222</v>
      </c>
      <c r="U39" s="275">
        <v>375</v>
      </c>
      <c r="V39" s="275">
        <v>183</v>
      </c>
      <c r="W39" s="275">
        <v>130</v>
      </c>
      <c r="X39" s="275">
        <v>127</v>
      </c>
      <c r="Y39" s="275">
        <v>157</v>
      </c>
      <c r="Z39" s="276">
        <v>479</v>
      </c>
      <c r="AA39" s="275">
        <v>167</v>
      </c>
      <c r="AB39" s="275">
        <v>312</v>
      </c>
      <c r="AC39" s="275">
        <v>110</v>
      </c>
      <c r="AD39" s="275">
        <v>109</v>
      </c>
      <c r="AE39" s="275">
        <v>125</v>
      </c>
      <c r="AF39" s="275">
        <v>135</v>
      </c>
      <c r="AG39" s="275">
        <v>636</v>
      </c>
      <c r="AH39" s="275">
        <v>242</v>
      </c>
      <c r="AI39" s="275">
        <v>394</v>
      </c>
      <c r="AJ39" s="275">
        <v>192</v>
      </c>
      <c r="AK39" s="275">
        <v>164</v>
      </c>
      <c r="AL39" s="275">
        <v>143</v>
      </c>
      <c r="AM39" s="277">
        <v>137</v>
      </c>
      <c r="AN39" s="278">
        <v>620</v>
      </c>
      <c r="AO39" s="316">
        <v>210</v>
      </c>
      <c r="AP39" s="316">
        <v>410</v>
      </c>
      <c r="AQ39" s="316">
        <v>216</v>
      </c>
      <c r="AR39" s="316">
        <v>131</v>
      </c>
      <c r="AS39" s="316">
        <v>152</v>
      </c>
      <c r="AT39" s="317">
        <v>121</v>
      </c>
      <c r="AU39" s="315"/>
      <c r="AV39" s="316"/>
      <c r="AW39" s="316"/>
      <c r="AX39" s="316"/>
      <c r="AY39" s="316"/>
      <c r="AZ39" s="316"/>
      <c r="BA39" s="317"/>
      <c r="BB39" s="315"/>
      <c r="BC39" s="316"/>
      <c r="BD39" s="316"/>
      <c r="BE39" s="316"/>
      <c r="BF39" s="316"/>
      <c r="BG39" s="316"/>
      <c r="BH39" s="318"/>
      <c r="BI39" s="282">
        <f t="shared" si="1"/>
        <v>3444</v>
      </c>
      <c r="BJ39" s="283">
        <v>489600</v>
      </c>
      <c r="BK39" s="284">
        <v>761500</v>
      </c>
      <c r="BL39" s="284">
        <v>392100</v>
      </c>
      <c r="BM39" s="284">
        <v>612700</v>
      </c>
      <c r="BN39" s="284">
        <v>0</v>
      </c>
      <c r="BO39" s="285">
        <f t="shared" si="2"/>
        <v>2255900</v>
      </c>
    </row>
    <row r="40" spans="2:67" x14ac:dyDescent="0.25">
      <c r="B40" s="286">
        <v>40676</v>
      </c>
      <c r="C40" s="270" t="s">
        <v>66</v>
      </c>
      <c r="D40" s="271" t="s">
        <v>66</v>
      </c>
      <c r="E40" s="272">
        <v>155</v>
      </c>
      <c r="F40" s="272">
        <v>48</v>
      </c>
      <c r="G40" s="272">
        <v>107</v>
      </c>
      <c r="H40" s="272">
        <v>83</v>
      </c>
      <c r="I40" s="272">
        <v>29</v>
      </c>
      <c r="J40" s="272">
        <v>30</v>
      </c>
      <c r="K40" s="272">
        <v>13</v>
      </c>
      <c r="L40" s="272">
        <v>124</v>
      </c>
      <c r="M40" s="272">
        <v>48</v>
      </c>
      <c r="N40" s="272">
        <v>76</v>
      </c>
      <c r="O40" s="272">
        <v>45</v>
      </c>
      <c r="P40" s="272">
        <v>24</v>
      </c>
      <c r="Q40" s="272">
        <v>29</v>
      </c>
      <c r="R40" s="272">
        <v>26</v>
      </c>
      <c r="S40" s="273"/>
      <c r="T40" s="275"/>
      <c r="U40" s="275"/>
      <c r="V40" s="275"/>
      <c r="W40" s="275"/>
      <c r="X40" s="275"/>
      <c r="Y40" s="275"/>
      <c r="Z40" s="276"/>
      <c r="AA40" s="275"/>
      <c r="AB40" s="275"/>
      <c r="AC40" s="275"/>
      <c r="AD40" s="275"/>
      <c r="AE40" s="275"/>
      <c r="AF40" s="275"/>
      <c r="AG40" s="275">
        <v>134</v>
      </c>
      <c r="AH40" s="275">
        <v>59</v>
      </c>
      <c r="AI40" s="275">
        <v>75</v>
      </c>
      <c r="AJ40" s="275">
        <v>46</v>
      </c>
      <c r="AK40" s="275">
        <v>30</v>
      </c>
      <c r="AL40" s="275">
        <v>31</v>
      </c>
      <c r="AM40" s="277">
        <v>27</v>
      </c>
      <c r="AN40" s="278"/>
      <c r="AO40" s="302"/>
      <c r="AP40" s="302"/>
      <c r="AQ40" s="302"/>
      <c r="AR40" s="302"/>
      <c r="AS40" s="302"/>
      <c r="AT40" s="303"/>
      <c r="AU40" s="301"/>
      <c r="AV40" s="302"/>
      <c r="AW40" s="302"/>
      <c r="AX40" s="302"/>
      <c r="AY40" s="302"/>
      <c r="AZ40" s="302"/>
      <c r="BA40" s="303"/>
      <c r="BB40" s="301">
        <v>677</v>
      </c>
      <c r="BC40" s="302">
        <v>252</v>
      </c>
      <c r="BD40" s="302">
        <v>425</v>
      </c>
      <c r="BE40" s="302">
        <v>378</v>
      </c>
      <c r="BF40" s="302">
        <v>235</v>
      </c>
      <c r="BG40" s="302">
        <v>64</v>
      </c>
      <c r="BH40" s="304">
        <v>0</v>
      </c>
      <c r="BI40" s="282">
        <f t="shared" si="1"/>
        <v>1090</v>
      </c>
      <c r="BJ40" s="283">
        <v>0</v>
      </c>
      <c r="BK40" s="284">
        <v>0</v>
      </c>
      <c r="BL40" s="284">
        <v>9300</v>
      </c>
      <c r="BM40" s="284">
        <v>47100</v>
      </c>
      <c r="BN40" s="284">
        <v>103100</v>
      </c>
      <c r="BO40" s="285">
        <f t="shared" si="2"/>
        <v>159500</v>
      </c>
    </row>
    <row r="41" spans="2:67" x14ac:dyDescent="0.25">
      <c r="B41" s="326"/>
      <c r="C41" s="270" t="s">
        <v>24</v>
      </c>
      <c r="D41" s="271" t="s">
        <v>24</v>
      </c>
      <c r="E41" s="272">
        <v>128</v>
      </c>
      <c r="F41" s="272">
        <v>25</v>
      </c>
      <c r="G41" s="272">
        <v>103</v>
      </c>
      <c r="H41" s="272">
        <v>46</v>
      </c>
      <c r="I41" s="272">
        <v>38</v>
      </c>
      <c r="J41" s="272">
        <v>32</v>
      </c>
      <c r="K41" s="272">
        <v>12</v>
      </c>
      <c r="L41" s="272">
        <v>558</v>
      </c>
      <c r="M41" s="272">
        <v>143</v>
      </c>
      <c r="N41" s="272">
        <v>415</v>
      </c>
      <c r="O41" s="272">
        <v>169</v>
      </c>
      <c r="P41" s="272">
        <v>161</v>
      </c>
      <c r="Q41" s="272">
        <v>142</v>
      </c>
      <c r="R41" s="272">
        <v>86</v>
      </c>
      <c r="S41" s="273"/>
      <c r="T41" s="273"/>
      <c r="U41" s="273"/>
      <c r="V41" s="273"/>
      <c r="W41" s="273"/>
      <c r="X41" s="273"/>
      <c r="Y41" s="273"/>
      <c r="Z41" s="320"/>
      <c r="AA41" s="273"/>
      <c r="AB41" s="273"/>
      <c r="AC41" s="273"/>
      <c r="AD41" s="273"/>
      <c r="AE41" s="273"/>
      <c r="AF41" s="273"/>
      <c r="AG41" s="273">
        <v>169</v>
      </c>
      <c r="AH41" s="273">
        <v>79</v>
      </c>
      <c r="AI41" s="273">
        <v>90</v>
      </c>
      <c r="AJ41" s="273">
        <v>82</v>
      </c>
      <c r="AK41" s="273">
        <v>39</v>
      </c>
      <c r="AL41" s="273">
        <v>28</v>
      </c>
      <c r="AM41" s="321">
        <v>20</v>
      </c>
      <c r="AN41" s="322"/>
      <c r="AO41" s="279"/>
      <c r="AP41" s="279"/>
      <c r="AQ41" s="279"/>
      <c r="AR41" s="279"/>
      <c r="AS41" s="279"/>
      <c r="AT41" s="280"/>
      <c r="AU41" s="278"/>
      <c r="AV41" s="279"/>
      <c r="AW41" s="279"/>
      <c r="AX41" s="279"/>
      <c r="AY41" s="279"/>
      <c r="AZ41" s="279"/>
      <c r="BA41" s="280"/>
      <c r="BB41" s="278"/>
      <c r="BC41" s="279"/>
      <c r="BD41" s="279"/>
      <c r="BE41" s="279"/>
      <c r="BF41" s="279"/>
      <c r="BG41" s="279"/>
      <c r="BH41" s="281"/>
      <c r="BI41" s="282">
        <f t="shared" si="1"/>
        <v>855</v>
      </c>
      <c r="BJ41" s="283">
        <v>167400</v>
      </c>
      <c r="BK41" s="284">
        <v>398700</v>
      </c>
      <c r="BL41" s="284">
        <v>16400</v>
      </c>
      <c r="BM41" s="284">
        <v>79800</v>
      </c>
      <c r="BN41" s="284">
        <v>0</v>
      </c>
      <c r="BO41" s="285">
        <f t="shared" si="2"/>
        <v>662300</v>
      </c>
    </row>
    <row r="42" spans="2:67" x14ac:dyDescent="0.25">
      <c r="B42" s="326"/>
      <c r="C42" s="270" t="s">
        <v>23</v>
      </c>
      <c r="D42" s="327" t="s">
        <v>23</v>
      </c>
      <c r="E42" s="272">
        <v>694</v>
      </c>
      <c r="F42" s="272">
        <v>130</v>
      </c>
      <c r="G42" s="272">
        <v>564</v>
      </c>
      <c r="H42" s="272">
        <v>301</v>
      </c>
      <c r="I42" s="272">
        <v>195</v>
      </c>
      <c r="J42" s="272">
        <v>138</v>
      </c>
      <c r="K42" s="272">
        <v>60</v>
      </c>
      <c r="L42" s="272">
        <v>1740</v>
      </c>
      <c r="M42" s="272">
        <v>403</v>
      </c>
      <c r="N42" s="272">
        <v>1337</v>
      </c>
      <c r="O42" s="272">
        <v>504</v>
      </c>
      <c r="P42" s="272">
        <v>416</v>
      </c>
      <c r="Q42" s="272">
        <v>446</v>
      </c>
      <c r="R42" s="272">
        <v>374</v>
      </c>
      <c r="S42" s="273">
        <v>1014</v>
      </c>
      <c r="T42" s="319">
        <v>171</v>
      </c>
      <c r="U42" s="319">
        <v>843</v>
      </c>
      <c r="V42" s="289">
        <v>334</v>
      </c>
      <c r="W42" s="289">
        <v>274</v>
      </c>
      <c r="X42" s="289">
        <v>253</v>
      </c>
      <c r="Y42" s="289">
        <v>153</v>
      </c>
      <c r="Z42" s="290">
        <v>1029</v>
      </c>
      <c r="AA42" s="289">
        <v>240</v>
      </c>
      <c r="AB42" s="289">
        <v>789</v>
      </c>
      <c r="AC42" s="289">
        <v>314</v>
      </c>
      <c r="AD42" s="289">
        <v>217</v>
      </c>
      <c r="AE42" s="289">
        <v>285</v>
      </c>
      <c r="AF42" s="289">
        <v>213</v>
      </c>
      <c r="AG42" s="289">
        <v>1180</v>
      </c>
      <c r="AH42" s="289">
        <v>294</v>
      </c>
      <c r="AI42" s="289">
        <v>886</v>
      </c>
      <c r="AJ42" s="289">
        <v>408</v>
      </c>
      <c r="AK42" s="289">
        <v>236</v>
      </c>
      <c r="AL42" s="289">
        <v>294</v>
      </c>
      <c r="AM42" s="300">
        <v>242</v>
      </c>
      <c r="AN42" s="301">
        <v>1087</v>
      </c>
      <c r="AO42" s="279">
        <v>327</v>
      </c>
      <c r="AP42" s="279">
        <v>760</v>
      </c>
      <c r="AQ42" s="279">
        <v>366</v>
      </c>
      <c r="AR42" s="279">
        <v>250</v>
      </c>
      <c r="AS42" s="279">
        <v>244</v>
      </c>
      <c r="AT42" s="280">
        <v>227</v>
      </c>
      <c r="AU42" s="278"/>
      <c r="AV42" s="279"/>
      <c r="AW42" s="279"/>
      <c r="AX42" s="279"/>
      <c r="AY42" s="279"/>
      <c r="AZ42" s="279"/>
      <c r="BA42" s="280"/>
      <c r="BB42" s="278">
        <v>545</v>
      </c>
      <c r="BC42" s="279">
        <v>186</v>
      </c>
      <c r="BD42" s="279">
        <v>359</v>
      </c>
      <c r="BE42" s="279">
        <v>333</v>
      </c>
      <c r="BF42" s="279">
        <v>160</v>
      </c>
      <c r="BG42" s="279">
        <v>52</v>
      </c>
      <c r="BH42" s="281">
        <v>0</v>
      </c>
      <c r="BI42" s="282">
        <f t="shared" si="1"/>
        <v>7289</v>
      </c>
      <c r="BJ42" s="283">
        <v>175300</v>
      </c>
      <c r="BK42" s="284">
        <v>129600</v>
      </c>
      <c r="BL42" s="284">
        <v>812200</v>
      </c>
      <c r="BM42" s="284">
        <v>1056200</v>
      </c>
      <c r="BN42" s="284">
        <v>97200</v>
      </c>
      <c r="BO42" s="285">
        <f t="shared" si="2"/>
        <v>2270500</v>
      </c>
    </row>
    <row r="43" spans="2:67" x14ac:dyDescent="0.25">
      <c r="B43" s="326"/>
      <c r="C43" s="270" t="s">
        <v>18</v>
      </c>
      <c r="D43" s="271" t="s">
        <v>81</v>
      </c>
      <c r="E43" s="272">
        <v>75</v>
      </c>
      <c r="F43" s="272">
        <v>17</v>
      </c>
      <c r="G43" s="272">
        <v>58</v>
      </c>
      <c r="H43" s="272">
        <v>46</v>
      </c>
      <c r="I43" s="272">
        <v>18</v>
      </c>
      <c r="J43" s="272">
        <v>9</v>
      </c>
      <c r="K43" s="272">
        <v>2</v>
      </c>
      <c r="L43" s="272">
        <v>97</v>
      </c>
      <c r="M43" s="272">
        <v>33</v>
      </c>
      <c r="N43" s="272">
        <v>64</v>
      </c>
      <c r="O43" s="272">
        <v>37</v>
      </c>
      <c r="P43" s="272">
        <v>27</v>
      </c>
      <c r="Q43" s="272">
        <v>13</v>
      </c>
      <c r="R43" s="272">
        <v>20</v>
      </c>
      <c r="S43" s="273">
        <v>198</v>
      </c>
      <c r="T43" s="299">
        <v>71</v>
      </c>
      <c r="U43" s="299">
        <v>127</v>
      </c>
      <c r="V43" s="299">
        <v>60</v>
      </c>
      <c r="W43" s="299">
        <v>53</v>
      </c>
      <c r="X43" s="299">
        <v>45</v>
      </c>
      <c r="Y43" s="299">
        <v>40</v>
      </c>
      <c r="Z43" s="313">
        <v>121</v>
      </c>
      <c r="AA43" s="299">
        <v>62</v>
      </c>
      <c r="AB43" s="299">
        <v>59</v>
      </c>
      <c r="AC43" s="299">
        <v>50</v>
      </c>
      <c r="AD43" s="299">
        <v>20</v>
      </c>
      <c r="AE43" s="299">
        <v>30</v>
      </c>
      <c r="AF43" s="299">
        <v>21</v>
      </c>
      <c r="AG43" s="299"/>
      <c r="AH43" s="299"/>
      <c r="AI43" s="299"/>
      <c r="AJ43" s="299"/>
      <c r="AK43" s="299"/>
      <c r="AL43" s="299"/>
      <c r="AM43" s="314"/>
      <c r="AN43" s="315"/>
      <c r="AO43" s="316"/>
      <c r="AP43" s="316"/>
      <c r="AQ43" s="316"/>
      <c r="AR43" s="316"/>
      <c r="AS43" s="316"/>
      <c r="AT43" s="317"/>
      <c r="AU43" s="315"/>
      <c r="AV43" s="316"/>
      <c r="AW43" s="316"/>
      <c r="AX43" s="316"/>
      <c r="AY43" s="316"/>
      <c r="AZ43" s="316"/>
      <c r="BA43" s="317"/>
      <c r="BB43" s="315"/>
      <c r="BC43" s="316"/>
      <c r="BD43" s="316"/>
      <c r="BE43" s="316"/>
      <c r="BF43" s="316"/>
      <c r="BG43" s="316"/>
      <c r="BH43" s="318"/>
      <c r="BI43" s="282">
        <f t="shared" si="1"/>
        <v>491</v>
      </c>
      <c r="BJ43" s="283">
        <v>169100</v>
      </c>
      <c r="BK43" s="284">
        <v>551300</v>
      </c>
      <c r="BL43" s="284">
        <v>69900</v>
      </c>
      <c r="BM43" s="284">
        <v>0</v>
      </c>
      <c r="BN43" s="284">
        <v>0</v>
      </c>
      <c r="BO43" s="285">
        <f t="shared" si="2"/>
        <v>790300</v>
      </c>
    </row>
    <row r="44" spans="2:67" x14ac:dyDescent="0.25">
      <c r="B44" s="326"/>
      <c r="C44" s="270" t="s">
        <v>17</v>
      </c>
      <c r="D44" s="271" t="s">
        <v>17</v>
      </c>
      <c r="E44" s="272">
        <v>320</v>
      </c>
      <c r="F44" s="272">
        <v>53</v>
      </c>
      <c r="G44" s="272">
        <v>267</v>
      </c>
      <c r="H44" s="272">
        <v>127</v>
      </c>
      <c r="I44" s="272">
        <v>87</v>
      </c>
      <c r="J44" s="272">
        <v>63</v>
      </c>
      <c r="K44" s="272">
        <v>43</v>
      </c>
      <c r="L44" s="272">
        <v>238</v>
      </c>
      <c r="M44" s="272">
        <v>58</v>
      </c>
      <c r="N44" s="272">
        <v>180</v>
      </c>
      <c r="O44" s="272">
        <v>85</v>
      </c>
      <c r="P44" s="272">
        <v>64</v>
      </c>
      <c r="Q44" s="272">
        <v>60</v>
      </c>
      <c r="R44" s="272">
        <v>29</v>
      </c>
      <c r="S44" s="273"/>
      <c r="T44" s="289"/>
      <c r="U44" s="289"/>
      <c r="V44" s="289"/>
      <c r="W44" s="289"/>
      <c r="X44" s="289"/>
      <c r="Y44" s="289"/>
      <c r="Z44" s="290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300"/>
      <c r="AN44" s="301"/>
      <c r="AO44" s="302"/>
      <c r="AP44" s="302"/>
      <c r="AQ44" s="302"/>
      <c r="AR44" s="302"/>
      <c r="AS44" s="302"/>
      <c r="AT44" s="303"/>
      <c r="AU44" s="301"/>
      <c r="AV44" s="302"/>
      <c r="AW44" s="302"/>
      <c r="AX44" s="302"/>
      <c r="AY44" s="302"/>
      <c r="AZ44" s="302"/>
      <c r="BA44" s="303"/>
      <c r="BB44" s="301"/>
      <c r="BC44" s="302"/>
      <c r="BD44" s="302"/>
      <c r="BE44" s="302"/>
      <c r="BF44" s="302"/>
      <c r="BG44" s="302"/>
      <c r="BH44" s="304"/>
      <c r="BI44" s="282">
        <f t="shared" si="1"/>
        <v>558</v>
      </c>
      <c r="BJ44" s="283">
        <v>161000</v>
      </c>
      <c r="BK44" s="284">
        <v>218900</v>
      </c>
      <c r="BL44" s="284">
        <v>0</v>
      </c>
      <c r="BM44" s="284">
        <v>0</v>
      </c>
      <c r="BN44" s="284">
        <v>0</v>
      </c>
      <c r="BO44" s="285">
        <f t="shared" si="2"/>
        <v>379900</v>
      </c>
    </row>
    <row r="45" spans="2:67" x14ac:dyDescent="0.25">
      <c r="B45" s="326"/>
      <c r="C45" s="270" t="s">
        <v>66</v>
      </c>
      <c r="D45" s="271" t="s">
        <v>82</v>
      </c>
      <c r="E45" s="272">
        <v>166</v>
      </c>
      <c r="F45" s="272">
        <v>35</v>
      </c>
      <c r="G45" s="272">
        <v>131</v>
      </c>
      <c r="H45" s="272">
        <v>68</v>
      </c>
      <c r="I45" s="272">
        <v>49</v>
      </c>
      <c r="J45" s="272">
        <v>32</v>
      </c>
      <c r="K45" s="272">
        <v>17</v>
      </c>
      <c r="L45" s="272">
        <v>295</v>
      </c>
      <c r="M45" s="272">
        <v>73</v>
      </c>
      <c r="N45" s="272">
        <v>222</v>
      </c>
      <c r="O45" s="272">
        <v>109</v>
      </c>
      <c r="P45" s="272">
        <v>75</v>
      </c>
      <c r="Q45" s="272">
        <v>76</v>
      </c>
      <c r="R45" s="272">
        <v>35</v>
      </c>
      <c r="S45" s="273">
        <v>141</v>
      </c>
      <c r="T45" s="299">
        <v>43</v>
      </c>
      <c r="U45" s="299">
        <v>98</v>
      </c>
      <c r="V45" s="289">
        <v>77</v>
      </c>
      <c r="W45" s="289">
        <v>18</v>
      </c>
      <c r="X45" s="289">
        <v>24</v>
      </c>
      <c r="Y45" s="289">
        <v>22</v>
      </c>
      <c r="Z45" s="290"/>
      <c r="AA45" s="328"/>
      <c r="AB45" s="328"/>
      <c r="AC45" s="328"/>
      <c r="AD45" s="328"/>
      <c r="AE45" s="328"/>
      <c r="AF45" s="328"/>
      <c r="AG45" s="328"/>
      <c r="AH45" s="289"/>
      <c r="AI45" s="289"/>
      <c r="AJ45" s="289"/>
      <c r="AK45" s="289"/>
      <c r="AL45" s="289"/>
      <c r="AM45" s="300"/>
      <c r="AN45" s="301"/>
      <c r="AO45" s="302"/>
      <c r="AP45" s="302"/>
      <c r="AQ45" s="302"/>
      <c r="AR45" s="302"/>
      <c r="AS45" s="302"/>
      <c r="AT45" s="303"/>
      <c r="AU45" s="301"/>
      <c r="AV45" s="302"/>
      <c r="AW45" s="302"/>
      <c r="AX45" s="302"/>
      <c r="AY45" s="302"/>
      <c r="AZ45" s="302"/>
      <c r="BA45" s="303"/>
      <c r="BB45" s="301">
        <v>199</v>
      </c>
      <c r="BC45" s="302">
        <v>93</v>
      </c>
      <c r="BD45" s="302">
        <v>106</v>
      </c>
      <c r="BE45" s="302">
        <v>121</v>
      </c>
      <c r="BF45" s="302">
        <v>53</v>
      </c>
      <c r="BG45" s="302">
        <v>25</v>
      </c>
      <c r="BH45" s="304">
        <v>0</v>
      </c>
      <c r="BI45" s="282">
        <f t="shared" si="1"/>
        <v>801</v>
      </c>
      <c r="BJ45" s="283">
        <v>237000</v>
      </c>
      <c r="BK45" s="284">
        <v>422700</v>
      </c>
      <c r="BL45" s="284">
        <v>41700</v>
      </c>
      <c r="BM45" s="284">
        <v>0</v>
      </c>
      <c r="BN45" s="284">
        <v>35200</v>
      </c>
      <c r="BO45" s="285">
        <f t="shared" si="2"/>
        <v>736600</v>
      </c>
    </row>
    <row r="46" spans="2:67" x14ac:dyDescent="0.25">
      <c r="B46" s="326"/>
      <c r="C46" s="297" t="s">
        <v>66</v>
      </c>
      <c r="D46" s="298" t="s">
        <v>83</v>
      </c>
      <c r="E46" s="272">
        <v>227</v>
      </c>
      <c r="F46" s="272">
        <v>51</v>
      </c>
      <c r="G46" s="272">
        <v>176</v>
      </c>
      <c r="H46" s="272">
        <v>75</v>
      </c>
      <c r="I46" s="272">
        <v>54</v>
      </c>
      <c r="J46" s="272">
        <v>64</v>
      </c>
      <c r="K46" s="272">
        <v>34</v>
      </c>
      <c r="L46" s="272">
        <v>311</v>
      </c>
      <c r="M46" s="272">
        <v>91</v>
      </c>
      <c r="N46" s="272">
        <v>220</v>
      </c>
      <c r="O46" s="272">
        <v>100</v>
      </c>
      <c r="P46" s="272">
        <v>84</v>
      </c>
      <c r="Q46" s="272">
        <v>87</v>
      </c>
      <c r="R46" s="272">
        <v>40</v>
      </c>
      <c r="S46" s="273"/>
      <c r="T46" s="289"/>
      <c r="U46" s="289"/>
      <c r="V46" s="289"/>
      <c r="W46" s="289"/>
      <c r="X46" s="289"/>
      <c r="Y46" s="289"/>
      <c r="Z46" s="290"/>
      <c r="AA46" s="289"/>
      <c r="AB46" s="289"/>
      <c r="AC46" s="289"/>
      <c r="AD46" s="289"/>
      <c r="AE46" s="289"/>
      <c r="AF46" s="289"/>
      <c r="AG46" s="289">
        <v>89</v>
      </c>
      <c r="AH46" s="291">
        <v>28</v>
      </c>
      <c r="AI46" s="291">
        <v>61</v>
      </c>
      <c r="AJ46" s="291">
        <v>37</v>
      </c>
      <c r="AK46" s="291">
        <v>25</v>
      </c>
      <c r="AL46" s="291">
        <v>24</v>
      </c>
      <c r="AM46" s="292">
        <v>3</v>
      </c>
      <c r="AN46" s="293"/>
      <c r="AO46" s="293"/>
      <c r="AP46" s="294"/>
      <c r="AQ46" s="294"/>
      <c r="AR46" s="294"/>
      <c r="AS46" s="294"/>
      <c r="AT46" s="295"/>
      <c r="AU46" s="293"/>
      <c r="AV46" s="294"/>
      <c r="AW46" s="294"/>
      <c r="AX46" s="294"/>
      <c r="AY46" s="294"/>
      <c r="AZ46" s="294"/>
      <c r="BA46" s="295"/>
      <c r="BB46" s="293"/>
      <c r="BC46" s="294"/>
      <c r="BD46" s="294"/>
      <c r="BE46" s="294"/>
      <c r="BF46" s="294"/>
      <c r="BG46" s="294"/>
      <c r="BH46" s="296"/>
      <c r="BI46" s="282">
        <f t="shared" si="1"/>
        <v>627</v>
      </c>
      <c r="BJ46" s="283">
        <v>344400</v>
      </c>
      <c r="BK46" s="284">
        <v>647300</v>
      </c>
      <c r="BL46" s="284">
        <v>6800</v>
      </c>
      <c r="BM46" s="284">
        <v>37700</v>
      </c>
      <c r="BN46" s="284">
        <v>0</v>
      </c>
      <c r="BO46" s="285">
        <f t="shared" si="2"/>
        <v>1036200</v>
      </c>
    </row>
    <row r="47" spans="2:67" x14ac:dyDescent="0.25">
      <c r="B47" s="326"/>
      <c r="C47" s="305" t="s">
        <v>18</v>
      </c>
      <c r="D47" s="306" t="s">
        <v>18</v>
      </c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3"/>
      <c r="T47" s="289"/>
      <c r="U47" s="289"/>
      <c r="V47" s="289"/>
      <c r="W47" s="289"/>
      <c r="X47" s="289"/>
      <c r="Y47" s="289"/>
      <c r="Z47" s="290"/>
      <c r="AA47" s="289"/>
      <c r="AB47" s="289"/>
      <c r="AC47" s="289"/>
      <c r="AD47" s="289"/>
      <c r="AE47" s="289"/>
      <c r="AF47" s="289"/>
      <c r="AG47" s="289"/>
      <c r="AH47" s="291"/>
      <c r="AI47" s="291"/>
      <c r="AJ47" s="291"/>
      <c r="AK47" s="291"/>
      <c r="AL47" s="291"/>
      <c r="AM47" s="292"/>
      <c r="AN47" s="293">
        <v>536</v>
      </c>
      <c r="AO47" s="291">
        <v>219</v>
      </c>
      <c r="AP47" s="291">
        <v>317</v>
      </c>
      <c r="AQ47" s="291">
        <v>172</v>
      </c>
      <c r="AR47" s="291">
        <v>141</v>
      </c>
      <c r="AS47" s="291">
        <v>120</v>
      </c>
      <c r="AT47" s="292">
        <v>103</v>
      </c>
      <c r="AU47" s="301">
        <v>245</v>
      </c>
      <c r="AV47" s="291">
        <v>106</v>
      </c>
      <c r="AW47" s="291">
        <v>139</v>
      </c>
      <c r="AX47" s="291">
        <v>85</v>
      </c>
      <c r="AY47" s="291">
        <v>52</v>
      </c>
      <c r="AZ47" s="291">
        <v>67</v>
      </c>
      <c r="BA47" s="292">
        <v>41</v>
      </c>
      <c r="BB47" s="329"/>
      <c r="BC47" s="291"/>
      <c r="BD47" s="291"/>
      <c r="BE47" s="291"/>
      <c r="BF47" s="291"/>
      <c r="BG47" s="291"/>
      <c r="BH47" s="330"/>
      <c r="BI47" s="282">
        <f t="shared" si="1"/>
        <v>781</v>
      </c>
      <c r="BJ47" s="283"/>
      <c r="BK47" s="284"/>
      <c r="BL47" s="284"/>
      <c r="BM47" s="284">
        <v>92800</v>
      </c>
      <c r="BN47" s="284">
        <v>256700</v>
      </c>
      <c r="BO47" s="285">
        <f t="shared" si="2"/>
        <v>349500</v>
      </c>
    </row>
    <row r="48" spans="2:67" x14ac:dyDescent="0.25">
      <c r="B48" s="326"/>
      <c r="C48" s="270" t="s">
        <v>25</v>
      </c>
      <c r="D48" s="331" t="s">
        <v>84</v>
      </c>
      <c r="E48" s="272">
        <v>183</v>
      </c>
      <c r="F48" s="272">
        <v>40</v>
      </c>
      <c r="G48" s="272">
        <v>143</v>
      </c>
      <c r="H48" s="272">
        <v>76</v>
      </c>
      <c r="I48" s="272">
        <v>51</v>
      </c>
      <c r="J48" s="272">
        <v>43</v>
      </c>
      <c r="K48" s="272">
        <v>13</v>
      </c>
      <c r="L48" s="272">
        <v>520</v>
      </c>
      <c r="M48" s="272">
        <v>96</v>
      </c>
      <c r="N48" s="272">
        <v>424</v>
      </c>
      <c r="O48" s="272">
        <v>189</v>
      </c>
      <c r="P48" s="272">
        <v>129</v>
      </c>
      <c r="Q48" s="272">
        <v>124</v>
      </c>
      <c r="R48" s="272">
        <v>78</v>
      </c>
      <c r="S48" s="273">
        <v>539</v>
      </c>
      <c r="T48" s="289">
        <v>155</v>
      </c>
      <c r="U48" s="289">
        <v>384</v>
      </c>
      <c r="V48" s="289">
        <v>212</v>
      </c>
      <c r="W48" s="289">
        <v>110</v>
      </c>
      <c r="X48" s="289">
        <v>114</v>
      </c>
      <c r="Y48" s="289">
        <v>103</v>
      </c>
      <c r="Z48" s="290">
        <v>341</v>
      </c>
      <c r="AA48" s="289">
        <v>90</v>
      </c>
      <c r="AB48" s="289">
        <v>251</v>
      </c>
      <c r="AC48" s="289">
        <v>115</v>
      </c>
      <c r="AD48" s="289">
        <v>85</v>
      </c>
      <c r="AE48" s="289">
        <v>89</v>
      </c>
      <c r="AF48" s="289">
        <v>52</v>
      </c>
      <c r="AG48" s="289">
        <v>411</v>
      </c>
      <c r="AH48" s="291">
        <v>138</v>
      </c>
      <c r="AI48" s="291">
        <v>273</v>
      </c>
      <c r="AJ48" s="291">
        <v>211</v>
      </c>
      <c r="AK48" s="291">
        <v>67</v>
      </c>
      <c r="AL48" s="291">
        <v>73</v>
      </c>
      <c r="AM48" s="292">
        <v>60</v>
      </c>
      <c r="AN48" s="332"/>
      <c r="AO48" s="294"/>
      <c r="AP48" s="294"/>
      <c r="AQ48" s="294"/>
      <c r="AR48" s="294"/>
      <c r="AS48" s="294"/>
      <c r="AT48" s="295"/>
      <c r="AU48" s="293"/>
      <c r="AV48" s="294"/>
      <c r="AW48" s="294"/>
      <c r="AX48" s="294"/>
      <c r="AY48" s="294"/>
      <c r="AZ48" s="294"/>
      <c r="BA48" s="295"/>
      <c r="BB48" s="293">
        <v>189</v>
      </c>
      <c r="BC48" s="294">
        <v>71</v>
      </c>
      <c r="BD48" s="294">
        <v>118</v>
      </c>
      <c r="BE48" s="294">
        <v>124</v>
      </c>
      <c r="BF48" s="294">
        <v>44</v>
      </c>
      <c r="BG48" s="294">
        <v>21</v>
      </c>
      <c r="BH48" s="296">
        <v>0</v>
      </c>
      <c r="BI48" s="282">
        <f t="shared" si="1"/>
        <v>2183</v>
      </c>
      <c r="BJ48" s="283">
        <v>68400</v>
      </c>
      <c r="BK48" s="284">
        <v>56200</v>
      </c>
      <c r="BL48" s="284">
        <v>326900</v>
      </c>
      <c r="BM48" s="284">
        <v>157600</v>
      </c>
      <c r="BN48" s="284">
        <v>31700</v>
      </c>
      <c r="BO48" s="285">
        <f t="shared" si="2"/>
        <v>640800</v>
      </c>
    </row>
    <row r="49" spans="4:67" ht="14.25" thickBot="1" x14ac:dyDescent="0.3">
      <c r="E49" s="333">
        <f>SUM(E16:E48)</f>
        <v>6889</v>
      </c>
      <c r="F49" s="333">
        <f t="shared" ref="F49:BI49" si="3">SUM(F16:F48)</f>
        <v>1626</v>
      </c>
      <c r="G49" s="333">
        <f t="shared" si="3"/>
        <v>5263</v>
      </c>
      <c r="H49" s="333">
        <f t="shared" si="3"/>
        <v>3056</v>
      </c>
      <c r="I49" s="333">
        <f t="shared" si="3"/>
        <v>1757</v>
      </c>
      <c r="J49" s="333">
        <f t="shared" si="3"/>
        <v>1328</v>
      </c>
      <c r="K49" s="333">
        <f t="shared" si="3"/>
        <v>748</v>
      </c>
      <c r="L49" s="333">
        <f t="shared" si="3"/>
        <v>12705</v>
      </c>
      <c r="M49" s="333">
        <f t="shared" si="3"/>
        <v>3518</v>
      </c>
      <c r="N49" s="333">
        <f t="shared" si="3"/>
        <v>9187</v>
      </c>
      <c r="O49" s="333">
        <f t="shared" si="3"/>
        <v>4244</v>
      </c>
      <c r="P49" s="333">
        <f t="shared" si="3"/>
        <v>3290</v>
      </c>
      <c r="Q49" s="333">
        <f t="shared" si="3"/>
        <v>3115</v>
      </c>
      <c r="R49" s="333">
        <f t="shared" si="3"/>
        <v>2056</v>
      </c>
      <c r="S49" s="333">
        <f t="shared" si="3"/>
        <v>7390</v>
      </c>
      <c r="T49" s="333">
        <f t="shared" si="3"/>
        <v>2185</v>
      </c>
      <c r="U49" s="333">
        <f t="shared" si="3"/>
        <v>5205</v>
      </c>
      <c r="V49" s="333">
        <f t="shared" si="3"/>
        <v>2557</v>
      </c>
      <c r="W49" s="333">
        <f t="shared" si="3"/>
        <v>1755</v>
      </c>
      <c r="X49" s="333">
        <f t="shared" si="3"/>
        <v>1746</v>
      </c>
      <c r="Y49" s="333">
        <f t="shared" si="3"/>
        <v>1332</v>
      </c>
      <c r="Z49" s="333">
        <f t="shared" si="3"/>
        <v>5967</v>
      </c>
      <c r="AA49" s="333">
        <f t="shared" si="3"/>
        <v>1773</v>
      </c>
      <c r="AB49" s="333">
        <f t="shared" si="3"/>
        <v>4194</v>
      </c>
      <c r="AC49" s="333">
        <f t="shared" si="3"/>
        <v>1832</v>
      </c>
      <c r="AD49" s="333">
        <f t="shared" si="3"/>
        <v>1347</v>
      </c>
      <c r="AE49" s="333">
        <f t="shared" si="3"/>
        <v>1472</v>
      </c>
      <c r="AF49" s="333">
        <f t="shared" si="3"/>
        <v>1316</v>
      </c>
      <c r="AG49" s="333">
        <f t="shared" si="3"/>
        <v>6937</v>
      </c>
      <c r="AH49" s="333">
        <f t="shared" si="3"/>
        <v>2318</v>
      </c>
      <c r="AI49" s="333">
        <f t="shared" si="3"/>
        <v>4619</v>
      </c>
      <c r="AJ49" s="333">
        <f t="shared" si="3"/>
        <v>2512</v>
      </c>
      <c r="AK49" s="333">
        <f t="shared" si="3"/>
        <v>1536</v>
      </c>
      <c r="AL49" s="333">
        <f t="shared" si="3"/>
        <v>1582</v>
      </c>
      <c r="AM49" s="333">
        <f t="shared" si="3"/>
        <v>1307</v>
      </c>
      <c r="AN49" s="333">
        <f t="shared" si="3"/>
        <v>4273</v>
      </c>
      <c r="AO49" s="333">
        <f t="shared" si="3"/>
        <v>1338</v>
      </c>
      <c r="AP49" s="333">
        <f t="shared" si="3"/>
        <v>2935</v>
      </c>
      <c r="AQ49" s="333">
        <f t="shared" si="3"/>
        <v>1567</v>
      </c>
      <c r="AR49" s="333">
        <f t="shared" si="3"/>
        <v>1010</v>
      </c>
      <c r="AS49" s="333">
        <f t="shared" si="3"/>
        <v>954</v>
      </c>
      <c r="AT49" s="334">
        <f t="shared" si="3"/>
        <v>742</v>
      </c>
      <c r="AU49" s="335">
        <f t="shared" si="3"/>
        <v>1102</v>
      </c>
      <c r="AV49" s="336">
        <f t="shared" si="3"/>
        <v>316</v>
      </c>
      <c r="AW49" s="336">
        <f t="shared" si="3"/>
        <v>786</v>
      </c>
      <c r="AX49" s="336">
        <f t="shared" si="3"/>
        <v>422</v>
      </c>
      <c r="AY49" s="336">
        <f t="shared" si="3"/>
        <v>233</v>
      </c>
      <c r="AZ49" s="336">
        <f t="shared" si="3"/>
        <v>254</v>
      </c>
      <c r="BA49" s="337">
        <f t="shared" si="3"/>
        <v>193</v>
      </c>
      <c r="BB49" s="335">
        <f t="shared" si="3"/>
        <v>2353</v>
      </c>
      <c r="BC49" s="336">
        <f t="shared" si="3"/>
        <v>792</v>
      </c>
      <c r="BD49" s="336">
        <f t="shared" si="3"/>
        <v>1561</v>
      </c>
      <c r="BE49" s="336">
        <f t="shared" si="3"/>
        <v>1337</v>
      </c>
      <c r="BF49" s="336">
        <f t="shared" si="3"/>
        <v>737</v>
      </c>
      <c r="BG49" s="336">
        <f t="shared" si="3"/>
        <v>279</v>
      </c>
      <c r="BH49" s="338">
        <f t="shared" si="3"/>
        <v>0</v>
      </c>
      <c r="BI49" s="339">
        <f t="shared" si="3"/>
        <v>47616</v>
      </c>
      <c r="BJ49" s="333">
        <f>SUM(BJ16:BJ48)</f>
        <v>4133500</v>
      </c>
      <c r="BK49" s="333">
        <f t="shared" ref="BK49:BO49" si="4">SUM(BK16:BK48)</f>
        <v>6518100</v>
      </c>
      <c r="BL49" s="333">
        <f t="shared" si="4"/>
        <v>4735700</v>
      </c>
      <c r="BM49" s="333">
        <f t="shared" si="4"/>
        <v>4882500</v>
      </c>
      <c r="BN49" s="333">
        <f t="shared" si="4"/>
        <v>914700</v>
      </c>
      <c r="BO49" s="333">
        <f t="shared" si="4"/>
        <v>21114800</v>
      </c>
    </row>
    <row r="50" spans="4:67" x14ac:dyDescent="0.25">
      <c r="G50" s="245">
        <f>G49/E49</f>
        <v>0.76397154884598639</v>
      </c>
      <c r="N50" s="245">
        <f>N49/L49</f>
        <v>0.72310114128295944</v>
      </c>
      <c r="U50" s="245">
        <f>U49/S49</f>
        <v>0.70433017591339653</v>
      </c>
      <c r="AA50" s="99">
        <f>AA49/$Z$49</f>
        <v>0.2971342383107089</v>
      </c>
      <c r="AB50" s="99">
        <f t="shared" ref="AB50:AF50" si="5">AB49/$Z$49</f>
        <v>0.70286576168929105</v>
      </c>
      <c r="AC50" s="100">
        <f t="shared" si="5"/>
        <v>0.30702195408077759</v>
      </c>
      <c r="AD50" s="100">
        <f t="shared" si="5"/>
        <v>0.22574157868275516</v>
      </c>
      <c r="AE50" s="100">
        <f t="shared" si="5"/>
        <v>0.24669012904307022</v>
      </c>
      <c r="AF50" s="100">
        <f t="shared" si="5"/>
        <v>0.22054633819339703</v>
      </c>
      <c r="AG50" s="101"/>
      <c r="AH50" s="101"/>
      <c r="AI50" s="101"/>
      <c r="AJ50" s="101"/>
      <c r="AK50" s="101"/>
      <c r="AL50" s="101"/>
      <c r="AM50" s="101"/>
      <c r="AN50" s="101">
        <f>AQ49/AN49</f>
        <v>0.36672127311022701</v>
      </c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</row>
    <row r="51" spans="4:67" x14ac:dyDescent="0.25">
      <c r="AA51" s="102"/>
      <c r="AB51" s="102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340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</row>
    <row r="52" spans="4:67" ht="14.25" thickBot="1" x14ac:dyDescent="0.3">
      <c r="E52" s="341"/>
      <c r="G52" s="354" t="s">
        <v>264</v>
      </c>
      <c r="H52" s="354"/>
      <c r="I52" s="354" t="s">
        <v>265</v>
      </c>
      <c r="J52" s="354"/>
      <c r="S52" s="341"/>
      <c r="T52" s="341"/>
      <c r="U52" s="341"/>
      <c r="V52" s="341"/>
      <c r="W52" s="341"/>
      <c r="X52" s="341"/>
      <c r="Y52" s="341"/>
      <c r="Z52" s="341"/>
      <c r="AA52" s="341"/>
      <c r="AB52" s="341"/>
      <c r="AC52" s="341"/>
      <c r="AD52" s="341"/>
      <c r="AE52" s="341"/>
      <c r="AF52" s="341"/>
      <c r="AG52" s="341"/>
      <c r="AH52" s="341"/>
      <c r="AI52" s="341"/>
      <c r="AJ52" s="341"/>
      <c r="AK52" s="341"/>
      <c r="AL52" s="341"/>
      <c r="AM52" s="341"/>
      <c r="AN52" s="343">
        <f>AG49+AN49</f>
        <v>11210</v>
      </c>
      <c r="AO52" s="341">
        <f>AP49+AI49</f>
        <v>7554</v>
      </c>
      <c r="AP52" s="341">
        <f>AJ49+AQ49</f>
        <v>4079</v>
      </c>
      <c r="AQ52" s="341"/>
      <c r="AR52" s="341"/>
      <c r="AS52" s="341"/>
      <c r="AT52" s="341"/>
      <c r="AU52" s="341"/>
      <c r="AV52" s="341"/>
      <c r="AW52" s="341"/>
      <c r="AX52" s="341"/>
      <c r="AY52" s="341"/>
      <c r="AZ52" s="341"/>
      <c r="BA52" s="341"/>
      <c r="BB52" s="341"/>
      <c r="BC52" s="341"/>
      <c r="BD52" s="341"/>
      <c r="BE52" s="341"/>
      <c r="BF52" s="341"/>
      <c r="BG52" s="341"/>
      <c r="BH52" s="341"/>
      <c r="BI52" s="341"/>
      <c r="BM52" s="344"/>
      <c r="BN52" s="344"/>
    </row>
    <row r="53" spans="4:67" x14ac:dyDescent="0.25">
      <c r="E53" s="245" t="s">
        <v>264</v>
      </c>
      <c r="F53" s="245" t="s">
        <v>265</v>
      </c>
      <c r="G53" s="245" t="s">
        <v>57</v>
      </c>
      <c r="H53" s="245" t="s">
        <v>58</v>
      </c>
      <c r="I53" s="245" t="s">
        <v>57</v>
      </c>
      <c r="J53" s="245" t="s">
        <v>58</v>
      </c>
      <c r="K53" s="245" t="s">
        <v>57</v>
      </c>
      <c r="L53" s="245" t="s">
        <v>58</v>
      </c>
    </row>
    <row r="54" spans="4:67" x14ac:dyDescent="0.25">
      <c r="D54" s="244" t="s">
        <v>266</v>
      </c>
      <c r="E54" s="245">
        <v>6889</v>
      </c>
      <c r="F54" s="245">
        <v>11605</v>
      </c>
      <c r="G54" s="245">
        <v>1626</v>
      </c>
      <c r="H54" s="245">
        <v>5263</v>
      </c>
      <c r="I54" s="245">
        <v>3481</v>
      </c>
      <c r="J54" s="245">
        <v>8124</v>
      </c>
      <c r="K54" s="245">
        <f>G54+I54</f>
        <v>5107</v>
      </c>
      <c r="L54" s="245">
        <f>H54+J54</f>
        <v>13387</v>
      </c>
      <c r="O54" s="103">
        <f>O49/L49</f>
        <v>0.33404171585989767</v>
      </c>
    </row>
  </sheetData>
  <mergeCells count="13">
    <mergeCell ref="C8:AM8"/>
    <mergeCell ref="C10:AM10"/>
    <mergeCell ref="C14:D14"/>
    <mergeCell ref="E14:K14"/>
    <mergeCell ref="L14:R14"/>
    <mergeCell ref="S14:Y14"/>
    <mergeCell ref="Z14:AF14"/>
    <mergeCell ref="AN14:AT14"/>
    <mergeCell ref="AU14:BA14"/>
    <mergeCell ref="BB14:BH14"/>
    <mergeCell ref="G52:H52"/>
    <mergeCell ref="I52:J52"/>
    <mergeCell ref="AG14:AM14"/>
  </mergeCells>
  <pageMargins left="0.75" right="0.75" top="1" bottom="1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BJ28"/>
  <sheetViews>
    <sheetView zoomScaleNormal="100" workbookViewId="0">
      <pane xSplit="3" ySplit="16" topLeftCell="D17" activePane="bottomRight" state="frozen"/>
      <selection pane="topRight" activeCell="D1" sqref="D1"/>
      <selection pane="bottomLeft" activeCell="A7" sqref="A7"/>
      <selection pane="bottomRight" activeCell="A16" sqref="A16"/>
    </sheetView>
  </sheetViews>
  <sheetFormatPr baseColWidth="10" defaultRowHeight="13.5" x14ac:dyDescent="0.25"/>
  <cols>
    <col min="1" max="1" width="3.85546875" style="6" customWidth="1"/>
    <col min="2" max="2" width="12.140625" style="2" bestFit="1" customWidth="1"/>
    <col min="3" max="3" width="19.42578125" style="2" bestFit="1" customWidth="1"/>
    <col min="4" max="6" width="5.42578125" style="2" customWidth="1"/>
    <col min="7" max="9" width="5.5703125" style="2" customWidth="1"/>
    <col min="10" max="10" width="4.42578125" style="2" customWidth="1"/>
    <col min="11" max="11" width="6.28515625" style="2" customWidth="1"/>
    <col min="12" max="13" width="5.42578125" style="2" customWidth="1"/>
    <col min="14" max="16" width="5.5703125" style="2" customWidth="1"/>
    <col min="17" max="17" width="4.42578125" style="2" customWidth="1"/>
    <col min="18" max="20" width="5.42578125" style="2" customWidth="1"/>
    <col min="21" max="23" width="5.5703125" style="2" customWidth="1"/>
    <col min="24" max="24" width="4.42578125" style="2" customWidth="1"/>
    <col min="25" max="25" width="6.28515625" style="2" customWidth="1"/>
    <col min="26" max="27" width="5.42578125" style="2" customWidth="1"/>
    <col min="28" max="30" width="5.5703125" style="2" customWidth="1"/>
    <col min="31" max="31" width="4.42578125" style="2" customWidth="1"/>
    <col min="32" max="33" width="5.7109375" style="2" customWidth="1"/>
    <col min="34" max="34" width="5.42578125" style="2" customWidth="1"/>
    <col min="35" max="52" width="5.7109375" style="2" customWidth="1"/>
    <col min="53" max="53" width="7" style="2" customWidth="1"/>
    <col min="54" max="57" width="12" style="3" bestFit="1" customWidth="1"/>
    <col min="58" max="58" width="10.42578125" style="3" bestFit="1" customWidth="1"/>
    <col min="59" max="60" width="11.42578125" style="7"/>
    <col min="61" max="62" width="11.42578125" style="4"/>
    <col min="63" max="255" width="11.42578125" style="6"/>
    <col min="256" max="256" width="3.85546875" style="6" customWidth="1"/>
    <col min="257" max="257" width="12.140625" style="6" bestFit="1" customWidth="1"/>
    <col min="258" max="258" width="19.42578125" style="6" bestFit="1" customWidth="1"/>
    <col min="259" max="261" width="5.42578125" style="6" customWidth="1"/>
    <col min="262" max="264" width="5.5703125" style="6" customWidth="1"/>
    <col min="265" max="265" width="4.42578125" style="6" customWidth="1"/>
    <col min="266" max="266" width="6.28515625" style="6" customWidth="1"/>
    <col min="267" max="268" width="5.42578125" style="6" customWidth="1"/>
    <col min="269" max="271" width="5.5703125" style="6" customWidth="1"/>
    <col min="272" max="272" width="4.42578125" style="6" customWidth="1"/>
    <col min="273" max="275" width="5.42578125" style="6" customWidth="1"/>
    <col min="276" max="278" width="5.5703125" style="6" customWidth="1"/>
    <col min="279" max="279" width="4.42578125" style="6" customWidth="1"/>
    <col min="280" max="280" width="6.28515625" style="6" customWidth="1"/>
    <col min="281" max="282" width="5.42578125" style="6" customWidth="1"/>
    <col min="283" max="285" width="5.5703125" style="6" customWidth="1"/>
    <col min="286" max="286" width="4.42578125" style="6" customWidth="1"/>
    <col min="287" max="288" width="5.7109375" style="6" customWidth="1"/>
    <col min="289" max="289" width="5.42578125" style="6" customWidth="1"/>
    <col min="290" max="307" width="5.7109375" style="6" customWidth="1"/>
    <col min="308" max="308" width="7" style="6" customWidth="1"/>
    <col min="309" max="310" width="12" style="6" bestFit="1" customWidth="1"/>
    <col min="311" max="311" width="13.28515625" style="6" bestFit="1" customWidth="1"/>
    <col min="312" max="312" width="12.42578125" style="6" bestFit="1" customWidth="1"/>
    <col min="313" max="313" width="12.42578125" style="6" customWidth="1"/>
    <col min="314" max="314" width="10.42578125" style="6" bestFit="1" customWidth="1"/>
    <col min="315" max="511" width="11.42578125" style="6"/>
    <col min="512" max="512" width="3.85546875" style="6" customWidth="1"/>
    <col min="513" max="513" width="12.140625" style="6" bestFit="1" customWidth="1"/>
    <col min="514" max="514" width="19.42578125" style="6" bestFit="1" customWidth="1"/>
    <col min="515" max="517" width="5.42578125" style="6" customWidth="1"/>
    <col min="518" max="520" width="5.5703125" style="6" customWidth="1"/>
    <col min="521" max="521" width="4.42578125" style="6" customWidth="1"/>
    <col min="522" max="522" width="6.28515625" style="6" customWidth="1"/>
    <col min="523" max="524" width="5.42578125" style="6" customWidth="1"/>
    <col min="525" max="527" width="5.5703125" style="6" customWidth="1"/>
    <col min="528" max="528" width="4.42578125" style="6" customWidth="1"/>
    <col min="529" max="531" width="5.42578125" style="6" customWidth="1"/>
    <col min="532" max="534" width="5.5703125" style="6" customWidth="1"/>
    <col min="535" max="535" width="4.42578125" style="6" customWidth="1"/>
    <col min="536" max="536" width="6.28515625" style="6" customWidth="1"/>
    <col min="537" max="538" width="5.42578125" style="6" customWidth="1"/>
    <col min="539" max="541" width="5.5703125" style="6" customWidth="1"/>
    <col min="542" max="542" width="4.42578125" style="6" customWidth="1"/>
    <col min="543" max="544" width="5.7109375" style="6" customWidth="1"/>
    <col min="545" max="545" width="5.42578125" style="6" customWidth="1"/>
    <col min="546" max="563" width="5.7109375" style="6" customWidth="1"/>
    <col min="564" max="564" width="7" style="6" customWidth="1"/>
    <col min="565" max="566" width="12" style="6" bestFit="1" customWidth="1"/>
    <col min="567" max="567" width="13.28515625" style="6" bestFit="1" customWidth="1"/>
    <col min="568" max="568" width="12.42578125" style="6" bestFit="1" customWidth="1"/>
    <col min="569" max="569" width="12.42578125" style="6" customWidth="1"/>
    <col min="570" max="570" width="10.42578125" style="6" bestFit="1" customWidth="1"/>
    <col min="571" max="767" width="11.42578125" style="6"/>
    <col min="768" max="768" width="3.85546875" style="6" customWidth="1"/>
    <col min="769" max="769" width="12.140625" style="6" bestFit="1" customWidth="1"/>
    <col min="770" max="770" width="19.42578125" style="6" bestFit="1" customWidth="1"/>
    <col min="771" max="773" width="5.42578125" style="6" customWidth="1"/>
    <col min="774" max="776" width="5.5703125" style="6" customWidth="1"/>
    <col min="777" max="777" width="4.42578125" style="6" customWidth="1"/>
    <col min="778" max="778" width="6.28515625" style="6" customWidth="1"/>
    <col min="779" max="780" width="5.42578125" style="6" customWidth="1"/>
    <col min="781" max="783" width="5.5703125" style="6" customWidth="1"/>
    <col min="784" max="784" width="4.42578125" style="6" customWidth="1"/>
    <col min="785" max="787" width="5.42578125" style="6" customWidth="1"/>
    <col min="788" max="790" width="5.5703125" style="6" customWidth="1"/>
    <col min="791" max="791" width="4.42578125" style="6" customWidth="1"/>
    <col min="792" max="792" width="6.28515625" style="6" customWidth="1"/>
    <col min="793" max="794" width="5.42578125" style="6" customWidth="1"/>
    <col min="795" max="797" width="5.5703125" style="6" customWidth="1"/>
    <col min="798" max="798" width="4.42578125" style="6" customWidth="1"/>
    <col min="799" max="800" width="5.7109375" style="6" customWidth="1"/>
    <col min="801" max="801" width="5.42578125" style="6" customWidth="1"/>
    <col min="802" max="819" width="5.7109375" style="6" customWidth="1"/>
    <col min="820" max="820" width="7" style="6" customWidth="1"/>
    <col min="821" max="822" width="12" style="6" bestFit="1" customWidth="1"/>
    <col min="823" max="823" width="13.28515625" style="6" bestFit="1" customWidth="1"/>
    <col min="824" max="824" width="12.42578125" style="6" bestFit="1" customWidth="1"/>
    <col min="825" max="825" width="12.42578125" style="6" customWidth="1"/>
    <col min="826" max="826" width="10.42578125" style="6" bestFit="1" customWidth="1"/>
    <col min="827" max="1023" width="11.42578125" style="6"/>
    <col min="1024" max="1024" width="3.85546875" style="6" customWidth="1"/>
    <col min="1025" max="1025" width="12.140625" style="6" bestFit="1" customWidth="1"/>
    <col min="1026" max="1026" width="19.42578125" style="6" bestFit="1" customWidth="1"/>
    <col min="1027" max="1029" width="5.42578125" style="6" customWidth="1"/>
    <col min="1030" max="1032" width="5.5703125" style="6" customWidth="1"/>
    <col min="1033" max="1033" width="4.42578125" style="6" customWidth="1"/>
    <col min="1034" max="1034" width="6.28515625" style="6" customWidth="1"/>
    <col min="1035" max="1036" width="5.42578125" style="6" customWidth="1"/>
    <col min="1037" max="1039" width="5.5703125" style="6" customWidth="1"/>
    <col min="1040" max="1040" width="4.42578125" style="6" customWidth="1"/>
    <col min="1041" max="1043" width="5.42578125" style="6" customWidth="1"/>
    <col min="1044" max="1046" width="5.5703125" style="6" customWidth="1"/>
    <col min="1047" max="1047" width="4.42578125" style="6" customWidth="1"/>
    <col min="1048" max="1048" width="6.28515625" style="6" customWidth="1"/>
    <col min="1049" max="1050" width="5.42578125" style="6" customWidth="1"/>
    <col min="1051" max="1053" width="5.5703125" style="6" customWidth="1"/>
    <col min="1054" max="1054" width="4.42578125" style="6" customWidth="1"/>
    <col min="1055" max="1056" width="5.7109375" style="6" customWidth="1"/>
    <col min="1057" max="1057" width="5.42578125" style="6" customWidth="1"/>
    <col min="1058" max="1075" width="5.7109375" style="6" customWidth="1"/>
    <col min="1076" max="1076" width="7" style="6" customWidth="1"/>
    <col min="1077" max="1078" width="12" style="6" bestFit="1" customWidth="1"/>
    <col min="1079" max="1079" width="13.28515625" style="6" bestFit="1" customWidth="1"/>
    <col min="1080" max="1080" width="12.42578125" style="6" bestFit="1" customWidth="1"/>
    <col min="1081" max="1081" width="12.42578125" style="6" customWidth="1"/>
    <col min="1082" max="1082" width="10.42578125" style="6" bestFit="1" customWidth="1"/>
    <col min="1083" max="1279" width="11.42578125" style="6"/>
    <col min="1280" max="1280" width="3.85546875" style="6" customWidth="1"/>
    <col min="1281" max="1281" width="12.140625" style="6" bestFit="1" customWidth="1"/>
    <col min="1282" max="1282" width="19.42578125" style="6" bestFit="1" customWidth="1"/>
    <col min="1283" max="1285" width="5.42578125" style="6" customWidth="1"/>
    <col min="1286" max="1288" width="5.5703125" style="6" customWidth="1"/>
    <col min="1289" max="1289" width="4.42578125" style="6" customWidth="1"/>
    <col min="1290" max="1290" width="6.28515625" style="6" customWidth="1"/>
    <col min="1291" max="1292" width="5.42578125" style="6" customWidth="1"/>
    <col min="1293" max="1295" width="5.5703125" style="6" customWidth="1"/>
    <col min="1296" max="1296" width="4.42578125" style="6" customWidth="1"/>
    <col min="1297" max="1299" width="5.42578125" style="6" customWidth="1"/>
    <col min="1300" max="1302" width="5.5703125" style="6" customWidth="1"/>
    <col min="1303" max="1303" width="4.42578125" style="6" customWidth="1"/>
    <col min="1304" max="1304" width="6.28515625" style="6" customWidth="1"/>
    <col min="1305" max="1306" width="5.42578125" style="6" customWidth="1"/>
    <col min="1307" max="1309" width="5.5703125" style="6" customWidth="1"/>
    <col min="1310" max="1310" width="4.42578125" style="6" customWidth="1"/>
    <col min="1311" max="1312" width="5.7109375" style="6" customWidth="1"/>
    <col min="1313" max="1313" width="5.42578125" style="6" customWidth="1"/>
    <col min="1314" max="1331" width="5.7109375" style="6" customWidth="1"/>
    <col min="1332" max="1332" width="7" style="6" customWidth="1"/>
    <col min="1333" max="1334" width="12" style="6" bestFit="1" customWidth="1"/>
    <col min="1335" max="1335" width="13.28515625" style="6" bestFit="1" customWidth="1"/>
    <col min="1336" max="1336" width="12.42578125" style="6" bestFit="1" customWidth="1"/>
    <col min="1337" max="1337" width="12.42578125" style="6" customWidth="1"/>
    <col min="1338" max="1338" width="10.42578125" style="6" bestFit="1" customWidth="1"/>
    <col min="1339" max="1535" width="11.42578125" style="6"/>
    <col min="1536" max="1536" width="3.85546875" style="6" customWidth="1"/>
    <col min="1537" max="1537" width="12.140625" style="6" bestFit="1" customWidth="1"/>
    <col min="1538" max="1538" width="19.42578125" style="6" bestFit="1" customWidth="1"/>
    <col min="1539" max="1541" width="5.42578125" style="6" customWidth="1"/>
    <col min="1542" max="1544" width="5.5703125" style="6" customWidth="1"/>
    <col min="1545" max="1545" width="4.42578125" style="6" customWidth="1"/>
    <col min="1546" max="1546" width="6.28515625" style="6" customWidth="1"/>
    <col min="1547" max="1548" width="5.42578125" style="6" customWidth="1"/>
    <col min="1549" max="1551" width="5.5703125" style="6" customWidth="1"/>
    <col min="1552" max="1552" width="4.42578125" style="6" customWidth="1"/>
    <col min="1553" max="1555" width="5.42578125" style="6" customWidth="1"/>
    <col min="1556" max="1558" width="5.5703125" style="6" customWidth="1"/>
    <col min="1559" max="1559" width="4.42578125" style="6" customWidth="1"/>
    <col min="1560" max="1560" width="6.28515625" style="6" customWidth="1"/>
    <col min="1561" max="1562" width="5.42578125" style="6" customWidth="1"/>
    <col min="1563" max="1565" width="5.5703125" style="6" customWidth="1"/>
    <col min="1566" max="1566" width="4.42578125" style="6" customWidth="1"/>
    <col min="1567" max="1568" width="5.7109375" style="6" customWidth="1"/>
    <col min="1569" max="1569" width="5.42578125" style="6" customWidth="1"/>
    <col min="1570" max="1587" width="5.7109375" style="6" customWidth="1"/>
    <col min="1588" max="1588" width="7" style="6" customWidth="1"/>
    <col min="1589" max="1590" width="12" style="6" bestFit="1" customWidth="1"/>
    <col min="1591" max="1591" width="13.28515625" style="6" bestFit="1" customWidth="1"/>
    <col min="1592" max="1592" width="12.42578125" style="6" bestFit="1" customWidth="1"/>
    <col min="1593" max="1593" width="12.42578125" style="6" customWidth="1"/>
    <col min="1594" max="1594" width="10.42578125" style="6" bestFit="1" customWidth="1"/>
    <col min="1595" max="1791" width="11.42578125" style="6"/>
    <col min="1792" max="1792" width="3.85546875" style="6" customWidth="1"/>
    <col min="1793" max="1793" width="12.140625" style="6" bestFit="1" customWidth="1"/>
    <col min="1794" max="1794" width="19.42578125" style="6" bestFit="1" customWidth="1"/>
    <col min="1795" max="1797" width="5.42578125" style="6" customWidth="1"/>
    <col min="1798" max="1800" width="5.5703125" style="6" customWidth="1"/>
    <col min="1801" max="1801" width="4.42578125" style="6" customWidth="1"/>
    <col min="1802" max="1802" width="6.28515625" style="6" customWidth="1"/>
    <col min="1803" max="1804" width="5.42578125" style="6" customWidth="1"/>
    <col min="1805" max="1807" width="5.5703125" style="6" customWidth="1"/>
    <col min="1808" max="1808" width="4.42578125" style="6" customWidth="1"/>
    <col min="1809" max="1811" width="5.42578125" style="6" customWidth="1"/>
    <col min="1812" max="1814" width="5.5703125" style="6" customWidth="1"/>
    <col min="1815" max="1815" width="4.42578125" style="6" customWidth="1"/>
    <col min="1816" max="1816" width="6.28515625" style="6" customWidth="1"/>
    <col min="1817" max="1818" width="5.42578125" style="6" customWidth="1"/>
    <col min="1819" max="1821" width="5.5703125" style="6" customWidth="1"/>
    <col min="1822" max="1822" width="4.42578125" style="6" customWidth="1"/>
    <col min="1823" max="1824" width="5.7109375" style="6" customWidth="1"/>
    <col min="1825" max="1825" width="5.42578125" style="6" customWidth="1"/>
    <col min="1826" max="1843" width="5.7109375" style="6" customWidth="1"/>
    <col min="1844" max="1844" width="7" style="6" customWidth="1"/>
    <col min="1845" max="1846" width="12" style="6" bestFit="1" customWidth="1"/>
    <col min="1847" max="1847" width="13.28515625" style="6" bestFit="1" customWidth="1"/>
    <col min="1848" max="1848" width="12.42578125" style="6" bestFit="1" customWidth="1"/>
    <col min="1849" max="1849" width="12.42578125" style="6" customWidth="1"/>
    <col min="1850" max="1850" width="10.42578125" style="6" bestFit="1" customWidth="1"/>
    <col min="1851" max="2047" width="11.42578125" style="6"/>
    <col min="2048" max="2048" width="3.85546875" style="6" customWidth="1"/>
    <col min="2049" max="2049" width="12.140625" style="6" bestFit="1" customWidth="1"/>
    <col min="2050" max="2050" width="19.42578125" style="6" bestFit="1" customWidth="1"/>
    <col min="2051" max="2053" width="5.42578125" style="6" customWidth="1"/>
    <col min="2054" max="2056" width="5.5703125" style="6" customWidth="1"/>
    <col min="2057" max="2057" width="4.42578125" style="6" customWidth="1"/>
    <col min="2058" max="2058" width="6.28515625" style="6" customWidth="1"/>
    <col min="2059" max="2060" width="5.42578125" style="6" customWidth="1"/>
    <col min="2061" max="2063" width="5.5703125" style="6" customWidth="1"/>
    <col min="2064" max="2064" width="4.42578125" style="6" customWidth="1"/>
    <col min="2065" max="2067" width="5.42578125" style="6" customWidth="1"/>
    <col min="2068" max="2070" width="5.5703125" style="6" customWidth="1"/>
    <col min="2071" max="2071" width="4.42578125" style="6" customWidth="1"/>
    <col min="2072" max="2072" width="6.28515625" style="6" customWidth="1"/>
    <col min="2073" max="2074" width="5.42578125" style="6" customWidth="1"/>
    <col min="2075" max="2077" width="5.5703125" style="6" customWidth="1"/>
    <col min="2078" max="2078" width="4.42578125" style="6" customWidth="1"/>
    <col min="2079" max="2080" width="5.7109375" style="6" customWidth="1"/>
    <col min="2081" max="2081" width="5.42578125" style="6" customWidth="1"/>
    <col min="2082" max="2099" width="5.7109375" style="6" customWidth="1"/>
    <col min="2100" max="2100" width="7" style="6" customWidth="1"/>
    <col min="2101" max="2102" width="12" style="6" bestFit="1" customWidth="1"/>
    <col min="2103" max="2103" width="13.28515625" style="6" bestFit="1" customWidth="1"/>
    <col min="2104" max="2104" width="12.42578125" style="6" bestFit="1" customWidth="1"/>
    <col min="2105" max="2105" width="12.42578125" style="6" customWidth="1"/>
    <col min="2106" max="2106" width="10.42578125" style="6" bestFit="1" customWidth="1"/>
    <col min="2107" max="2303" width="11.42578125" style="6"/>
    <col min="2304" max="2304" width="3.85546875" style="6" customWidth="1"/>
    <col min="2305" max="2305" width="12.140625" style="6" bestFit="1" customWidth="1"/>
    <col min="2306" max="2306" width="19.42578125" style="6" bestFit="1" customWidth="1"/>
    <col min="2307" max="2309" width="5.42578125" style="6" customWidth="1"/>
    <col min="2310" max="2312" width="5.5703125" style="6" customWidth="1"/>
    <col min="2313" max="2313" width="4.42578125" style="6" customWidth="1"/>
    <col min="2314" max="2314" width="6.28515625" style="6" customWidth="1"/>
    <col min="2315" max="2316" width="5.42578125" style="6" customWidth="1"/>
    <col min="2317" max="2319" width="5.5703125" style="6" customWidth="1"/>
    <col min="2320" max="2320" width="4.42578125" style="6" customWidth="1"/>
    <col min="2321" max="2323" width="5.42578125" style="6" customWidth="1"/>
    <col min="2324" max="2326" width="5.5703125" style="6" customWidth="1"/>
    <col min="2327" max="2327" width="4.42578125" style="6" customWidth="1"/>
    <col min="2328" max="2328" width="6.28515625" style="6" customWidth="1"/>
    <col min="2329" max="2330" width="5.42578125" style="6" customWidth="1"/>
    <col min="2331" max="2333" width="5.5703125" style="6" customWidth="1"/>
    <col min="2334" max="2334" width="4.42578125" style="6" customWidth="1"/>
    <col min="2335" max="2336" width="5.7109375" style="6" customWidth="1"/>
    <col min="2337" max="2337" width="5.42578125" style="6" customWidth="1"/>
    <col min="2338" max="2355" width="5.7109375" style="6" customWidth="1"/>
    <col min="2356" max="2356" width="7" style="6" customWidth="1"/>
    <col min="2357" max="2358" width="12" style="6" bestFit="1" customWidth="1"/>
    <col min="2359" max="2359" width="13.28515625" style="6" bestFit="1" customWidth="1"/>
    <col min="2360" max="2360" width="12.42578125" style="6" bestFit="1" customWidth="1"/>
    <col min="2361" max="2361" width="12.42578125" style="6" customWidth="1"/>
    <col min="2362" max="2362" width="10.42578125" style="6" bestFit="1" customWidth="1"/>
    <col min="2363" max="2559" width="11.42578125" style="6"/>
    <col min="2560" max="2560" width="3.85546875" style="6" customWidth="1"/>
    <col min="2561" max="2561" width="12.140625" style="6" bestFit="1" customWidth="1"/>
    <col min="2562" max="2562" width="19.42578125" style="6" bestFit="1" customWidth="1"/>
    <col min="2563" max="2565" width="5.42578125" style="6" customWidth="1"/>
    <col min="2566" max="2568" width="5.5703125" style="6" customWidth="1"/>
    <col min="2569" max="2569" width="4.42578125" style="6" customWidth="1"/>
    <col min="2570" max="2570" width="6.28515625" style="6" customWidth="1"/>
    <col min="2571" max="2572" width="5.42578125" style="6" customWidth="1"/>
    <col min="2573" max="2575" width="5.5703125" style="6" customWidth="1"/>
    <col min="2576" max="2576" width="4.42578125" style="6" customWidth="1"/>
    <col min="2577" max="2579" width="5.42578125" style="6" customWidth="1"/>
    <col min="2580" max="2582" width="5.5703125" style="6" customWidth="1"/>
    <col min="2583" max="2583" width="4.42578125" style="6" customWidth="1"/>
    <col min="2584" max="2584" width="6.28515625" style="6" customWidth="1"/>
    <col min="2585" max="2586" width="5.42578125" style="6" customWidth="1"/>
    <col min="2587" max="2589" width="5.5703125" style="6" customWidth="1"/>
    <col min="2590" max="2590" width="4.42578125" style="6" customWidth="1"/>
    <col min="2591" max="2592" width="5.7109375" style="6" customWidth="1"/>
    <col min="2593" max="2593" width="5.42578125" style="6" customWidth="1"/>
    <col min="2594" max="2611" width="5.7109375" style="6" customWidth="1"/>
    <col min="2612" max="2612" width="7" style="6" customWidth="1"/>
    <col min="2613" max="2614" width="12" style="6" bestFit="1" customWidth="1"/>
    <col min="2615" max="2615" width="13.28515625" style="6" bestFit="1" customWidth="1"/>
    <col min="2616" max="2616" width="12.42578125" style="6" bestFit="1" customWidth="1"/>
    <col min="2617" max="2617" width="12.42578125" style="6" customWidth="1"/>
    <col min="2618" max="2618" width="10.42578125" style="6" bestFit="1" customWidth="1"/>
    <col min="2619" max="2815" width="11.42578125" style="6"/>
    <col min="2816" max="2816" width="3.85546875" style="6" customWidth="1"/>
    <col min="2817" max="2817" width="12.140625" style="6" bestFit="1" customWidth="1"/>
    <col min="2818" max="2818" width="19.42578125" style="6" bestFit="1" customWidth="1"/>
    <col min="2819" max="2821" width="5.42578125" style="6" customWidth="1"/>
    <col min="2822" max="2824" width="5.5703125" style="6" customWidth="1"/>
    <col min="2825" max="2825" width="4.42578125" style="6" customWidth="1"/>
    <col min="2826" max="2826" width="6.28515625" style="6" customWidth="1"/>
    <col min="2827" max="2828" width="5.42578125" style="6" customWidth="1"/>
    <col min="2829" max="2831" width="5.5703125" style="6" customWidth="1"/>
    <col min="2832" max="2832" width="4.42578125" style="6" customWidth="1"/>
    <col min="2833" max="2835" width="5.42578125" style="6" customWidth="1"/>
    <col min="2836" max="2838" width="5.5703125" style="6" customWidth="1"/>
    <col min="2839" max="2839" width="4.42578125" style="6" customWidth="1"/>
    <col min="2840" max="2840" width="6.28515625" style="6" customWidth="1"/>
    <col min="2841" max="2842" width="5.42578125" style="6" customWidth="1"/>
    <col min="2843" max="2845" width="5.5703125" style="6" customWidth="1"/>
    <col min="2846" max="2846" width="4.42578125" style="6" customWidth="1"/>
    <col min="2847" max="2848" width="5.7109375" style="6" customWidth="1"/>
    <col min="2849" max="2849" width="5.42578125" style="6" customWidth="1"/>
    <col min="2850" max="2867" width="5.7109375" style="6" customWidth="1"/>
    <col min="2868" max="2868" width="7" style="6" customWidth="1"/>
    <col min="2869" max="2870" width="12" style="6" bestFit="1" customWidth="1"/>
    <col min="2871" max="2871" width="13.28515625" style="6" bestFit="1" customWidth="1"/>
    <col min="2872" max="2872" width="12.42578125" style="6" bestFit="1" customWidth="1"/>
    <col min="2873" max="2873" width="12.42578125" style="6" customWidth="1"/>
    <col min="2874" max="2874" width="10.42578125" style="6" bestFit="1" customWidth="1"/>
    <col min="2875" max="3071" width="11.42578125" style="6"/>
    <col min="3072" max="3072" width="3.85546875" style="6" customWidth="1"/>
    <col min="3073" max="3073" width="12.140625" style="6" bestFit="1" customWidth="1"/>
    <col min="3074" max="3074" width="19.42578125" style="6" bestFit="1" customWidth="1"/>
    <col min="3075" max="3077" width="5.42578125" style="6" customWidth="1"/>
    <col min="3078" max="3080" width="5.5703125" style="6" customWidth="1"/>
    <col min="3081" max="3081" width="4.42578125" style="6" customWidth="1"/>
    <col min="3082" max="3082" width="6.28515625" style="6" customWidth="1"/>
    <col min="3083" max="3084" width="5.42578125" style="6" customWidth="1"/>
    <col min="3085" max="3087" width="5.5703125" style="6" customWidth="1"/>
    <col min="3088" max="3088" width="4.42578125" style="6" customWidth="1"/>
    <col min="3089" max="3091" width="5.42578125" style="6" customWidth="1"/>
    <col min="3092" max="3094" width="5.5703125" style="6" customWidth="1"/>
    <col min="3095" max="3095" width="4.42578125" style="6" customWidth="1"/>
    <col min="3096" max="3096" width="6.28515625" style="6" customWidth="1"/>
    <col min="3097" max="3098" width="5.42578125" style="6" customWidth="1"/>
    <col min="3099" max="3101" width="5.5703125" style="6" customWidth="1"/>
    <col min="3102" max="3102" width="4.42578125" style="6" customWidth="1"/>
    <col min="3103" max="3104" width="5.7109375" style="6" customWidth="1"/>
    <col min="3105" max="3105" width="5.42578125" style="6" customWidth="1"/>
    <col min="3106" max="3123" width="5.7109375" style="6" customWidth="1"/>
    <col min="3124" max="3124" width="7" style="6" customWidth="1"/>
    <col min="3125" max="3126" width="12" style="6" bestFit="1" customWidth="1"/>
    <col min="3127" max="3127" width="13.28515625" style="6" bestFit="1" customWidth="1"/>
    <col min="3128" max="3128" width="12.42578125" style="6" bestFit="1" customWidth="1"/>
    <col min="3129" max="3129" width="12.42578125" style="6" customWidth="1"/>
    <col min="3130" max="3130" width="10.42578125" style="6" bestFit="1" customWidth="1"/>
    <col min="3131" max="3327" width="11.42578125" style="6"/>
    <col min="3328" max="3328" width="3.85546875" style="6" customWidth="1"/>
    <col min="3329" max="3329" width="12.140625" style="6" bestFit="1" customWidth="1"/>
    <col min="3330" max="3330" width="19.42578125" style="6" bestFit="1" customWidth="1"/>
    <col min="3331" max="3333" width="5.42578125" style="6" customWidth="1"/>
    <col min="3334" max="3336" width="5.5703125" style="6" customWidth="1"/>
    <col min="3337" max="3337" width="4.42578125" style="6" customWidth="1"/>
    <col min="3338" max="3338" width="6.28515625" style="6" customWidth="1"/>
    <col min="3339" max="3340" width="5.42578125" style="6" customWidth="1"/>
    <col min="3341" max="3343" width="5.5703125" style="6" customWidth="1"/>
    <col min="3344" max="3344" width="4.42578125" style="6" customWidth="1"/>
    <col min="3345" max="3347" width="5.42578125" style="6" customWidth="1"/>
    <col min="3348" max="3350" width="5.5703125" style="6" customWidth="1"/>
    <col min="3351" max="3351" width="4.42578125" style="6" customWidth="1"/>
    <col min="3352" max="3352" width="6.28515625" style="6" customWidth="1"/>
    <col min="3353" max="3354" width="5.42578125" style="6" customWidth="1"/>
    <col min="3355" max="3357" width="5.5703125" style="6" customWidth="1"/>
    <col min="3358" max="3358" width="4.42578125" style="6" customWidth="1"/>
    <col min="3359" max="3360" width="5.7109375" style="6" customWidth="1"/>
    <col min="3361" max="3361" width="5.42578125" style="6" customWidth="1"/>
    <col min="3362" max="3379" width="5.7109375" style="6" customWidth="1"/>
    <col min="3380" max="3380" width="7" style="6" customWidth="1"/>
    <col min="3381" max="3382" width="12" style="6" bestFit="1" customWidth="1"/>
    <col min="3383" max="3383" width="13.28515625" style="6" bestFit="1" customWidth="1"/>
    <col min="3384" max="3384" width="12.42578125" style="6" bestFit="1" customWidth="1"/>
    <col min="3385" max="3385" width="12.42578125" style="6" customWidth="1"/>
    <col min="3386" max="3386" width="10.42578125" style="6" bestFit="1" customWidth="1"/>
    <col min="3387" max="3583" width="11.42578125" style="6"/>
    <col min="3584" max="3584" width="3.85546875" style="6" customWidth="1"/>
    <col min="3585" max="3585" width="12.140625" style="6" bestFit="1" customWidth="1"/>
    <col min="3586" max="3586" width="19.42578125" style="6" bestFit="1" customWidth="1"/>
    <col min="3587" max="3589" width="5.42578125" style="6" customWidth="1"/>
    <col min="3590" max="3592" width="5.5703125" style="6" customWidth="1"/>
    <col min="3593" max="3593" width="4.42578125" style="6" customWidth="1"/>
    <col min="3594" max="3594" width="6.28515625" style="6" customWidth="1"/>
    <col min="3595" max="3596" width="5.42578125" style="6" customWidth="1"/>
    <col min="3597" max="3599" width="5.5703125" style="6" customWidth="1"/>
    <col min="3600" max="3600" width="4.42578125" style="6" customWidth="1"/>
    <col min="3601" max="3603" width="5.42578125" style="6" customWidth="1"/>
    <col min="3604" max="3606" width="5.5703125" style="6" customWidth="1"/>
    <col min="3607" max="3607" width="4.42578125" style="6" customWidth="1"/>
    <col min="3608" max="3608" width="6.28515625" style="6" customWidth="1"/>
    <col min="3609" max="3610" width="5.42578125" style="6" customWidth="1"/>
    <col min="3611" max="3613" width="5.5703125" style="6" customWidth="1"/>
    <col min="3614" max="3614" width="4.42578125" style="6" customWidth="1"/>
    <col min="3615" max="3616" width="5.7109375" style="6" customWidth="1"/>
    <col min="3617" max="3617" width="5.42578125" style="6" customWidth="1"/>
    <col min="3618" max="3635" width="5.7109375" style="6" customWidth="1"/>
    <col min="3636" max="3636" width="7" style="6" customWidth="1"/>
    <col min="3637" max="3638" width="12" style="6" bestFit="1" customWidth="1"/>
    <col min="3639" max="3639" width="13.28515625" style="6" bestFit="1" customWidth="1"/>
    <col min="3640" max="3640" width="12.42578125" style="6" bestFit="1" customWidth="1"/>
    <col min="3641" max="3641" width="12.42578125" style="6" customWidth="1"/>
    <col min="3642" max="3642" width="10.42578125" style="6" bestFit="1" customWidth="1"/>
    <col min="3643" max="3839" width="11.42578125" style="6"/>
    <col min="3840" max="3840" width="3.85546875" style="6" customWidth="1"/>
    <col min="3841" max="3841" width="12.140625" style="6" bestFit="1" customWidth="1"/>
    <col min="3842" max="3842" width="19.42578125" style="6" bestFit="1" customWidth="1"/>
    <col min="3843" max="3845" width="5.42578125" style="6" customWidth="1"/>
    <col min="3846" max="3848" width="5.5703125" style="6" customWidth="1"/>
    <col min="3849" max="3849" width="4.42578125" style="6" customWidth="1"/>
    <col min="3850" max="3850" width="6.28515625" style="6" customWidth="1"/>
    <col min="3851" max="3852" width="5.42578125" style="6" customWidth="1"/>
    <col min="3853" max="3855" width="5.5703125" style="6" customWidth="1"/>
    <col min="3856" max="3856" width="4.42578125" style="6" customWidth="1"/>
    <col min="3857" max="3859" width="5.42578125" style="6" customWidth="1"/>
    <col min="3860" max="3862" width="5.5703125" style="6" customWidth="1"/>
    <col min="3863" max="3863" width="4.42578125" style="6" customWidth="1"/>
    <col min="3864" max="3864" width="6.28515625" style="6" customWidth="1"/>
    <col min="3865" max="3866" width="5.42578125" style="6" customWidth="1"/>
    <col min="3867" max="3869" width="5.5703125" style="6" customWidth="1"/>
    <col min="3870" max="3870" width="4.42578125" style="6" customWidth="1"/>
    <col min="3871" max="3872" width="5.7109375" style="6" customWidth="1"/>
    <col min="3873" max="3873" width="5.42578125" style="6" customWidth="1"/>
    <col min="3874" max="3891" width="5.7109375" style="6" customWidth="1"/>
    <col min="3892" max="3892" width="7" style="6" customWidth="1"/>
    <col min="3893" max="3894" width="12" style="6" bestFit="1" customWidth="1"/>
    <col min="3895" max="3895" width="13.28515625" style="6" bestFit="1" customWidth="1"/>
    <col min="3896" max="3896" width="12.42578125" style="6" bestFit="1" customWidth="1"/>
    <col min="3897" max="3897" width="12.42578125" style="6" customWidth="1"/>
    <col min="3898" max="3898" width="10.42578125" style="6" bestFit="1" customWidth="1"/>
    <col min="3899" max="4095" width="11.42578125" style="6"/>
    <col min="4096" max="4096" width="3.85546875" style="6" customWidth="1"/>
    <col min="4097" max="4097" width="12.140625" style="6" bestFit="1" customWidth="1"/>
    <col min="4098" max="4098" width="19.42578125" style="6" bestFit="1" customWidth="1"/>
    <col min="4099" max="4101" width="5.42578125" style="6" customWidth="1"/>
    <col min="4102" max="4104" width="5.5703125" style="6" customWidth="1"/>
    <col min="4105" max="4105" width="4.42578125" style="6" customWidth="1"/>
    <col min="4106" max="4106" width="6.28515625" style="6" customWidth="1"/>
    <col min="4107" max="4108" width="5.42578125" style="6" customWidth="1"/>
    <col min="4109" max="4111" width="5.5703125" style="6" customWidth="1"/>
    <col min="4112" max="4112" width="4.42578125" style="6" customWidth="1"/>
    <col min="4113" max="4115" width="5.42578125" style="6" customWidth="1"/>
    <col min="4116" max="4118" width="5.5703125" style="6" customWidth="1"/>
    <col min="4119" max="4119" width="4.42578125" style="6" customWidth="1"/>
    <col min="4120" max="4120" width="6.28515625" style="6" customWidth="1"/>
    <col min="4121" max="4122" width="5.42578125" style="6" customWidth="1"/>
    <col min="4123" max="4125" width="5.5703125" style="6" customWidth="1"/>
    <col min="4126" max="4126" width="4.42578125" style="6" customWidth="1"/>
    <col min="4127" max="4128" width="5.7109375" style="6" customWidth="1"/>
    <col min="4129" max="4129" width="5.42578125" style="6" customWidth="1"/>
    <col min="4130" max="4147" width="5.7109375" style="6" customWidth="1"/>
    <col min="4148" max="4148" width="7" style="6" customWidth="1"/>
    <col min="4149" max="4150" width="12" style="6" bestFit="1" customWidth="1"/>
    <col min="4151" max="4151" width="13.28515625" style="6" bestFit="1" customWidth="1"/>
    <col min="4152" max="4152" width="12.42578125" style="6" bestFit="1" customWidth="1"/>
    <col min="4153" max="4153" width="12.42578125" style="6" customWidth="1"/>
    <col min="4154" max="4154" width="10.42578125" style="6" bestFit="1" customWidth="1"/>
    <col min="4155" max="4351" width="11.42578125" style="6"/>
    <col min="4352" max="4352" width="3.85546875" style="6" customWidth="1"/>
    <col min="4353" max="4353" width="12.140625" style="6" bestFit="1" customWidth="1"/>
    <col min="4354" max="4354" width="19.42578125" style="6" bestFit="1" customWidth="1"/>
    <col min="4355" max="4357" width="5.42578125" style="6" customWidth="1"/>
    <col min="4358" max="4360" width="5.5703125" style="6" customWidth="1"/>
    <col min="4361" max="4361" width="4.42578125" style="6" customWidth="1"/>
    <col min="4362" max="4362" width="6.28515625" style="6" customWidth="1"/>
    <col min="4363" max="4364" width="5.42578125" style="6" customWidth="1"/>
    <col min="4365" max="4367" width="5.5703125" style="6" customWidth="1"/>
    <col min="4368" max="4368" width="4.42578125" style="6" customWidth="1"/>
    <col min="4369" max="4371" width="5.42578125" style="6" customWidth="1"/>
    <col min="4372" max="4374" width="5.5703125" style="6" customWidth="1"/>
    <col min="4375" max="4375" width="4.42578125" style="6" customWidth="1"/>
    <col min="4376" max="4376" width="6.28515625" style="6" customWidth="1"/>
    <col min="4377" max="4378" width="5.42578125" style="6" customWidth="1"/>
    <col min="4379" max="4381" width="5.5703125" style="6" customWidth="1"/>
    <col min="4382" max="4382" width="4.42578125" style="6" customWidth="1"/>
    <col min="4383" max="4384" width="5.7109375" style="6" customWidth="1"/>
    <col min="4385" max="4385" width="5.42578125" style="6" customWidth="1"/>
    <col min="4386" max="4403" width="5.7109375" style="6" customWidth="1"/>
    <col min="4404" max="4404" width="7" style="6" customWidth="1"/>
    <col min="4405" max="4406" width="12" style="6" bestFit="1" customWidth="1"/>
    <col min="4407" max="4407" width="13.28515625" style="6" bestFit="1" customWidth="1"/>
    <col min="4408" max="4408" width="12.42578125" style="6" bestFit="1" customWidth="1"/>
    <col min="4409" max="4409" width="12.42578125" style="6" customWidth="1"/>
    <col min="4410" max="4410" width="10.42578125" style="6" bestFit="1" customWidth="1"/>
    <col min="4411" max="4607" width="11.42578125" style="6"/>
    <col min="4608" max="4608" width="3.85546875" style="6" customWidth="1"/>
    <col min="4609" max="4609" width="12.140625" style="6" bestFit="1" customWidth="1"/>
    <col min="4610" max="4610" width="19.42578125" style="6" bestFit="1" customWidth="1"/>
    <col min="4611" max="4613" width="5.42578125" style="6" customWidth="1"/>
    <col min="4614" max="4616" width="5.5703125" style="6" customWidth="1"/>
    <col min="4617" max="4617" width="4.42578125" style="6" customWidth="1"/>
    <col min="4618" max="4618" width="6.28515625" style="6" customWidth="1"/>
    <col min="4619" max="4620" width="5.42578125" style="6" customWidth="1"/>
    <col min="4621" max="4623" width="5.5703125" style="6" customWidth="1"/>
    <col min="4624" max="4624" width="4.42578125" style="6" customWidth="1"/>
    <col min="4625" max="4627" width="5.42578125" style="6" customWidth="1"/>
    <col min="4628" max="4630" width="5.5703125" style="6" customWidth="1"/>
    <col min="4631" max="4631" width="4.42578125" style="6" customWidth="1"/>
    <col min="4632" max="4632" width="6.28515625" style="6" customWidth="1"/>
    <col min="4633" max="4634" width="5.42578125" style="6" customWidth="1"/>
    <col min="4635" max="4637" width="5.5703125" style="6" customWidth="1"/>
    <col min="4638" max="4638" width="4.42578125" style="6" customWidth="1"/>
    <col min="4639" max="4640" width="5.7109375" style="6" customWidth="1"/>
    <col min="4641" max="4641" width="5.42578125" style="6" customWidth="1"/>
    <col min="4642" max="4659" width="5.7109375" style="6" customWidth="1"/>
    <col min="4660" max="4660" width="7" style="6" customWidth="1"/>
    <col min="4661" max="4662" width="12" style="6" bestFit="1" customWidth="1"/>
    <col min="4663" max="4663" width="13.28515625" style="6" bestFit="1" customWidth="1"/>
    <col min="4664" max="4664" width="12.42578125" style="6" bestFit="1" customWidth="1"/>
    <col min="4665" max="4665" width="12.42578125" style="6" customWidth="1"/>
    <col min="4666" max="4666" width="10.42578125" style="6" bestFit="1" customWidth="1"/>
    <col min="4667" max="4863" width="11.42578125" style="6"/>
    <col min="4864" max="4864" width="3.85546875" style="6" customWidth="1"/>
    <col min="4865" max="4865" width="12.140625" style="6" bestFit="1" customWidth="1"/>
    <col min="4866" max="4866" width="19.42578125" style="6" bestFit="1" customWidth="1"/>
    <col min="4867" max="4869" width="5.42578125" style="6" customWidth="1"/>
    <col min="4870" max="4872" width="5.5703125" style="6" customWidth="1"/>
    <col min="4873" max="4873" width="4.42578125" style="6" customWidth="1"/>
    <col min="4874" max="4874" width="6.28515625" style="6" customWidth="1"/>
    <col min="4875" max="4876" width="5.42578125" style="6" customWidth="1"/>
    <col min="4877" max="4879" width="5.5703125" style="6" customWidth="1"/>
    <col min="4880" max="4880" width="4.42578125" style="6" customWidth="1"/>
    <col min="4881" max="4883" width="5.42578125" style="6" customWidth="1"/>
    <col min="4884" max="4886" width="5.5703125" style="6" customWidth="1"/>
    <col min="4887" max="4887" width="4.42578125" style="6" customWidth="1"/>
    <col min="4888" max="4888" width="6.28515625" style="6" customWidth="1"/>
    <col min="4889" max="4890" width="5.42578125" style="6" customWidth="1"/>
    <col min="4891" max="4893" width="5.5703125" style="6" customWidth="1"/>
    <col min="4894" max="4894" width="4.42578125" style="6" customWidth="1"/>
    <col min="4895" max="4896" width="5.7109375" style="6" customWidth="1"/>
    <col min="4897" max="4897" width="5.42578125" style="6" customWidth="1"/>
    <col min="4898" max="4915" width="5.7109375" style="6" customWidth="1"/>
    <col min="4916" max="4916" width="7" style="6" customWidth="1"/>
    <col min="4917" max="4918" width="12" style="6" bestFit="1" customWidth="1"/>
    <col min="4919" max="4919" width="13.28515625" style="6" bestFit="1" customWidth="1"/>
    <col min="4920" max="4920" width="12.42578125" style="6" bestFit="1" customWidth="1"/>
    <col min="4921" max="4921" width="12.42578125" style="6" customWidth="1"/>
    <col min="4922" max="4922" width="10.42578125" style="6" bestFit="1" customWidth="1"/>
    <col min="4923" max="5119" width="11.42578125" style="6"/>
    <col min="5120" max="5120" width="3.85546875" style="6" customWidth="1"/>
    <col min="5121" max="5121" width="12.140625" style="6" bestFit="1" customWidth="1"/>
    <col min="5122" max="5122" width="19.42578125" style="6" bestFit="1" customWidth="1"/>
    <col min="5123" max="5125" width="5.42578125" style="6" customWidth="1"/>
    <col min="5126" max="5128" width="5.5703125" style="6" customWidth="1"/>
    <col min="5129" max="5129" width="4.42578125" style="6" customWidth="1"/>
    <col min="5130" max="5130" width="6.28515625" style="6" customWidth="1"/>
    <col min="5131" max="5132" width="5.42578125" style="6" customWidth="1"/>
    <col min="5133" max="5135" width="5.5703125" style="6" customWidth="1"/>
    <col min="5136" max="5136" width="4.42578125" style="6" customWidth="1"/>
    <col min="5137" max="5139" width="5.42578125" style="6" customWidth="1"/>
    <col min="5140" max="5142" width="5.5703125" style="6" customWidth="1"/>
    <col min="5143" max="5143" width="4.42578125" style="6" customWidth="1"/>
    <col min="5144" max="5144" width="6.28515625" style="6" customWidth="1"/>
    <col min="5145" max="5146" width="5.42578125" style="6" customWidth="1"/>
    <col min="5147" max="5149" width="5.5703125" style="6" customWidth="1"/>
    <col min="5150" max="5150" width="4.42578125" style="6" customWidth="1"/>
    <col min="5151" max="5152" width="5.7109375" style="6" customWidth="1"/>
    <col min="5153" max="5153" width="5.42578125" style="6" customWidth="1"/>
    <col min="5154" max="5171" width="5.7109375" style="6" customWidth="1"/>
    <col min="5172" max="5172" width="7" style="6" customWidth="1"/>
    <col min="5173" max="5174" width="12" style="6" bestFit="1" customWidth="1"/>
    <col min="5175" max="5175" width="13.28515625" style="6" bestFit="1" customWidth="1"/>
    <col min="5176" max="5176" width="12.42578125" style="6" bestFit="1" customWidth="1"/>
    <col min="5177" max="5177" width="12.42578125" style="6" customWidth="1"/>
    <col min="5178" max="5178" width="10.42578125" style="6" bestFit="1" customWidth="1"/>
    <col min="5179" max="5375" width="11.42578125" style="6"/>
    <col min="5376" max="5376" width="3.85546875" style="6" customWidth="1"/>
    <col min="5377" max="5377" width="12.140625" style="6" bestFit="1" customWidth="1"/>
    <col min="5378" max="5378" width="19.42578125" style="6" bestFit="1" customWidth="1"/>
    <col min="5379" max="5381" width="5.42578125" style="6" customWidth="1"/>
    <col min="5382" max="5384" width="5.5703125" style="6" customWidth="1"/>
    <col min="5385" max="5385" width="4.42578125" style="6" customWidth="1"/>
    <col min="5386" max="5386" width="6.28515625" style="6" customWidth="1"/>
    <col min="5387" max="5388" width="5.42578125" style="6" customWidth="1"/>
    <col min="5389" max="5391" width="5.5703125" style="6" customWidth="1"/>
    <col min="5392" max="5392" width="4.42578125" style="6" customWidth="1"/>
    <col min="5393" max="5395" width="5.42578125" style="6" customWidth="1"/>
    <col min="5396" max="5398" width="5.5703125" style="6" customWidth="1"/>
    <col min="5399" max="5399" width="4.42578125" style="6" customWidth="1"/>
    <col min="5400" max="5400" width="6.28515625" style="6" customWidth="1"/>
    <col min="5401" max="5402" width="5.42578125" style="6" customWidth="1"/>
    <col min="5403" max="5405" width="5.5703125" style="6" customWidth="1"/>
    <col min="5406" max="5406" width="4.42578125" style="6" customWidth="1"/>
    <col min="5407" max="5408" width="5.7109375" style="6" customWidth="1"/>
    <col min="5409" max="5409" width="5.42578125" style="6" customWidth="1"/>
    <col min="5410" max="5427" width="5.7109375" style="6" customWidth="1"/>
    <col min="5428" max="5428" width="7" style="6" customWidth="1"/>
    <col min="5429" max="5430" width="12" style="6" bestFit="1" customWidth="1"/>
    <col min="5431" max="5431" width="13.28515625" style="6" bestFit="1" customWidth="1"/>
    <col min="5432" max="5432" width="12.42578125" style="6" bestFit="1" customWidth="1"/>
    <col min="5433" max="5433" width="12.42578125" style="6" customWidth="1"/>
    <col min="5434" max="5434" width="10.42578125" style="6" bestFit="1" customWidth="1"/>
    <col min="5435" max="5631" width="11.42578125" style="6"/>
    <col min="5632" max="5632" width="3.85546875" style="6" customWidth="1"/>
    <col min="5633" max="5633" width="12.140625" style="6" bestFit="1" customWidth="1"/>
    <col min="5634" max="5634" width="19.42578125" style="6" bestFit="1" customWidth="1"/>
    <col min="5635" max="5637" width="5.42578125" style="6" customWidth="1"/>
    <col min="5638" max="5640" width="5.5703125" style="6" customWidth="1"/>
    <col min="5641" max="5641" width="4.42578125" style="6" customWidth="1"/>
    <col min="5642" max="5642" width="6.28515625" style="6" customWidth="1"/>
    <col min="5643" max="5644" width="5.42578125" style="6" customWidth="1"/>
    <col min="5645" max="5647" width="5.5703125" style="6" customWidth="1"/>
    <col min="5648" max="5648" width="4.42578125" style="6" customWidth="1"/>
    <col min="5649" max="5651" width="5.42578125" style="6" customWidth="1"/>
    <col min="5652" max="5654" width="5.5703125" style="6" customWidth="1"/>
    <col min="5655" max="5655" width="4.42578125" style="6" customWidth="1"/>
    <col min="5656" max="5656" width="6.28515625" style="6" customWidth="1"/>
    <col min="5657" max="5658" width="5.42578125" style="6" customWidth="1"/>
    <col min="5659" max="5661" width="5.5703125" style="6" customWidth="1"/>
    <col min="5662" max="5662" width="4.42578125" style="6" customWidth="1"/>
    <col min="5663" max="5664" width="5.7109375" style="6" customWidth="1"/>
    <col min="5665" max="5665" width="5.42578125" style="6" customWidth="1"/>
    <col min="5666" max="5683" width="5.7109375" style="6" customWidth="1"/>
    <col min="5684" max="5684" width="7" style="6" customWidth="1"/>
    <col min="5685" max="5686" width="12" style="6" bestFit="1" customWidth="1"/>
    <col min="5687" max="5687" width="13.28515625" style="6" bestFit="1" customWidth="1"/>
    <col min="5688" max="5688" width="12.42578125" style="6" bestFit="1" customWidth="1"/>
    <col min="5689" max="5689" width="12.42578125" style="6" customWidth="1"/>
    <col min="5690" max="5690" width="10.42578125" style="6" bestFit="1" customWidth="1"/>
    <col min="5691" max="5887" width="11.42578125" style="6"/>
    <col min="5888" max="5888" width="3.85546875" style="6" customWidth="1"/>
    <col min="5889" max="5889" width="12.140625" style="6" bestFit="1" customWidth="1"/>
    <col min="5890" max="5890" width="19.42578125" style="6" bestFit="1" customWidth="1"/>
    <col min="5891" max="5893" width="5.42578125" style="6" customWidth="1"/>
    <col min="5894" max="5896" width="5.5703125" style="6" customWidth="1"/>
    <col min="5897" max="5897" width="4.42578125" style="6" customWidth="1"/>
    <col min="5898" max="5898" width="6.28515625" style="6" customWidth="1"/>
    <col min="5899" max="5900" width="5.42578125" style="6" customWidth="1"/>
    <col min="5901" max="5903" width="5.5703125" style="6" customWidth="1"/>
    <col min="5904" max="5904" width="4.42578125" style="6" customWidth="1"/>
    <col min="5905" max="5907" width="5.42578125" style="6" customWidth="1"/>
    <col min="5908" max="5910" width="5.5703125" style="6" customWidth="1"/>
    <col min="5911" max="5911" width="4.42578125" style="6" customWidth="1"/>
    <col min="5912" max="5912" width="6.28515625" style="6" customWidth="1"/>
    <col min="5913" max="5914" width="5.42578125" style="6" customWidth="1"/>
    <col min="5915" max="5917" width="5.5703125" style="6" customWidth="1"/>
    <col min="5918" max="5918" width="4.42578125" style="6" customWidth="1"/>
    <col min="5919" max="5920" width="5.7109375" style="6" customWidth="1"/>
    <col min="5921" max="5921" width="5.42578125" style="6" customWidth="1"/>
    <col min="5922" max="5939" width="5.7109375" style="6" customWidth="1"/>
    <col min="5940" max="5940" width="7" style="6" customWidth="1"/>
    <col min="5941" max="5942" width="12" style="6" bestFit="1" customWidth="1"/>
    <col min="5943" max="5943" width="13.28515625" style="6" bestFit="1" customWidth="1"/>
    <col min="5944" max="5944" width="12.42578125" style="6" bestFit="1" customWidth="1"/>
    <col min="5945" max="5945" width="12.42578125" style="6" customWidth="1"/>
    <col min="5946" max="5946" width="10.42578125" style="6" bestFit="1" customWidth="1"/>
    <col min="5947" max="6143" width="11.42578125" style="6"/>
    <col min="6144" max="6144" width="3.85546875" style="6" customWidth="1"/>
    <col min="6145" max="6145" width="12.140625" style="6" bestFit="1" customWidth="1"/>
    <col min="6146" max="6146" width="19.42578125" style="6" bestFit="1" customWidth="1"/>
    <col min="6147" max="6149" width="5.42578125" style="6" customWidth="1"/>
    <col min="6150" max="6152" width="5.5703125" style="6" customWidth="1"/>
    <col min="6153" max="6153" width="4.42578125" style="6" customWidth="1"/>
    <col min="6154" max="6154" width="6.28515625" style="6" customWidth="1"/>
    <col min="6155" max="6156" width="5.42578125" style="6" customWidth="1"/>
    <col min="6157" max="6159" width="5.5703125" style="6" customWidth="1"/>
    <col min="6160" max="6160" width="4.42578125" style="6" customWidth="1"/>
    <col min="6161" max="6163" width="5.42578125" style="6" customWidth="1"/>
    <col min="6164" max="6166" width="5.5703125" style="6" customWidth="1"/>
    <col min="6167" max="6167" width="4.42578125" style="6" customWidth="1"/>
    <col min="6168" max="6168" width="6.28515625" style="6" customWidth="1"/>
    <col min="6169" max="6170" width="5.42578125" style="6" customWidth="1"/>
    <col min="6171" max="6173" width="5.5703125" style="6" customWidth="1"/>
    <col min="6174" max="6174" width="4.42578125" style="6" customWidth="1"/>
    <col min="6175" max="6176" width="5.7109375" style="6" customWidth="1"/>
    <col min="6177" max="6177" width="5.42578125" style="6" customWidth="1"/>
    <col min="6178" max="6195" width="5.7109375" style="6" customWidth="1"/>
    <col min="6196" max="6196" width="7" style="6" customWidth="1"/>
    <col min="6197" max="6198" width="12" style="6" bestFit="1" customWidth="1"/>
    <col min="6199" max="6199" width="13.28515625" style="6" bestFit="1" customWidth="1"/>
    <col min="6200" max="6200" width="12.42578125" style="6" bestFit="1" customWidth="1"/>
    <col min="6201" max="6201" width="12.42578125" style="6" customWidth="1"/>
    <col min="6202" max="6202" width="10.42578125" style="6" bestFit="1" customWidth="1"/>
    <col min="6203" max="6399" width="11.42578125" style="6"/>
    <col min="6400" max="6400" width="3.85546875" style="6" customWidth="1"/>
    <col min="6401" max="6401" width="12.140625" style="6" bestFit="1" customWidth="1"/>
    <col min="6402" max="6402" width="19.42578125" style="6" bestFit="1" customWidth="1"/>
    <col min="6403" max="6405" width="5.42578125" style="6" customWidth="1"/>
    <col min="6406" max="6408" width="5.5703125" style="6" customWidth="1"/>
    <col min="6409" max="6409" width="4.42578125" style="6" customWidth="1"/>
    <col min="6410" max="6410" width="6.28515625" style="6" customWidth="1"/>
    <col min="6411" max="6412" width="5.42578125" style="6" customWidth="1"/>
    <col min="6413" max="6415" width="5.5703125" style="6" customWidth="1"/>
    <col min="6416" max="6416" width="4.42578125" style="6" customWidth="1"/>
    <col min="6417" max="6419" width="5.42578125" style="6" customWidth="1"/>
    <col min="6420" max="6422" width="5.5703125" style="6" customWidth="1"/>
    <col min="6423" max="6423" width="4.42578125" style="6" customWidth="1"/>
    <col min="6424" max="6424" width="6.28515625" style="6" customWidth="1"/>
    <col min="6425" max="6426" width="5.42578125" style="6" customWidth="1"/>
    <col min="6427" max="6429" width="5.5703125" style="6" customWidth="1"/>
    <col min="6430" max="6430" width="4.42578125" style="6" customWidth="1"/>
    <col min="6431" max="6432" width="5.7109375" style="6" customWidth="1"/>
    <col min="6433" max="6433" width="5.42578125" style="6" customWidth="1"/>
    <col min="6434" max="6451" width="5.7109375" style="6" customWidth="1"/>
    <col min="6452" max="6452" width="7" style="6" customWidth="1"/>
    <col min="6453" max="6454" width="12" style="6" bestFit="1" customWidth="1"/>
    <col min="6455" max="6455" width="13.28515625" style="6" bestFit="1" customWidth="1"/>
    <col min="6456" max="6456" width="12.42578125" style="6" bestFit="1" customWidth="1"/>
    <col min="6457" max="6457" width="12.42578125" style="6" customWidth="1"/>
    <col min="6458" max="6458" width="10.42578125" style="6" bestFit="1" customWidth="1"/>
    <col min="6459" max="6655" width="11.42578125" style="6"/>
    <col min="6656" max="6656" width="3.85546875" style="6" customWidth="1"/>
    <col min="6657" max="6657" width="12.140625" style="6" bestFit="1" customWidth="1"/>
    <col min="6658" max="6658" width="19.42578125" style="6" bestFit="1" customWidth="1"/>
    <col min="6659" max="6661" width="5.42578125" style="6" customWidth="1"/>
    <col min="6662" max="6664" width="5.5703125" style="6" customWidth="1"/>
    <col min="6665" max="6665" width="4.42578125" style="6" customWidth="1"/>
    <col min="6666" max="6666" width="6.28515625" style="6" customWidth="1"/>
    <col min="6667" max="6668" width="5.42578125" style="6" customWidth="1"/>
    <col min="6669" max="6671" width="5.5703125" style="6" customWidth="1"/>
    <col min="6672" max="6672" width="4.42578125" style="6" customWidth="1"/>
    <col min="6673" max="6675" width="5.42578125" style="6" customWidth="1"/>
    <col min="6676" max="6678" width="5.5703125" style="6" customWidth="1"/>
    <col min="6679" max="6679" width="4.42578125" style="6" customWidth="1"/>
    <col min="6680" max="6680" width="6.28515625" style="6" customWidth="1"/>
    <col min="6681" max="6682" width="5.42578125" style="6" customWidth="1"/>
    <col min="6683" max="6685" width="5.5703125" style="6" customWidth="1"/>
    <col min="6686" max="6686" width="4.42578125" style="6" customWidth="1"/>
    <col min="6687" max="6688" width="5.7109375" style="6" customWidth="1"/>
    <col min="6689" max="6689" width="5.42578125" style="6" customWidth="1"/>
    <col min="6690" max="6707" width="5.7109375" style="6" customWidth="1"/>
    <col min="6708" max="6708" width="7" style="6" customWidth="1"/>
    <col min="6709" max="6710" width="12" style="6" bestFit="1" customWidth="1"/>
    <col min="6711" max="6711" width="13.28515625" style="6" bestFit="1" customWidth="1"/>
    <col min="6712" max="6712" width="12.42578125" style="6" bestFit="1" customWidth="1"/>
    <col min="6713" max="6713" width="12.42578125" style="6" customWidth="1"/>
    <col min="6714" max="6714" width="10.42578125" style="6" bestFit="1" customWidth="1"/>
    <col min="6715" max="6911" width="11.42578125" style="6"/>
    <col min="6912" max="6912" width="3.85546875" style="6" customWidth="1"/>
    <col min="6913" max="6913" width="12.140625" style="6" bestFit="1" customWidth="1"/>
    <col min="6914" max="6914" width="19.42578125" style="6" bestFit="1" customWidth="1"/>
    <col min="6915" max="6917" width="5.42578125" style="6" customWidth="1"/>
    <col min="6918" max="6920" width="5.5703125" style="6" customWidth="1"/>
    <col min="6921" max="6921" width="4.42578125" style="6" customWidth="1"/>
    <col min="6922" max="6922" width="6.28515625" style="6" customWidth="1"/>
    <col min="6923" max="6924" width="5.42578125" style="6" customWidth="1"/>
    <col min="6925" max="6927" width="5.5703125" style="6" customWidth="1"/>
    <col min="6928" max="6928" width="4.42578125" style="6" customWidth="1"/>
    <col min="6929" max="6931" width="5.42578125" style="6" customWidth="1"/>
    <col min="6932" max="6934" width="5.5703125" style="6" customWidth="1"/>
    <col min="6935" max="6935" width="4.42578125" style="6" customWidth="1"/>
    <col min="6936" max="6936" width="6.28515625" style="6" customWidth="1"/>
    <col min="6937" max="6938" width="5.42578125" style="6" customWidth="1"/>
    <col min="6939" max="6941" width="5.5703125" style="6" customWidth="1"/>
    <col min="6942" max="6942" width="4.42578125" style="6" customWidth="1"/>
    <col min="6943" max="6944" width="5.7109375" style="6" customWidth="1"/>
    <col min="6945" max="6945" width="5.42578125" style="6" customWidth="1"/>
    <col min="6946" max="6963" width="5.7109375" style="6" customWidth="1"/>
    <col min="6964" max="6964" width="7" style="6" customWidth="1"/>
    <col min="6965" max="6966" width="12" style="6" bestFit="1" customWidth="1"/>
    <col min="6967" max="6967" width="13.28515625" style="6" bestFit="1" customWidth="1"/>
    <col min="6968" max="6968" width="12.42578125" style="6" bestFit="1" customWidth="1"/>
    <col min="6969" max="6969" width="12.42578125" style="6" customWidth="1"/>
    <col min="6970" max="6970" width="10.42578125" style="6" bestFit="1" customWidth="1"/>
    <col min="6971" max="7167" width="11.42578125" style="6"/>
    <col min="7168" max="7168" width="3.85546875" style="6" customWidth="1"/>
    <col min="7169" max="7169" width="12.140625" style="6" bestFit="1" customWidth="1"/>
    <col min="7170" max="7170" width="19.42578125" style="6" bestFit="1" customWidth="1"/>
    <col min="7171" max="7173" width="5.42578125" style="6" customWidth="1"/>
    <col min="7174" max="7176" width="5.5703125" style="6" customWidth="1"/>
    <col min="7177" max="7177" width="4.42578125" style="6" customWidth="1"/>
    <col min="7178" max="7178" width="6.28515625" style="6" customWidth="1"/>
    <col min="7179" max="7180" width="5.42578125" style="6" customWidth="1"/>
    <col min="7181" max="7183" width="5.5703125" style="6" customWidth="1"/>
    <col min="7184" max="7184" width="4.42578125" style="6" customWidth="1"/>
    <col min="7185" max="7187" width="5.42578125" style="6" customWidth="1"/>
    <col min="7188" max="7190" width="5.5703125" style="6" customWidth="1"/>
    <col min="7191" max="7191" width="4.42578125" style="6" customWidth="1"/>
    <col min="7192" max="7192" width="6.28515625" style="6" customWidth="1"/>
    <col min="7193" max="7194" width="5.42578125" style="6" customWidth="1"/>
    <col min="7195" max="7197" width="5.5703125" style="6" customWidth="1"/>
    <col min="7198" max="7198" width="4.42578125" style="6" customWidth="1"/>
    <col min="7199" max="7200" width="5.7109375" style="6" customWidth="1"/>
    <col min="7201" max="7201" width="5.42578125" style="6" customWidth="1"/>
    <col min="7202" max="7219" width="5.7109375" style="6" customWidth="1"/>
    <col min="7220" max="7220" width="7" style="6" customWidth="1"/>
    <col min="7221" max="7222" width="12" style="6" bestFit="1" customWidth="1"/>
    <col min="7223" max="7223" width="13.28515625" style="6" bestFit="1" customWidth="1"/>
    <col min="7224" max="7224" width="12.42578125" style="6" bestFit="1" customWidth="1"/>
    <col min="7225" max="7225" width="12.42578125" style="6" customWidth="1"/>
    <col min="7226" max="7226" width="10.42578125" style="6" bestFit="1" customWidth="1"/>
    <col min="7227" max="7423" width="11.42578125" style="6"/>
    <col min="7424" max="7424" width="3.85546875" style="6" customWidth="1"/>
    <col min="7425" max="7425" width="12.140625" style="6" bestFit="1" customWidth="1"/>
    <col min="7426" max="7426" width="19.42578125" style="6" bestFit="1" customWidth="1"/>
    <col min="7427" max="7429" width="5.42578125" style="6" customWidth="1"/>
    <col min="7430" max="7432" width="5.5703125" style="6" customWidth="1"/>
    <col min="7433" max="7433" width="4.42578125" style="6" customWidth="1"/>
    <col min="7434" max="7434" width="6.28515625" style="6" customWidth="1"/>
    <col min="7435" max="7436" width="5.42578125" style="6" customWidth="1"/>
    <col min="7437" max="7439" width="5.5703125" style="6" customWidth="1"/>
    <col min="7440" max="7440" width="4.42578125" style="6" customWidth="1"/>
    <col min="7441" max="7443" width="5.42578125" style="6" customWidth="1"/>
    <col min="7444" max="7446" width="5.5703125" style="6" customWidth="1"/>
    <col min="7447" max="7447" width="4.42578125" style="6" customWidth="1"/>
    <col min="7448" max="7448" width="6.28515625" style="6" customWidth="1"/>
    <col min="7449" max="7450" width="5.42578125" style="6" customWidth="1"/>
    <col min="7451" max="7453" width="5.5703125" style="6" customWidth="1"/>
    <col min="7454" max="7454" width="4.42578125" style="6" customWidth="1"/>
    <col min="7455" max="7456" width="5.7109375" style="6" customWidth="1"/>
    <col min="7457" max="7457" width="5.42578125" style="6" customWidth="1"/>
    <col min="7458" max="7475" width="5.7109375" style="6" customWidth="1"/>
    <col min="7476" max="7476" width="7" style="6" customWidth="1"/>
    <col min="7477" max="7478" width="12" style="6" bestFit="1" customWidth="1"/>
    <col min="7479" max="7479" width="13.28515625" style="6" bestFit="1" customWidth="1"/>
    <col min="7480" max="7480" width="12.42578125" style="6" bestFit="1" customWidth="1"/>
    <col min="7481" max="7481" width="12.42578125" style="6" customWidth="1"/>
    <col min="7482" max="7482" width="10.42578125" style="6" bestFit="1" customWidth="1"/>
    <col min="7483" max="7679" width="11.42578125" style="6"/>
    <col min="7680" max="7680" width="3.85546875" style="6" customWidth="1"/>
    <col min="7681" max="7681" width="12.140625" style="6" bestFit="1" customWidth="1"/>
    <col min="7682" max="7682" width="19.42578125" style="6" bestFit="1" customWidth="1"/>
    <col min="7683" max="7685" width="5.42578125" style="6" customWidth="1"/>
    <col min="7686" max="7688" width="5.5703125" style="6" customWidth="1"/>
    <col min="7689" max="7689" width="4.42578125" style="6" customWidth="1"/>
    <col min="7690" max="7690" width="6.28515625" style="6" customWidth="1"/>
    <col min="7691" max="7692" width="5.42578125" style="6" customWidth="1"/>
    <col min="7693" max="7695" width="5.5703125" style="6" customWidth="1"/>
    <col min="7696" max="7696" width="4.42578125" style="6" customWidth="1"/>
    <col min="7697" max="7699" width="5.42578125" style="6" customWidth="1"/>
    <col min="7700" max="7702" width="5.5703125" style="6" customWidth="1"/>
    <col min="7703" max="7703" width="4.42578125" style="6" customWidth="1"/>
    <col min="7704" max="7704" width="6.28515625" style="6" customWidth="1"/>
    <col min="7705" max="7706" width="5.42578125" style="6" customWidth="1"/>
    <col min="7707" max="7709" width="5.5703125" style="6" customWidth="1"/>
    <col min="7710" max="7710" width="4.42578125" style="6" customWidth="1"/>
    <col min="7711" max="7712" width="5.7109375" style="6" customWidth="1"/>
    <col min="7713" max="7713" width="5.42578125" style="6" customWidth="1"/>
    <col min="7714" max="7731" width="5.7109375" style="6" customWidth="1"/>
    <col min="7732" max="7732" width="7" style="6" customWidth="1"/>
    <col min="7733" max="7734" width="12" style="6" bestFit="1" customWidth="1"/>
    <col min="7735" max="7735" width="13.28515625" style="6" bestFit="1" customWidth="1"/>
    <col min="7736" max="7736" width="12.42578125" style="6" bestFit="1" customWidth="1"/>
    <col min="7737" max="7737" width="12.42578125" style="6" customWidth="1"/>
    <col min="7738" max="7738" width="10.42578125" style="6" bestFit="1" customWidth="1"/>
    <col min="7739" max="7935" width="11.42578125" style="6"/>
    <col min="7936" max="7936" width="3.85546875" style="6" customWidth="1"/>
    <col min="7937" max="7937" width="12.140625" style="6" bestFit="1" customWidth="1"/>
    <col min="7938" max="7938" width="19.42578125" style="6" bestFit="1" customWidth="1"/>
    <col min="7939" max="7941" width="5.42578125" style="6" customWidth="1"/>
    <col min="7942" max="7944" width="5.5703125" style="6" customWidth="1"/>
    <col min="7945" max="7945" width="4.42578125" style="6" customWidth="1"/>
    <col min="7946" max="7946" width="6.28515625" style="6" customWidth="1"/>
    <col min="7947" max="7948" width="5.42578125" style="6" customWidth="1"/>
    <col min="7949" max="7951" width="5.5703125" style="6" customWidth="1"/>
    <col min="7952" max="7952" width="4.42578125" style="6" customWidth="1"/>
    <col min="7953" max="7955" width="5.42578125" style="6" customWidth="1"/>
    <col min="7956" max="7958" width="5.5703125" style="6" customWidth="1"/>
    <col min="7959" max="7959" width="4.42578125" style="6" customWidth="1"/>
    <col min="7960" max="7960" width="6.28515625" style="6" customWidth="1"/>
    <col min="7961" max="7962" width="5.42578125" style="6" customWidth="1"/>
    <col min="7963" max="7965" width="5.5703125" style="6" customWidth="1"/>
    <col min="7966" max="7966" width="4.42578125" style="6" customWidth="1"/>
    <col min="7967" max="7968" width="5.7109375" style="6" customWidth="1"/>
    <col min="7969" max="7969" width="5.42578125" style="6" customWidth="1"/>
    <col min="7970" max="7987" width="5.7109375" style="6" customWidth="1"/>
    <col min="7988" max="7988" width="7" style="6" customWidth="1"/>
    <col min="7989" max="7990" width="12" style="6" bestFit="1" customWidth="1"/>
    <col min="7991" max="7991" width="13.28515625" style="6" bestFit="1" customWidth="1"/>
    <col min="7992" max="7992" width="12.42578125" style="6" bestFit="1" customWidth="1"/>
    <col min="7993" max="7993" width="12.42578125" style="6" customWidth="1"/>
    <col min="7994" max="7994" width="10.42578125" style="6" bestFit="1" customWidth="1"/>
    <col min="7995" max="8191" width="11.42578125" style="6"/>
    <col min="8192" max="8192" width="3.85546875" style="6" customWidth="1"/>
    <col min="8193" max="8193" width="12.140625" style="6" bestFit="1" customWidth="1"/>
    <col min="8194" max="8194" width="19.42578125" style="6" bestFit="1" customWidth="1"/>
    <col min="8195" max="8197" width="5.42578125" style="6" customWidth="1"/>
    <col min="8198" max="8200" width="5.5703125" style="6" customWidth="1"/>
    <col min="8201" max="8201" width="4.42578125" style="6" customWidth="1"/>
    <col min="8202" max="8202" width="6.28515625" style="6" customWidth="1"/>
    <col min="8203" max="8204" width="5.42578125" style="6" customWidth="1"/>
    <col min="8205" max="8207" width="5.5703125" style="6" customWidth="1"/>
    <col min="8208" max="8208" width="4.42578125" style="6" customWidth="1"/>
    <col min="8209" max="8211" width="5.42578125" style="6" customWidth="1"/>
    <col min="8212" max="8214" width="5.5703125" style="6" customWidth="1"/>
    <col min="8215" max="8215" width="4.42578125" style="6" customWidth="1"/>
    <col min="8216" max="8216" width="6.28515625" style="6" customWidth="1"/>
    <col min="8217" max="8218" width="5.42578125" style="6" customWidth="1"/>
    <col min="8219" max="8221" width="5.5703125" style="6" customWidth="1"/>
    <col min="8222" max="8222" width="4.42578125" style="6" customWidth="1"/>
    <col min="8223" max="8224" width="5.7109375" style="6" customWidth="1"/>
    <col min="8225" max="8225" width="5.42578125" style="6" customWidth="1"/>
    <col min="8226" max="8243" width="5.7109375" style="6" customWidth="1"/>
    <col min="8244" max="8244" width="7" style="6" customWidth="1"/>
    <col min="8245" max="8246" width="12" style="6" bestFit="1" customWidth="1"/>
    <col min="8247" max="8247" width="13.28515625" style="6" bestFit="1" customWidth="1"/>
    <col min="8248" max="8248" width="12.42578125" style="6" bestFit="1" customWidth="1"/>
    <col min="8249" max="8249" width="12.42578125" style="6" customWidth="1"/>
    <col min="8250" max="8250" width="10.42578125" style="6" bestFit="1" customWidth="1"/>
    <col min="8251" max="8447" width="11.42578125" style="6"/>
    <col min="8448" max="8448" width="3.85546875" style="6" customWidth="1"/>
    <col min="8449" max="8449" width="12.140625" style="6" bestFit="1" customWidth="1"/>
    <col min="8450" max="8450" width="19.42578125" style="6" bestFit="1" customWidth="1"/>
    <col min="8451" max="8453" width="5.42578125" style="6" customWidth="1"/>
    <col min="8454" max="8456" width="5.5703125" style="6" customWidth="1"/>
    <col min="8457" max="8457" width="4.42578125" style="6" customWidth="1"/>
    <col min="8458" max="8458" width="6.28515625" style="6" customWidth="1"/>
    <col min="8459" max="8460" width="5.42578125" style="6" customWidth="1"/>
    <col min="8461" max="8463" width="5.5703125" style="6" customWidth="1"/>
    <col min="8464" max="8464" width="4.42578125" style="6" customWidth="1"/>
    <col min="8465" max="8467" width="5.42578125" style="6" customWidth="1"/>
    <col min="8468" max="8470" width="5.5703125" style="6" customWidth="1"/>
    <col min="8471" max="8471" width="4.42578125" style="6" customWidth="1"/>
    <col min="8472" max="8472" width="6.28515625" style="6" customWidth="1"/>
    <col min="8473" max="8474" width="5.42578125" style="6" customWidth="1"/>
    <col min="8475" max="8477" width="5.5703125" style="6" customWidth="1"/>
    <col min="8478" max="8478" width="4.42578125" style="6" customWidth="1"/>
    <col min="8479" max="8480" width="5.7109375" style="6" customWidth="1"/>
    <col min="8481" max="8481" width="5.42578125" style="6" customWidth="1"/>
    <col min="8482" max="8499" width="5.7109375" style="6" customWidth="1"/>
    <col min="8500" max="8500" width="7" style="6" customWidth="1"/>
    <col min="8501" max="8502" width="12" style="6" bestFit="1" customWidth="1"/>
    <col min="8503" max="8503" width="13.28515625" style="6" bestFit="1" customWidth="1"/>
    <col min="8504" max="8504" width="12.42578125" style="6" bestFit="1" customWidth="1"/>
    <col min="8505" max="8505" width="12.42578125" style="6" customWidth="1"/>
    <col min="8506" max="8506" width="10.42578125" style="6" bestFit="1" customWidth="1"/>
    <col min="8507" max="8703" width="11.42578125" style="6"/>
    <col min="8704" max="8704" width="3.85546875" style="6" customWidth="1"/>
    <col min="8705" max="8705" width="12.140625" style="6" bestFit="1" customWidth="1"/>
    <col min="8706" max="8706" width="19.42578125" style="6" bestFit="1" customWidth="1"/>
    <col min="8707" max="8709" width="5.42578125" style="6" customWidth="1"/>
    <col min="8710" max="8712" width="5.5703125" style="6" customWidth="1"/>
    <col min="8713" max="8713" width="4.42578125" style="6" customWidth="1"/>
    <col min="8714" max="8714" width="6.28515625" style="6" customWidth="1"/>
    <col min="8715" max="8716" width="5.42578125" style="6" customWidth="1"/>
    <col min="8717" max="8719" width="5.5703125" style="6" customWidth="1"/>
    <col min="8720" max="8720" width="4.42578125" style="6" customWidth="1"/>
    <col min="8721" max="8723" width="5.42578125" style="6" customWidth="1"/>
    <col min="8724" max="8726" width="5.5703125" style="6" customWidth="1"/>
    <col min="8727" max="8727" width="4.42578125" style="6" customWidth="1"/>
    <col min="8728" max="8728" width="6.28515625" style="6" customWidth="1"/>
    <col min="8729" max="8730" width="5.42578125" style="6" customWidth="1"/>
    <col min="8731" max="8733" width="5.5703125" style="6" customWidth="1"/>
    <col min="8734" max="8734" width="4.42578125" style="6" customWidth="1"/>
    <col min="8735" max="8736" width="5.7109375" style="6" customWidth="1"/>
    <col min="8737" max="8737" width="5.42578125" style="6" customWidth="1"/>
    <col min="8738" max="8755" width="5.7109375" style="6" customWidth="1"/>
    <col min="8756" max="8756" width="7" style="6" customWidth="1"/>
    <col min="8757" max="8758" width="12" style="6" bestFit="1" customWidth="1"/>
    <col min="8759" max="8759" width="13.28515625" style="6" bestFit="1" customWidth="1"/>
    <col min="8760" max="8760" width="12.42578125" style="6" bestFit="1" customWidth="1"/>
    <col min="8761" max="8761" width="12.42578125" style="6" customWidth="1"/>
    <col min="8762" max="8762" width="10.42578125" style="6" bestFit="1" customWidth="1"/>
    <col min="8763" max="8959" width="11.42578125" style="6"/>
    <col min="8960" max="8960" width="3.85546875" style="6" customWidth="1"/>
    <col min="8961" max="8961" width="12.140625" style="6" bestFit="1" customWidth="1"/>
    <col min="8962" max="8962" width="19.42578125" style="6" bestFit="1" customWidth="1"/>
    <col min="8963" max="8965" width="5.42578125" style="6" customWidth="1"/>
    <col min="8966" max="8968" width="5.5703125" style="6" customWidth="1"/>
    <col min="8969" max="8969" width="4.42578125" style="6" customWidth="1"/>
    <col min="8970" max="8970" width="6.28515625" style="6" customWidth="1"/>
    <col min="8971" max="8972" width="5.42578125" style="6" customWidth="1"/>
    <col min="8973" max="8975" width="5.5703125" style="6" customWidth="1"/>
    <col min="8976" max="8976" width="4.42578125" style="6" customWidth="1"/>
    <col min="8977" max="8979" width="5.42578125" style="6" customWidth="1"/>
    <col min="8980" max="8982" width="5.5703125" style="6" customWidth="1"/>
    <col min="8983" max="8983" width="4.42578125" style="6" customWidth="1"/>
    <col min="8984" max="8984" width="6.28515625" style="6" customWidth="1"/>
    <col min="8985" max="8986" width="5.42578125" style="6" customWidth="1"/>
    <col min="8987" max="8989" width="5.5703125" style="6" customWidth="1"/>
    <col min="8990" max="8990" width="4.42578125" style="6" customWidth="1"/>
    <col min="8991" max="8992" width="5.7109375" style="6" customWidth="1"/>
    <col min="8993" max="8993" width="5.42578125" style="6" customWidth="1"/>
    <col min="8994" max="9011" width="5.7109375" style="6" customWidth="1"/>
    <col min="9012" max="9012" width="7" style="6" customWidth="1"/>
    <col min="9013" max="9014" width="12" style="6" bestFit="1" customWidth="1"/>
    <col min="9015" max="9015" width="13.28515625" style="6" bestFit="1" customWidth="1"/>
    <col min="9016" max="9016" width="12.42578125" style="6" bestFit="1" customWidth="1"/>
    <col min="9017" max="9017" width="12.42578125" style="6" customWidth="1"/>
    <col min="9018" max="9018" width="10.42578125" style="6" bestFit="1" customWidth="1"/>
    <col min="9019" max="9215" width="11.42578125" style="6"/>
    <col min="9216" max="9216" width="3.85546875" style="6" customWidth="1"/>
    <col min="9217" max="9217" width="12.140625" style="6" bestFit="1" customWidth="1"/>
    <col min="9218" max="9218" width="19.42578125" style="6" bestFit="1" customWidth="1"/>
    <col min="9219" max="9221" width="5.42578125" style="6" customWidth="1"/>
    <col min="9222" max="9224" width="5.5703125" style="6" customWidth="1"/>
    <col min="9225" max="9225" width="4.42578125" style="6" customWidth="1"/>
    <col min="9226" max="9226" width="6.28515625" style="6" customWidth="1"/>
    <col min="9227" max="9228" width="5.42578125" style="6" customWidth="1"/>
    <col min="9229" max="9231" width="5.5703125" style="6" customWidth="1"/>
    <col min="9232" max="9232" width="4.42578125" style="6" customWidth="1"/>
    <col min="9233" max="9235" width="5.42578125" style="6" customWidth="1"/>
    <col min="9236" max="9238" width="5.5703125" style="6" customWidth="1"/>
    <col min="9239" max="9239" width="4.42578125" style="6" customWidth="1"/>
    <col min="9240" max="9240" width="6.28515625" style="6" customWidth="1"/>
    <col min="9241" max="9242" width="5.42578125" style="6" customWidth="1"/>
    <col min="9243" max="9245" width="5.5703125" style="6" customWidth="1"/>
    <col min="9246" max="9246" width="4.42578125" style="6" customWidth="1"/>
    <col min="9247" max="9248" width="5.7109375" style="6" customWidth="1"/>
    <col min="9249" max="9249" width="5.42578125" style="6" customWidth="1"/>
    <col min="9250" max="9267" width="5.7109375" style="6" customWidth="1"/>
    <col min="9268" max="9268" width="7" style="6" customWidth="1"/>
    <col min="9269" max="9270" width="12" style="6" bestFit="1" customWidth="1"/>
    <col min="9271" max="9271" width="13.28515625" style="6" bestFit="1" customWidth="1"/>
    <col min="9272" max="9272" width="12.42578125" style="6" bestFit="1" customWidth="1"/>
    <col min="9273" max="9273" width="12.42578125" style="6" customWidth="1"/>
    <col min="9274" max="9274" width="10.42578125" style="6" bestFit="1" customWidth="1"/>
    <col min="9275" max="9471" width="11.42578125" style="6"/>
    <col min="9472" max="9472" width="3.85546875" style="6" customWidth="1"/>
    <col min="9473" max="9473" width="12.140625" style="6" bestFit="1" customWidth="1"/>
    <col min="9474" max="9474" width="19.42578125" style="6" bestFit="1" customWidth="1"/>
    <col min="9475" max="9477" width="5.42578125" style="6" customWidth="1"/>
    <col min="9478" max="9480" width="5.5703125" style="6" customWidth="1"/>
    <col min="9481" max="9481" width="4.42578125" style="6" customWidth="1"/>
    <col min="9482" max="9482" width="6.28515625" style="6" customWidth="1"/>
    <col min="9483" max="9484" width="5.42578125" style="6" customWidth="1"/>
    <col min="9485" max="9487" width="5.5703125" style="6" customWidth="1"/>
    <col min="9488" max="9488" width="4.42578125" style="6" customWidth="1"/>
    <col min="9489" max="9491" width="5.42578125" style="6" customWidth="1"/>
    <col min="9492" max="9494" width="5.5703125" style="6" customWidth="1"/>
    <col min="9495" max="9495" width="4.42578125" style="6" customWidth="1"/>
    <col min="9496" max="9496" width="6.28515625" style="6" customWidth="1"/>
    <col min="9497" max="9498" width="5.42578125" style="6" customWidth="1"/>
    <col min="9499" max="9501" width="5.5703125" style="6" customWidth="1"/>
    <col min="9502" max="9502" width="4.42578125" style="6" customWidth="1"/>
    <col min="9503" max="9504" width="5.7109375" style="6" customWidth="1"/>
    <col min="9505" max="9505" width="5.42578125" style="6" customWidth="1"/>
    <col min="9506" max="9523" width="5.7109375" style="6" customWidth="1"/>
    <col min="9524" max="9524" width="7" style="6" customWidth="1"/>
    <col min="9525" max="9526" width="12" style="6" bestFit="1" customWidth="1"/>
    <col min="9527" max="9527" width="13.28515625" style="6" bestFit="1" customWidth="1"/>
    <col min="9528" max="9528" width="12.42578125" style="6" bestFit="1" customWidth="1"/>
    <col min="9529" max="9529" width="12.42578125" style="6" customWidth="1"/>
    <col min="9530" max="9530" width="10.42578125" style="6" bestFit="1" customWidth="1"/>
    <col min="9531" max="9727" width="11.42578125" style="6"/>
    <col min="9728" max="9728" width="3.85546875" style="6" customWidth="1"/>
    <col min="9729" max="9729" width="12.140625" style="6" bestFit="1" customWidth="1"/>
    <col min="9730" max="9730" width="19.42578125" style="6" bestFit="1" customWidth="1"/>
    <col min="9731" max="9733" width="5.42578125" style="6" customWidth="1"/>
    <col min="9734" max="9736" width="5.5703125" style="6" customWidth="1"/>
    <col min="9737" max="9737" width="4.42578125" style="6" customWidth="1"/>
    <col min="9738" max="9738" width="6.28515625" style="6" customWidth="1"/>
    <col min="9739" max="9740" width="5.42578125" style="6" customWidth="1"/>
    <col min="9741" max="9743" width="5.5703125" style="6" customWidth="1"/>
    <col min="9744" max="9744" width="4.42578125" style="6" customWidth="1"/>
    <col min="9745" max="9747" width="5.42578125" style="6" customWidth="1"/>
    <col min="9748" max="9750" width="5.5703125" style="6" customWidth="1"/>
    <col min="9751" max="9751" width="4.42578125" style="6" customWidth="1"/>
    <col min="9752" max="9752" width="6.28515625" style="6" customWidth="1"/>
    <col min="9753" max="9754" width="5.42578125" style="6" customWidth="1"/>
    <col min="9755" max="9757" width="5.5703125" style="6" customWidth="1"/>
    <col min="9758" max="9758" width="4.42578125" style="6" customWidth="1"/>
    <col min="9759" max="9760" width="5.7109375" style="6" customWidth="1"/>
    <col min="9761" max="9761" width="5.42578125" style="6" customWidth="1"/>
    <col min="9762" max="9779" width="5.7109375" style="6" customWidth="1"/>
    <col min="9780" max="9780" width="7" style="6" customWidth="1"/>
    <col min="9781" max="9782" width="12" style="6" bestFit="1" customWidth="1"/>
    <col min="9783" max="9783" width="13.28515625" style="6" bestFit="1" customWidth="1"/>
    <col min="9784" max="9784" width="12.42578125" style="6" bestFit="1" customWidth="1"/>
    <col min="9785" max="9785" width="12.42578125" style="6" customWidth="1"/>
    <col min="9786" max="9786" width="10.42578125" style="6" bestFit="1" customWidth="1"/>
    <col min="9787" max="9983" width="11.42578125" style="6"/>
    <col min="9984" max="9984" width="3.85546875" style="6" customWidth="1"/>
    <col min="9985" max="9985" width="12.140625" style="6" bestFit="1" customWidth="1"/>
    <col min="9986" max="9986" width="19.42578125" style="6" bestFit="1" customWidth="1"/>
    <col min="9987" max="9989" width="5.42578125" style="6" customWidth="1"/>
    <col min="9990" max="9992" width="5.5703125" style="6" customWidth="1"/>
    <col min="9993" max="9993" width="4.42578125" style="6" customWidth="1"/>
    <col min="9994" max="9994" width="6.28515625" style="6" customWidth="1"/>
    <col min="9995" max="9996" width="5.42578125" style="6" customWidth="1"/>
    <col min="9997" max="9999" width="5.5703125" style="6" customWidth="1"/>
    <col min="10000" max="10000" width="4.42578125" style="6" customWidth="1"/>
    <col min="10001" max="10003" width="5.42578125" style="6" customWidth="1"/>
    <col min="10004" max="10006" width="5.5703125" style="6" customWidth="1"/>
    <col min="10007" max="10007" width="4.42578125" style="6" customWidth="1"/>
    <col min="10008" max="10008" width="6.28515625" style="6" customWidth="1"/>
    <col min="10009" max="10010" width="5.42578125" style="6" customWidth="1"/>
    <col min="10011" max="10013" width="5.5703125" style="6" customWidth="1"/>
    <col min="10014" max="10014" width="4.42578125" style="6" customWidth="1"/>
    <col min="10015" max="10016" width="5.7109375" style="6" customWidth="1"/>
    <col min="10017" max="10017" width="5.42578125" style="6" customWidth="1"/>
    <col min="10018" max="10035" width="5.7109375" style="6" customWidth="1"/>
    <col min="10036" max="10036" width="7" style="6" customWidth="1"/>
    <col min="10037" max="10038" width="12" style="6" bestFit="1" customWidth="1"/>
    <col min="10039" max="10039" width="13.28515625" style="6" bestFit="1" customWidth="1"/>
    <col min="10040" max="10040" width="12.42578125" style="6" bestFit="1" customWidth="1"/>
    <col min="10041" max="10041" width="12.42578125" style="6" customWidth="1"/>
    <col min="10042" max="10042" width="10.42578125" style="6" bestFit="1" customWidth="1"/>
    <col min="10043" max="10239" width="11.42578125" style="6"/>
    <col min="10240" max="10240" width="3.85546875" style="6" customWidth="1"/>
    <col min="10241" max="10241" width="12.140625" style="6" bestFit="1" customWidth="1"/>
    <col min="10242" max="10242" width="19.42578125" style="6" bestFit="1" customWidth="1"/>
    <col min="10243" max="10245" width="5.42578125" style="6" customWidth="1"/>
    <col min="10246" max="10248" width="5.5703125" style="6" customWidth="1"/>
    <col min="10249" max="10249" width="4.42578125" style="6" customWidth="1"/>
    <col min="10250" max="10250" width="6.28515625" style="6" customWidth="1"/>
    <col min="10251" max="10252" width="5.42578125" style="6" customWidth="1"/>
    <col min="10253" max="10255" width="5.5703125" style="6" customWidth="1"/>
    <col min="10256" max="10256" width="4.42578125" style="6" customWidth="1"/>
    <col min="10257" max="10259" width="5.42578125" style="6" customWidth="1"/>
    <col min="10260" max="10262" width="5.5703125" style="6" customWidth="1"/>
    <col min="10263" max="10263" width="4.42578125" style="6" customWidth="1"/>
    <col min="10264" max="10264" width="6.28515625" style="6" customWidth="1"/>
    <col min="10265" max="10266" width="5.42578125" style="6" customWidth="1"/>
    <col min="10267" max="10269" width="5.5703125" style="6" customWidth="1"/>
    <col min="10270" max="10270" width="4.42578125" style="6" customWidth="1"/>
    <col min="10271" max="10272" width="5.7109375" style="6" customWidth="1"/>
    <col min="10273" max="10273" width="5.42578125" style="6" customWidth="1"/>
    <col min="10274" max="10291" width="5.7109375" style="6" customWidth="1"/>
    <col min="10292" max="10292" width="7" style="6" customWidth="1"/>
    <col min="10293" max="10294" width="12" style="6" bestFit="1" customWidth="1"/>
    <col min="10295" max="10295" width="13.28515625" style="6" bestFit="1" customWidth="1"/>
    <col min="10296" max="10296" width="12.42578125" style="6" bestFit="1" customWidth="1"/>
    <col min="10297" max="10297" width="12.42578125" style="6" customWidth="1"/>
    <col min="10298" max="10298" width="10.42578125" style="6" bestFit="1" customWidth="1"/>
    <col min="10299" max="10495" width="11.42578125" style="6"/>
    <col min="10496" max="10496" width="3.85546875" style="6" customWidth="1"/>
    <col min="10497" max="10497" width="12.140625" style="6" bestFit="1" customWidth="1"/>
    <col min="10498" max="10498" width="19.42578125" style="6" bestFit="1" customWidth="1"/>
    <col min="10499" max="10501" width="5.42578125" style="6" customWidth="1"/>
    <col min="10502" max="10504" width="5.5703125" style="6" customWidth="1"/>
    <col min="10505" max="10505" width="4.42578125" style="6" customWidth="1"/>
    <col min="10506" max="10506" width="6.28515625" style="6" customWidth="1"/>
    <col min="10507" max="10508" width="5.42578125" style="6" customWidth="1"/>
    <col min="10509" max="10511" width="5.5703125" style="6" customWidth="1"/>
    <col min="10512" max="10512" width="4.42578125" style="6" customWidth="1"/>
    <col min="10513" max="10515" width="5.42578125" style="6" customWidth="1"/>
    <col min="10516" max="10518" width="5.5703125" style="6" customWidth="1"/>
    <col min="10519" max="10519" width="4.42578125" style="6" customWidth="1"/>
    <col min="10520" max="10520" width="6.28515625" style="6" customWidth="1"/>
    <col min="10521" max="10522" width="5.42578125" style="6" customWidth="1"/>
    <col min="10523" max="10525" width="5.5703125" style="6" customWidth="1"/>
    <col min="10526" max="10526" width="4.42578125" style="6" customWidth="1"/>
    <col min="10527" max="10528" width="5.7109375" style="6" customWidth="1"/>
    <col min="10529" max="10529" width="5.42578125" style="6" customWidth="1"/>
    <col min="10530" max="10547" width="5.7109375" style="6" customWidth="1"/>
    <col min="10548" max="10548" width="7" style="6" customWidth="1"/>
    <col min="10549" max="10550" width="12" style="6" bestFit="1" customWidth="1"/>
    <col min="10551" max="10551" width="13.28515625" style="6" bestFit="1" customWidth="1"/>
    <col min="10552" max="10552" width="12.42578125" style="6" bestFit="1" customWidth="1"/>
    <col min="10553" max="10553" width="12.42578125" style="6" customWidth="1"/>
    <col min="10554" max="10554" width="10.42578125" style="6" bestFit="1" customWidth="1"/>
    <col min="10555" max="10751" width="11.42578125" style="6"/>
    <col min="10752" max="10752" width="3.85546875" style="6" customWidth="1"/>
    <col min="10753" max="10753" width="12.140625" style="6" bestFit="1" customWidth="1"/>
    <col min="10754" max="10754" width="19.42578125" style="6" bestFit="1" customWidth="1"/>
    <col min="10755" max="10757" width="5.42578125" style="6" customWidth="1"/>
    <col min="10758" max="10760" width="5.5703125" style="6" customWidth="1"/>
    <col min="10761" max="10761" width="4.42578125" style="6" customWidth="1"/>
    <col min="10762" max="10762" width="6.28515625" style="6" customWidth="1"/>
    <col min="10763" max="10764" width="5.42578125" style="6" customWidth="1"/>
    <col min="10765" max="10767" width="5.5703125" style="6" customWidth="1"/>
    <col min="10768" max="10768" width="4.42578125" style="6" customWidth="1"/>
    <col min="10769" max="10771" width="5.42578125" style="6" customWidth="1"/>
    <col min="10772" max="10774" width="5.5703125" style="6" customWidth="1"/>
    <col min="10775" max="10775" width="4.42578125" style="6" customWidth="1"/>
    <col min="10776" max="10776" width="6.28515625" style="6" customWidth="1"/>
    <col min="10777" max="10778" width="5.42578125" style="6" customWidth="1"/>
    <col min="10779" max="10781" width="5.5703125" style="6" customWidth="1"/>
    <col min="10782" max="10782" width="4.42578125" style="6" customWidth="1"/>
    <col min="10783" max="10784" width="5.7109375" style="6" customWidth="1"/>
    <col min="10785" max="10785" width="5.42578125" style="6" customWidth="1"/>
    <col min="10786" max="10803" width="5.7109375" style="6" customWidth="1"/>
    <col min="10804" max="10804" width="7" style="6" customWidth="1"/>
    <col min="10805" max="10806" width="12" style="6" bestFit="1" customWidth="1"/>
    <col min="10807" max="10807" width="13.28515625" style="6" bestFit="1" customWidth="1"/>
    <col min="10808" max="10808" width="12.42578125" style="6" bestFit="1" customWidth="1"/>
    <col min="10809" max="10809" width="12.42578125" style="6" customWidth="1"/>
    <col min="10810" max="10810" width="10.42578125" style="6" bestFit="1" customWidth="1"/>
    <col min="10811" max="11007" width="11.42578125" style="6"/>
    <col min="11008" max="11008" width="3.85546875" style="6" customWidth="1"/>
    <col min="11009" max="11009" width="12.140625" style="6" bestFit="1" customWidth="1"/>
    <col min="11010" max="11010" width="19.42578125" style="6" bestFit="1" customWidth="1"/>
    <col min="11011" max="11013" width="5.42578125" style="6" customWidth="1"/>
    <col min="11014" max="11016" width="5.5703125" style="6" customWidth="1"/>
    <col min="11017" max="11017" width="4.42578125" style="6" customWidth="1"/>
    <col min="11018" max="11018" width="6.28515625" style="6" customWidth="1"/>
    <col min="11019" max="11020" width="5.42578125" style="6" customWidth="1"/>
    <col min="11021" max="11023" width="5.5703125" style="6" customWidth="1"/>
    <col min="11024" max="11024" width="4.42578125" style="6" customWidth="1"/>
    <col min="11025" max="11027" width="5.42578125" style="6" customWidth="1"/>
    <col min="11028" max="11030" width="5.5703125" style="6" customWidth="1"/>
    <col min="11031" max="11031" width="4.42578125" style="6" customWidth="1"/>
    <col min="11032" max="11032" width="6.28515625" style="6" customWidth="1"/>
    <col min="11033" max="11034" width="5.42578125" style="6" customWidth="1"/>
    <col min="11035" max="11037" width="5.5703125" style="6" customWidth="1"/>
    <col min="11038" max="11038" width="4.42578125" style="6" customWidth="1"/>
    <col min="11039" max="11040" width="5.7109375" style="6" customWidth="1"/>
    <col min="11041" max="11041" width="5.42578125" style="6" customWidth="1"/>
    <col min="11042" max="11059" width="5.7109375" style="6" customWidth="1"/>
    <col min="11060" max="11060" width="7" style="6" customWidth="1"/>
    <col min="11061" max="11062" width="12" style="6" bestFit="1" customWidth="1"/>
    <col min="11063" max="11063" width="13.28515625" style="6" bestFit="1" customWidth="1"/>
    <col min="11064" max="11064" width="12.42578125" style="6" bestFit="1" customWidth="1"/>
    <col min="11065" max="11065" width="12.42578125" style="6" customWidth="1"/>
    <col min="11066" max="11066" width="10.42578125" style="6" bestFit="1" customWidth="1"/>
    <col min="11067" max="11263" width="11.42578125" style="6"/>
    <col min="11264" max="11264" width="3.85546875" style="6" customWidth="1"/>
    <col min="11265" max="11265" width="12.140625" style="6" bestFit="1" customWidth="1"/>
    <col min="11266" max="11266" width="19.42578125" style="6" bestFit="1" customWidth="1"/>
    <col min="11267" max="11269" width="5.42578125" style="6" customWidth="1"/>
    <col min="11270" max="11272" width="5.5703125" style="6" customWidth="1"/>
    <col min="11273" max="11273" width="4.42578125" style="6" customWidth="1"/>
    <col min="11274" max="11274" width="6.28515625" style="6" customWidth="1"/>
    <col min="11275" max="11276" width="5.42578125" style="6" customWidth="1"/>
    <col min="11277" max="11279" width="5.5703125" style="6" customWidth="1"/>
    <col min="11280" max="11280" width="4.42578125" style="6" customWidth="1"/>
    <col min="11281" max="11283" width="5.42578125" style="6" customWidth="1"/>
    <col min="11284" max="11286" width="5.5703125" style="6" customWidth="1"/>
    <col min="11287" max="11287" width="4.42578125" style="6" customWidth="1"/>
    <col min="11288" max="11288" width="6.28515625" style="6" customWidth="1"/>
    <col min="11289" max="11290" width="5.42578125" style="6" customWidth="1"/>
    <col min="11291" max="11293" width="5.5703125" style="6" customWidth="1"/>
    <col min="11294" max="11294" width="4.42578125" style="6" customWidth="1"/>
    <col min="11295" max="11296" width="5.7109375" style="6" customWidth="1"/>
    <col min="11297" max="11297" width="5.42578125" style="6" customWidth="1"/>
    <col min="11298" max="11315" width="5.7109375" style="6" customWidth="1"/>
    <col min="11316" max="11316" width="7" style="6" customWidth="1"/>
    <col min="11317" max="11318" width="12" style="6" bestFit="1" customWidth="1"/>
    <col min="11319" max="11319" width="13.28515625" style="6" bestFit="1" customWidth="1"/>
    <col min="11320" max="11320" width="12.42578125" style="6" bestFit="1" customWidth="1"/>
    <col min="11321" max="11321" width="12.42578125" style="6" customWidth="1"/>
    <col min="11322" max="11322" width="10.42578125" style="6" bestFit="1" customWidth="1"/>
    <col min="11323" max="11519" width="11.42578125" style="6"/>
    <col min="11520" max="11520" width="3.85546875" style="6" customWidth="1"/>
    <col min="11521" max="11521" width="12.140625" style="6" bestFit="1" customWidth="1"/>
    <col min="11522" max="11522" width="19.42578125" style="6" bestFit="1" customWidth="1"/>
    <col min="11523" max="11525" width="5.42578125" style="6" customWidth="1"/>
    <col min="11526" max="11528" width="5.5703125" style="6" customWidth="1"/>
    <col min="11529" max="11529" width="4.42578125" style="6" customWidth="1"/>
    <col min="11530" max="11530" width="6.28515625" style="6" customWidth="1"/>
    <col min="11531" max="11532" width="5.42578125" style="6" customWidth="1"/>
    <col min="11533" max="11535" width="5.5703125" style="6" customWidth="1"/>
    <col min="11536" max="11536" width="4.42578125" style="6" customWidth="1"/>
    <col min="11537" max="11539" width="5.42578125" style="6" customWidth="1"/>
    <col min="11540" max="11542" width="5.5703125" style="6" customWidth="1"/>
    <col min="11543" max="11543" width="4.42578125" style="6" customWidth="1"/>
    <col min="11544" max="11544" width="6.28515625" style="6" customWidth="1"/>
    <col min="11545" max="11546" width="5.42578125" style="6" customWidth="1"/>
    <col min="11547" max="11549" width="5.5703125" style="6" customWidth="1"/>
    <col min="11550" max="11550" width="4.42578125" style="6" customWidth="1"/>
    <col min="11551" max="11552" width="5.7109375" style="6" customWidth="1"/>
    <col min="11553" max="11553" width="5.42578125" style="6" customWidth="1"/>
    <col min="11554" max="11571" width="5.7109375" style="6" customWidth="1"/>
    <col min="11572" max="11572" width="7" style="6" customWidth="1"/>
    <col min="11573" max="11574" width="12" style="6" bestFit="1" customWidth="1"/>
    <col min="11575" max="11575" width="13.28515625" style="6" bestFit="1" customWidth="1"/>
    <col min="11576" max="11576" width="12.42578125" style="6" bestFit="1" customWidth="1"/>
    <col min="11577" max="11577" width="12.42578125" style="6" customWidth="1"/>
    <col min="11578" max="11578" width="10.42578125" style="6" bestFit="1" customWidth="1"/>
    <col min="11579" max="11775" width="11.42578125" style="6"/>
    <col min="11776" max="11776" width="3.85546875" style="6" customWidth="1"/>
    <col min="11777" max="11777" width="12.140625" style="6" bestFit="1" customWidth="1"/>
    <col min="11778" max="11778" width="19.42578125" style="6" bestFit="1" customWidth="1"/>
    <col min="11779" max="11781" width="5.42578125" style="6" customWidth="1"/>
    <col min="11782" max="11784" width="5.5703125" style="6" customWidth="1"/>
    <col min="11785" max="11785" width="4.42578125" style="6" customWidth="1"/>
    <col min="11786" max="11786" width="6.28515625" style="6" customWidth="1"/>
    <col min="11787" max="11788" width="5.42578125" style="6" customWidth="1"/>
    <col min="11789" max="11791" width="5.5703125" style="6" customWidth="1"/>
    <col min="11792" max="11792" width="4.42578125" style="6" customWidth="1"/>
    <col min="11793" max="11795" width="5.42578125" style="6" customWidth="1"/>
    <col min="11796" max="11798" width="5.5703125" style="6" customWidth="1"/>
    <col min="11799" max="11799" width="4.42578125" style="6" customWidth="1"/>
    <col min="11800" max="11800" width="6.28515625" style="6" customWidth="1"/>
    <col min="11801" max="11802" width="5.42578125" style="6" customWidth="1"/>
    <col min="11803" max="11805" width="5.5703125" style="6" customWidth="1"/>
    <col min="11806" max="11806" width="4.42578125" style="6" customWidth="1"/>
    <col min="11807" max="11808" width="5.7109375" style="6" customWidth="1"/>
    <col min="11809" max="11809" width="5.42578125" style="6" customWidth="1"/>
    <col min="11810" max="11827" width="5.7109375" style="6" customWidth="1"/>
    <col min="11828" max="11828" width="7" style="6" customWidth="1"/>
    <col min="11829" max="11830" width="12" style="6" bestFit="1" customWidth="1"/>
    <col min="11831" max="11831" width="13.28515625" style="6" bestFit="1" customWidth="1"/>
    <col min="11832" max="11832" width="12.42578125" style="6" bestFit="1" customWidth="1"/>
    <col min="11833" max="11833" width="12.42578125" style="6" customWidth="1"/>
    <col min="11834" max="11834" width="10.42578125" style="6" bestFit="1" customWidth="1"/>
    <col min="11835" max="12031" width="11.42578125" style="6"/>
    <col min="12032" max="12032" width="3.85546875" style="6" customWidth="1"/>
    <col min="12033" max="12033" width="12.140625" style="6" bestFit="1" customWidth="1"/>
    <col min="12034" max="12034" width="19.42578125" style="6" bestFit="1" customWidth="1"/>
    <col min="12035" max="12037" width="5.42578125" style="6" customWidth="1"/>
    <col min="12038" max="12040" width="5.5703125" style="6" customWidth="1"/>
    <col min="12041" max="12041" width="4.42578125" style="6" customWidth="1"/>
    <col min="12042" max="12042" width="6.28515625" style="6" customWidth="1"/>
    <col min="12043" max="12044" width="5.42578125" style="6" customWidth="1"/>
    <col min="12045" max="12047" width="5.5703125" style="6" customWidth="1"/>
    <col min="12048" max="12048" width="4.42578125" style="6" customWidth="1"/>
    <col min="12049" max="12051" width="5.42578125" style="6" customWidth="1"/>
    <col min="12052" max="12054" width="5.5703125" style="6" customWidth="1"/>
    <col min="12055" max="12055" width="4.42578125" style="6" customWidth="1"/>
    <col min="12056" max="12056" width="6.28515625" style="6" customWidth="1"/>
    <col min="12057" max="12058" width="5.42578125" style="6" customWidth="1"/>
    <col min="12059" max="12061" width="5.5703125" style="6" customWidth="1"/>
    <col min="12062" max="12062" width="4.42578125" style="6" customWidth="1"/>
    <col min="12063" max="12064" width="5.7109375" style="6" customWidth="1"/>
    <col min="12065" max="12065" width="5.42578125" style="6" customWidth="1"/>
    <col min="12066" max="12083" width="5.7109375" style="6" customWidth="1"/>
    <col min="12084" max="12084" width="7" style="6" customWidth="1"/>
    <col min="12085" max="12086" width="12" style="6" bestFit="1" customWidth="1"/>
    <col min="12087" max="12087" width="13.28515625" style="6" bestFit="1" customWidth="1"/>
    <col min="12088" max="12088" width="12.42578125" style="6" bestFit="1" customWidth="1"/>
    <col min="12089" max="12089" width="12.42578125" style="6" customWidth="1"/>
    <col min="12090" max="12090" width="10.42578125" style="6" bestFit="1" customWidth="1"/>
    <col min="12091" max="12287" width="11.42578125" style="6"/>
    <col min="12288" max="12288" width="3.85546875" style="6" customWidth="1"/>
    <col min="12289" max="12289" width="12.140625" style="6" bestFit="1" customWidth="1"/>
    <col min="12290" max="12290" width="19.42578125" style="6" bestFit="1" customWidth="1"/>
    <col min="12291" max="12293" width="5.42578125" style="6" customWidth="1"/>
    <col min="12294" max="12296" width="5.5703125" style="6" customWidth="1"/>
    <col min="12297" max="12297" width="4.42578125" style="6" customWidth="1"/>
    <col min="12298" max="12298" width="6.28515625" style="6" customWidth="1"/>
    <col min="12299" max="12300" width="5.42578125" style="6" customWidth="1"/>
    <col min="12301" max="12303" width="5.5703125" style="6" customWidth="1"/>
    <col min="12304" max="12304" width="4.42578125" style="6" customWidth="1"/>
    <col min="12305" max="12307" width="5.42578125" style="6" customWidth="1"/>
    <col min="12308" max="12310" width="5.5703125" style="6" customWidth="1"/>
    <col min="12311" max="12311" width="4.42578125" style="6" customWidth="1"/>
    <col min="12312" max="12312" width="6.28515625" style="6" customWidth="1"/>
    <col min="12313" max="12314" width="5.42578125" style="6" customWidth="1"/>
    <col min="12315" max="12317" width="5.5703125" style="6" customWidth="1"/>
    <col min="12318" max="12318" width="4.42578125" style="6" customWidth="1"/>
    <col min="12319" max="12320" width="5.7109375" style="6" customWidth="1"/>
    <col min="12321" max="12321" width="5.42578125" style="6" customWidth="1"/>
    <col min="12322" max="12339" width="5.7109375" style="6" customWidth="1"/>
    <col min="12340" max="12340" width="7" style="6" customWidth="1"/>
    <col min="12341" max="12342" width="12" style="6" bestFit="1" customWidth="1"/>
    <col min="12343" max="12343" width="13.28515625" style="6" bestFit="1" customWidth="1"/>
    <col min="12344" max="12344" width="12.42578125" style="6" bestFit="1" customWidth="1"/>
    <col min="12345" max="12345" width="12.42578125" style="6" customWidth="1"/>
    <col min="12346" max="12346" width="10.42578125" style="6" bestFit="1" customWidth="1"/>
    <col min="12347" max="12543" width="11.42578125" style="6"/>
    <col min="12544" max="12544" width="3.85546875" style="6" customWidth="1"/>
    <col min="12545" max="12545" width="12.140625" style="6" bestFit="1" customWidth="1"/>
    <col min="12546" max="12546" width="19.42578125" style="6" bestFit="1" customWidth="1"/>
    <col min="12547" max="12549" width="5.42578125" style="6" customWidth="1"/>
    <col min="12550" max="12552" width="5.5703125" style="6" customWidth="1"/>
    <col min="12553" max="12553" width="4.42578125" style="6" customWidth="1"/>
    <col min="12554" max="12554" width="6.28515625" style="6" customWidth="1"/>
    <col min="12555" max="12556" width="5.42578125" style="6" customWidth="1"/>
    <col min="12557" max="12559" width="5.5703125" style="6" customWidth="1"/>
    <col min="12560" max="12560" width="4.42578125" style="6" customWidth="1"/>
    <col min="12561" max="12563" width="5.42578125" style="6" customWidth="1"/>
    <col min="12564" max="12566" width="5.5703125" style="6" customWidth="1"/>
    <col min="12567" max="12567" width="4.42578125" style="6" customWidth="1"/>
    <col min="12568" max="12568" width="6.28515625" style="6" customWidth="1"/>
    <col min="12569" max="12570" width="5.42578125" style="6" customWidth="1"/>
    <col min="12571" max="12573" width="5.5703125" style="6" customWidth="1"/>
    <col min="12574" max="12574" width="4.42578125" style="6" customWidth="1"/>
    <col min="12575" max="12576" width="5.7109375" style="6" customWidth="1"/>
    <col min="12577" max="12577" width="5.42578125" style="6" customWidth="1"/>
    <col min="12578" max="12595" width="5.7109375" style="6" customWidth="1"/>
    <col min="12596" max="12596" width="7" style="6" customWidth="1"/>
    <col min="12597" max="12598" width="12" style="6" bestFit="1" customWidth="1"/>
    <col min="12599" max="12599" width="13.28515625" style="6" bestFit="1" customWidth="1"/>
    <col min="12600" max="12600" width="12.42578125" style="6" bestFit="1" customWidth="1"/>
    <col min="12601" max="12601" width="12.42578125" style="6" customWidth="1"/>
    <col min="12602" max="12602" width="10.42578125" style="6" bestFit="1" customWidth="1"/>
    <col min="12603" max="12799" width="11.42578125" style="6"/>
    <col min="12800" max="12800" width="3.85546875" style="6" customWidth="1"/>
    <col min="12801" max="12801" width="12.140625" style="6" bestFit="1" customWidth="1"/>
    <col min="12802" max="12802" width="19.42578125" style="6" bestFit="1" customWidth="1"/>
    <col min="12803" max="12805" width="5.42578125" style="6" customWidth="1"/>
    <col min="12806" max="12808" width="5.5703125" style="6" customWidth="1"/>
    <col min="12809" max="12809" width="4.42578125" style="6" customWidth="1"/>
    <col min="12810" max="12810" width="6.28515625" style="6" customWidth="1"/>
    <col min="12811" max="12812" width="5.42578125" style="6" customWidth="1"/>
    <col min="12813" max="12815" width="5.5703125" style="6" customWidth="1"/>
    <col min="12816" max="12816" width="4.42578125" style="6" customWidth="1"/>
    <col min="12817" max="12819" width="5.42578125" style="6" customWidth="1"/>
    <col min="12820" max="12822" width="5.5703125" style="6" customWidth="1"/>
    <col min="12823" max="12823" width="4.42578125" style="6" customWidth="1"/>
    <col min="12824" max="12824" width="6.28515625" style="6" customWidth="1"/>
    <col min="12825" max="12826" width="5.42578125" style="6" customWidth="1"/>
    <col min="12827" max="12829" width="5.5703125" style="6" customWidth="1"/>
    <col min="12830" max="12830" width="4.42578125" style="6" customWidth="1"/>
    <col min="12831" max="12832" width="5.7109375" style="6" customWidth="1"/>
    <col min="12833" max="12833" width="5.42578125" style="6" customWidth="1"/>
    <col min="12834" max="12851" width="5.7109375" style="6" customWidth="1"/>
    <col min="12852" max="12852" width="7" style="6" customWidth="1"/>
    <col min="12853" max="12854" width="12" style="6" bestFit="1" customWidth="1"/>
    <col min="12855" max="12855" width="13.28515625" style="6" bestFit="1" customWidth="1"/>
    <col min="12856" max="12856" width="12.42578125" style="6" bestFit="1" customWidth="1"/>
    <col min="12857" max="12857" width="12.42578125" style="6" customWidth="1"/>
    <col min="12858" max="12858" width="10.42578125" style="6" bestFit="1" customWidth="1"/>
    <col min="12859" max="13055" width="11.42578125" style="6"/>
    <col min="13056" max="13056" width="3.85546875" style="6" customWidth="1"/>
    <col min="13057" max="13057" width="12.140625" style="6" bestFit="1" customWidth="1"/>
    <col min="13058" max="13058" width="19.42578125" style="6" bestFit="1" customWidth="1"/>
    <col min="13059" max="13061" width="5.42578125" style="6" customWidth="1"/>
    <col min="13062" max="13064" width="5.5703125" style="6" customWidth="1"/>
    <col min="13065" max="13065" width="4.42578125" style="6" customWidth="1"/>
    <col min="13066" max="13066" width="6.28515625" style="6" customWidth="1"/>
    <col min="13067" max="13068" width="5.42578125" style="6" customWidth="1"/>
    <col min="13069" max="13071" width="5.5703125" style="6" customWidth="1"/>
    <col min="13072" max="13072" width="4.42578125" style="6" customWidth="1"/>
    <col min="13073" max="13075" width="5.42578125" style="6" customWidth="1"/>
    <col min="13076" max="13078" width="5.5703125" style="6" customWidth="1"/>
    <col min="13079" max="13079" width="4.42578125" style="6" customWidth="1"/>
    <col min="13080" max="13080" width="6.28515625" style="6" customWidth="1"/>
    <col min="13081" max="13082" width="5.42578125" style="6" customWidth="1"/>
    <col min="13083" max="13085" width="5.5703125" style="6" customWidth="1"/>
    <col min="13086" max="13086" width="4.42578125" style="6" customWidth="1"/>
    <col min="13087" max="13088" width="5.7109375" style="6" customWidth="1"/>
    <col min="13089" max="13089" width="5.42578125" style="6" customWidth="1"/>
    <col min="13090" max="13107" width="5.7109375" style="6" customWidth="1"/>
    <col min="13108" max="13108" width="7" style="6" customWidth="1"/>
    <col min="13109" max="13110" width="12" style="6" bestFit="1" customWidth="1"/>
    <col min="13111" max="13111" width="13.28515625" style="6" bestFit="1" customWidth="1"/>
    <col min="13112" max="13112" width="12.42578125" style="6" bestFit="1" customWidth="1"/>
    <col min="13113" max="13113" width="12.42578125" style="6" customWidth="1"/>
    <col min="13114" max="13114" width="10.42578125" style="6" bestFit="1" customWidth="1"/>
    <col min="13115" max="13311" width="11.42578125" style="6"/>
    <col min="13312" max="13312" width="3.85546875" style="6" customWidth="1"/>
    <col min="13313" max="13313" width="12.140625" style="6" bestFit="1" customWidth="1"/>
    <col min="13314" max="13314" width="19.42578125" style="6" bestFit="1" customWidth="1"/>
    <col min="13315" max="13317" width="5.42578125" style="6" customWidth="1"/>
    <col min="13318" max="13320" width="5.5703125" style="6" customWidth="1"/>
    <col min="13321" max="13321" width="4.42578125" style="6" customWidth="1"/>
    <col min="13322" max="13322" width="6.28515625" style="6" customWidth="1"/>
    <col min="13323" max="13324" width="5.42578125" style="6" customWidth="1"/>
    <col min="13325" max="13327" width="5.5703125" style="6" customWidth="1"/>
    <col min="13328" max="13328" width="4.42578125" style="6" customWidth="1"/>
    <col min="13329" max="13331" width="5.42578125" style="6" customWidth="1"/>
    <col min="13332" max="13334" width="5.5703125" style="6" customWidth="1"/>
    <col min="13335" max="13335" width="4.42578125" style="6" customWidth="1"/>
    <col min="13336" max="13336" width="6.28515625" style="6" customWidth="1"/>
    <col min="13337" max="13338" width="5.42578125" style="6" customWidth="1"/>
    <col min="13339" max="13341" width="5.5703125" style="6" customWidth="1"/>
    <col min="13342" max="13342" width="4.42578125" style="6" customWidth="1"/>
    <col min="13343" max="13344" width="5.7109375" style="6" customWidth="1"/>
    <col min="13345" max="13345" width="5.42578125" style="6" customWidth="1"/>
    <col min="13346" max="13363" width="5.7109375" style="6" customWidth="1"/>
    <col min="13364" max="13364" width="7" style="6" customWidth="1"/>
    <col min="13365" max="13366" width="12" style="6" bestFit="1" customWidth="1"/>
    <col min="13367" max="13367" width="13.28515625" style="6" bestFit="1" customWidth="1"/>
    <col min="13368" max="13368" width="12.42578125" style="6" bestFit="1" customWidth="1"/>
    <col min="13369" max="13369" width="12.42578125" style="6" customWidth="1"/>
    <col min="13370" max="13370" width="10.42578125" style="6" bestFit="1" customWidth="1"/>
    <col min="13371" max="13567" width="11.42578125" style="6"/>
    <col min="13568" max="13568" width="3.85546875" style="6" customWidth="1"/>
    <col min="13569" max="13569" width="12.140625" style="6" bestFit="1" customWidth="1"/>
    <col min="13570" max="13570" width="19.42578125" style="6" bestFit="1" customWidth="1"/>
    <col min="13571" max="13573" width="5.42578125" style="6" customWidth="1"/>
    <col min="13574" max="13576" width="5.5703125" style="6" customWidth="1"/>
    <col min="13577" max="13577" width="4.42578125" style="6" customWidth="1"/>
    <col min="13578" max="13578" width="6.28515625" style="6" customWidth="1"/>
    <col min="13579" max="13580" width="5.42578125" style="6" customWidth="1"/>
    <col min="13581" max="13583" width="5.5703125" style="6" customWidth="1"/>
    <col min="13584" max="13584" width="4.42578125" style="6" customWidth="1"/>
    <col min="13585" max="13587" width="5.42578125" style="6" customWidth="1"/>
    <col min="13588" max="13590" width="5.5703125" style="6" customWidth="1"/>
    <col min="13591" max="13591" width="4.42578125" style="6" customWidth="1"/>
    <col min="13592" max="13592" width="6.28515625" style="6" customWidth="1"/>
    <col min="13593" max="13594" width="5.42578125" style="6" customWidth="1"/>
    <col min="13595" max="13597" width="5.5703125" style="6" customWidth="1"/>
    <col min="13598" max="13598" width="4.42578125" style="6" customWidth="1"/>
    <col min="13599" max="13600" width="5.7109375" style="6" customWidth="1"/>
    <col min="13601" max="13601" width="5.42578125" style="6" customWidth="1"/>
    <col min="13602" max="13619" width="5.7109375" style="6" customWidth="1"/>
    <col min="13620" max="13620" width="7" style="6" customWidth="1"/>
    <col min="13621" max="13622" width="12" style="6" bestFit="1" customWidth="1"/>
    <col min="13623" max="13623" width="13.28515625" style="6" bestFit="1" customWidth="1"/>
    <col min="13624" max="13624" width="12.42578125" style="6" bestFit="1" customWidth="1"/>
    <col min="13625" max="13625" width="12.42578125" style="6" customWidth="1"/>
    <col min="13626" max="13626" width="10.42578125" style="6" bestFit="1" customWidth="1"/>
    <col min="13627" max="13823" width="11.42578125" style="6"/>
    <col min="13824" max="13824" width="3.85546875" style="6" customWidth="1"/>
    <col min="13825" max="13825" width="12.140625" style="6" bestFit="1" customWidth="1"/>
    <col min="13826" max="13826" width="19.42578125" style="6" bestFit="1" customWidth="1"/>
    <col min="13827" max="13829" width="5.42578125" style="6" customWidth="1"/>
    <col min="13830" max="13832" width="5.5703125" style="6" customWidth="1"/>
    <col min="13833" max="13833" width="4.42578125" style="6" customWidth="1"/>
    <col min="13834" max="13834" width="6.28515625" style="6" customWidth="1"/>
    <col min="13835" max="13836" width="5.42578125" style="6" customWidth="1"/>
    <col min="13837" max="13839" width="5.5703125" style="6" customWidth="1"/>
    <col min="13840" max="13840" width="4.42578125" style="6" customWidth="1"/>
    <col min="13841" max="13843" width="5.42578125" style="6" customWidth="1"/>
    <col min="13844" max="13846" width="5.5703125" style="6" customWidth="1"/>
    <col min="13847" max="13847" width="4.42578125" style="6" customWidth="1"/>
    <col min="13848" max="13848" width="6.28515625" style="6" customWidth="1"/>
    <col min="13849" max="13850" width="5.42578125" style="6" customWidth="1"/>
    <col min="13851" max="13853" width="5.5703125" style="6" customWidth="1"/>
    <col min="13854" max="13854" width="4.42578125" style="6" customWidth="1"/>
    <col min="13855" max="13856" width="5.7109375" style="6" customWidth="1"/>
    <col min="13857" max="13857" width="5.42578125" style="6" customWidth="1"/>
    <col min="13858" max="13875" width="5.7109375" style="6" customWidth="1"/>
    <col min="13876" max="13876" width="7" style="6" customWidth="1"/>
    <col min="13877" max="13878" width="12" style="6" bestFit="1" customWidth="1"/>
    <col min="13879" max="13879" width="13.28515625" style="6" bestFit="1" customWidth="1"/>
    <col min="13880" max="13880" width="12.42578125" style="6" bestFit="1" customWidth="1"/>
    <col min="13881" max="13881" width="12.42578125" style="6" customWidth="1"/>
    <col min="13882" max="13882" width="10.42578125" style="6" bestFit="1" customWidth="1"/>
    <col min="13883" max="14079" width="11.42578125" style="6"/>
    <col min="14080" max="14080" width="3.85546875" style="6" customWidth="1"/>
    <col min="14081" max="14081" width="12.140625" style="6" bestFit="1" customWidth="1"/>
    <col min="14082" max="14082" width="19.42578125" style="6" bestFit="1" customWidth="1"/>
    <col min="14083" max="14085" width="5.42578125" style="6" customWidth="1"/>
    <col min="14086" max="14088" width="5.5703125" style="6" customWidth="1"/>
    <col min="14089" max="14089" width="4.42578125" style="6" customWidth="1"/>
    <col min="14090" max="14090" width="6.28515625" style="6" customWidth="1"/>
    <col min="14091" max="14092" width="5.42578125" style="6" customWidth="1"/>
    <col min="14093" max="14095" width="5.5703125" style="6" customWidth="1"/>
    <col min="14096" max="14096" width="4.42578125" style="6" customWidth="1"/>
    <col min="14097" max="14099" width="5.42578125" style="6" customWidth="1"/>
    <col min="14100" max="14102" width="5.5703125" style="6" customWidth="1"/>
    <col min="14103" max="14103" width="4.42578125" style="6" customWidth="1"/>
    <col min="14104" max="14104" width="6.28515625" style="6" customWidth="1"/>
    <col min="14105" max="14106" width="5.42578125" style="6" customWidth="1"/>
    <col min="14107" max="14109" width="5.5703125" style="6" customWidth="1"/>
    <col min="14110" max="14110" width="4.42578125" style="6" customWidth="1"/>
    <col min="14111" max="14112" width="5.7109375" style="6" customWidth="1"/>
    <col min="14113" max="14113" width="5.42578125" style="6" customWidth="1"/>
    <col min="14114" max="14131" width="5.7109375" style="6" customWidth="1"/>
    <col min="14132" max="14132" width="7" style="6" customWidth="1"/>
    <col min="14133" max="14134" width="12" style="6" bestFit="1" customWidth="1"/>
    <col min="14135" max="14135" width="13.28515625" style="6" bestFit="1" customWidth="1"/>
    <col min="14136" max="14136" width="12.42578125" style="6" bestFit="1" customWidth="1"/>
    <col min="14137" max="14137" width="12.42578125" style="6" customWidth="1"/>
    <col min="14138" max="14138" width="10.42578125" style="6" bestFit="1" customWidth="1"/>
    <col min="14139" max="14335" width="11.42578125" style="6"/>
    <col min="14336" max="14336" width="3.85546875" style="6" customWidth="1"/>
    <col min="14337" max="14337" width="12.140625" style="6" bestFit="1" customWidth="1"/>
    <col min="14338" max="14338" width="19.42578125" style="6" bestFit="1" customWidth="1"/>
    <col min="14339" max="14341" width="5.42578125" style="6" customWidth="1"/>
    <col min="14342" max="14344" width="5.5703125" style="6" customWidth="1"/>
    <col min="14345" max="14345" width="4.42578125" style="6" customWidth="1"/>
    <col min="14346" max="14346" width="6.28515625" style="6" customWidth="1"/>
    <col min="14347" max="14348" width="5.42578125" style="6" customWidth="1"/>
    <col min="14349" max="14351" width="5.5703125" style="6" customWidth="1"/>
    <col min="14352" max="14352" width="4.42578125" style="6" customWidth="1"/>
    <col min="14353" max="14355" width="5.42578125" style="6" customWidth="1"/>
    <col min="14356" max="14358" width="5.5703125" style="6" customWidth="1"/>
    <col min="14359" max="14359" width="4.42578125" style="6" customWidth="1"/>
    <col min="14360" max="14360" width="6.28515625" style="6" customWidth="1"/>
    <col min="14361" max="14362" width="5.42578125" style="6" customWidth="1"/>
    <col min="14363" max="14365" width="5.5703125" style="6" customWidth="1"/>
    <col min="14366" max="14366" width="4.42578125" style="6" customWidth="1"/>
    <col min="14367" max="14368" width="5.7109375" style="6" customWidth="1"/>
    <col min="14369" max="14369" width="5.42578125" style="6" customWidth="1"/>
    <col min="14370" max="14387" width="5.7109375" style="6" customWidth="1"/>
    <col min="14388" max="14388" width="7" style="6" customWidth="1"/>
    <col min="14389" max="14390" width="12" style="6" bestFit="1" customWidth="1"/>
    <col min="14391" max="14391" width="13.28515625" style="6" bestFit="1" customWidth="1"/>
    <col min="14392" max="14392" width="12.42578125" style="6" bestFit="1" customWidth="1"/>
    <col min="14393" max="14393" width="12.42578125" style="6" customWidth="1"/>
    <col min="14394" max="14394" width="10.42578125" style="6" bestFit="1" customWidth="1"/>
    <col min="14395" max="14591" width="11.42578125" style="6"/>
    <col min="14592" max="14592" width="3.85546875" style="6" customWidth="1"/>
    <col min="14593" max="14593" width="12.140625" style="6" bestFit="1" customWidth="1"/>
    <col min="14594" max="14594" width="19.42578125" style="6" bestFit="1" customWidth="1"/>
    <col min="14595" max="14597" width="5.42578125" style="6" customWidth="1"/>
    <col min="14598" max="14600" width="5.5703125" style="6" customWidth="1"/>
    <col min="14601" max="14601" width="4.42578125" style="6" customWidth="1"/>
    <col min="14602" max="14602" width="6.28515625" style="6" customWidth="1"/>
    <col min="14603" max="14604" width="5.42578125" style="6" customWidth="1"/>
    <col min="14605" max="14607" width="5.5703125" style="6" customWidth="1"/>
    <col min="14608" max="14608" width="4.42578125" style="6" customWidth="1"/>
    <col min="14609" max="14611" width="5.42578125" style="6" customWidth="1"/>
    <col min="14612" max="14614" width="5.5703125" style="6" customWidth="1"/>
    <col min="14615" max="14615" width="4.42578125" style="6" customWidth="1"/>
    <col min="14616" max="14616" width="6.28515625" style="6" customWidth="1"/>
    <col min="14617" max="14618" width="5.42578125" style="6" customWidth="1"/>
    <col min="14619" max="14621" width="5.5703125" style="6" customWidth="1"/>
    <col min="14622" max="14622" width="4.42578125" style="6" customWidth="1"/>
    <col min="14623" max="14624" width="5.7109375" style="6" customWidth="1"/>
    <col min="14625" max="14625" width="5.42578125" style="6" customWidth="1"/>
    <col min="14626" max="14643" width="5.7109375" style="6" customWidth="1"/>
    <col min="14644" max="14644" width="7" style="6" customWidth="1"/>
    <col min="14645" max="14646" width="12" style="6" bestFit="1" customWidth="1"/>
    <col min="14647" max="14647" width="13.28515625" style="6" bestFit="1" customWidth="1"/>
    <col min="14648" max="14648" width="12.42578125" style="6" bestFit="1" customWidth="1"/>
    <col min="14649" max="14649" width="12.42578125" style="6" customWidth="1"/>
    <col min="14650" max="14650" width="10.42578125" style="6" bestFit="1" customWidth="1"/>
    <col min="14651" max="14847" width="11.42578125" style="6"/>
    <col min="14848" max="14848" width="3.85546875" style="6" customWidth="1"/>
    <col min="14849" max="14849" width="12.140625" style="6" bestFit="1" customWidth="1"/>
    <col min="14850" max="14850" width="19.42578125" style="6" bestFit="1" customWidth="1"/>
    <col min="14851" max="14853" width="5.42578125" style="6" customWidth="1"/>
    <col min="14854" max="14856" width="5.5703125" style="6" customWidth="1"/>
    <col min="14857" max="14857" width="4.42578125" style="6" customWidth="1"/>
    <col min="14858" max="14858" width="6.28515625" style="6" customWidth="1"/>
    <col min="14859" max="14860" width="5.42578125" style="6" customWidth="1"/>
    <col min="14861" max="14863" width="5.5703125" style="6" customWidth="1"/>
    <col min="14864" max="14864" width="4.42578125" style="6" customWidth="1"/>
    <col min="14865" max="14867" width="5.42578125" style="6" customWidth="1"/>
    <col min="14868" max="14870" width="5.5703125" style="6" customWidth="1"/>
    <col min="14871" max="14871" width="4.42578125" style="6" customWidth="1"/>
    <col min="14872" max="14872" width="6.28515625" style="6" customWidth="1"/>
    <col min="14873" max="14874" width="5.42578125" style="6" customWidth="1"/>
    <col min="14875" max="14877" width="5.5703125" style="6" customWidth="1"/>
    <col min="14878" max="14878" width="4.42578125" style="6" customWidth="1"/>
    <col min="14879" max="14880" width="5.7109375" style="6" customWidth="1"/>
    <col min="14881" max="14881" width="5.42578125" style="6" customWidth="1"/>
    <col min="14882" max="14899" width="5.7109375" style="6" customWidth="1"/>
    <col min="14900" max="14900" width="7" style="6" customWidth="1"/>
    <col min="14901" max="14902" width="12" style="6" bestFit="1" customWidth="1"/>
    <col min="14903" max="14903" width="13.28515625" style="6" bestFit="1" customWidth="1"/>
    <col min="14904" max="14904" width="12.42578125" style="6" bestFit="1" customWidth="1"/>
    <col min="14905" max="14905" width="12.42578125" style="6" customWidth="1"/>
    <col min="14906" max="14906" width="10.42578125" style="6" bestFit="1" customWidth="1"/>
    <col min="14907" max="15103" width="11.42578125" style="6"/>
    <col min="15104" max="15104" width="3.85546875" style="6" customWidth="1"/>
    <col min="15105" max="15105" width="12.140625" style="6" bestFit="1" customWidth="1"/>
    <col min="15106" max="15106" width="19.42578125" style="6" bestFit="1" customWidth="1"/>
    <col min="15107" max="15109" width="5.42578125" style="6" customWidth="1"/>
    <col min="15110" max="15112" width="5.5703125" style="6" customWidth="1"/>
    <col min="15113" max="15113" width="4.42578125" style="6" customWidth="1"/>
    <col min="15114" max="15114" width="6.28515625" style="6" customWidth="1"/>
    <col min="15115" max="15116" width="5.42578125" style="6" customWidth="1"/>
    <col min="15117" max="15119" width="5.5703125" style="6" customWidth="1"/>
    <col min="15120" max="15120" width="4.42578125" style="6" customWidth="1"/>
    <col min="15121" max="15123" width="5.42578125" style="6" customWidth="1"/>
    <col min="15124" max="15126" width="5.5703125" style="6" customWidth="1"/>
    <col min="15127" max="15127" width="4.42578125" style="6" customWidth="1"/>
    <col min="15128" max="15128" width="6.28515625" style="6" customWidth="1"/>
    <col min="15129" max="15130" width="5.42578125" style="6" customWidth="1"/>
    <col min="15131" max="15133" width="5.5703125" style="6" customWidth="1"/>
    <col min="15134" max="15134" width="4.42578125" style="6" customWidth="1"/>
    <col min="15135" max="15136" width="5.7109375" style="6" customWidth="1"/>
    <col min="15137" max="15137" width="5.42578125" style="6" customWidth="1"/>
    <col min="15138" max="15155" width="5.7109375" style="6" customWidth="1"/>
    <col min="15156" max="15156" width="7" style="6" customWidth="1"/>
    <col min="15157" max="15158" width="12" style="6" bestFit="1" customWidth="1"/>
    <col min="15159" max="15159" width="13.28515625" style="6" bestFit="1" customWidth="1"/>
    <col min="15160" max="15160" width="12.42578125" style="6" bestFit="1" customWidth="1"/>
    <col min="15161" max="15161" width="12.42578125" style="6" customWidth="1"/>
    <col min="15162" max="15162" width="10.42578125" style="6" bestFit="1" customWidth="1"/>
    <col min="15163" max="15359" width="11.42578125" style="6"/>
    <col min="15360" max="15360" width="3.85546875" style="6" customWidth="1"/>
    <col min="15361" max="15361" width="12.140625" style="6" bestFit="1" customWidth="1"/>
    <col min="15362" max="15362" width="19.42578125" style="6" bestFit="1" customWidth="1"/>
    <col min="15363" max="15365" width="5.42578125" style="6" customWidth="1"/>
    <col min="15366" max="15368" width="5.5703125" style="6" customWidth="1"/>
    <col min="15369" max="15369" width="4.42578125" style="6" customWidth="1"/>
    <col min="15370" max="15370" width="6.28515625" style="6" customWidth="1"/>
    <col min="15371" max="15372" width="5.42578125" style="6" customWidth="1"/>
    <col min="15373" max="15375" width="5.5703125" style="6" customWidth="1"/>
    <col min="15376" max="15376" width="4.42578125" style="6" customWidth="1"/>
    <col min="15377" max="15379" width="5.42578125" style="6" customWidth="1"/>
    <col min="15380" max="15382" width="5.5703125" style="6" customWidth="1"/>
    <col min="15383" max="15383" width="4.42578125" style="6" customWidth="1"/>
    <col min="15384" max="15384" width="6.28515625" style="6" customWidth="1"/>
    <col min="15385" max="15386" width="5.42578125" style="6" customWidth="1"/>
    <col min="15387" max="15389" width="5.5703125" style="6" customWidth="1"/>
    <col min="15390" max="15390" width="4.42578125" style="6" customWidth="1"/>
    <col min="15391" max="15392" width="5.7109375" style="6" customWidth="1"/>
    <col min="15393" max="15393" width="5.42578125" style="6" customWidth="1"/>
    <col min="15394" max="15411" width="5.7109375" style="6" customWidth="1"/>
    <col min="15412" max="15412" width="7" style="6" customWidth="1"/>
    <col min="15413" max="15414" width="12" style="6" bestFit="1" customWidth="1"/>
    <col min="15415" max="15415" width="13.28515625" style="6" bestFit="1" customWidth="1"/>
    <col min="15416" max="15416" width="12.42578125" style="6" bestFit="1" customWidth="1"/>
    <col min="15417" max="15417" width="12.42578125" style="6" customWidth="1"/>
    <col min="15418" max="15418" width="10.42578125" style="6" bestFit="1" customWidth="1"/>
    <col min="15419" max="15615" width="11.42578125" style="6"/>
    <col min="15616" max="15616" width="3.85546875" style="6" customWidth="1"/>
    <col min="15617" max="15617" width="12.140625" style="6" bestFit="1" customWidth="1"/>
    <col min="15618" max="15618" width="19.42578125" style="6" bestFit="1" customWidth="1"/>
    <col min="15619" max="15621" width="5.42578125" style="6" customWidth="1"/>
    <col min="15622" max="15624" width="5.5703125" style="6" customWidth="1"/>
    <col min="15625" max="15625" width="4.42578125" style="6" customWidth="1"/>
    <col min="15626" max="15626" width="6.28515625" style="6" customWidth="1"/>
    <col min="15627" max="15628" width="5.42578125" style="6" customWidth="1"/>
    <col min="15629" max="15631" width="5.5703125" style="6" customWidth="1"/>
    <col min="15632" max="15632" width="4.42578125" style="6" customWidth="1"/>
    <col min="15633" max="15635" width="5.42578125" style="6" customWidth="1"/>
    <col min="15636" max="15638" width="5.5703125" style="6" customWidth="1"/>
    <col min="15639" max="15639" width="4.42578125" style="6" customWidth="1"/>
    <col min="15640" max="15640" width="6.28515625" style="6" customWidth="1"/>
    <col min="15641" max="15642" width="5.42578125" style="6" customWidth="1"/>
    <col min="15643" max="15645" width="5.5703125" style="6" customWidth="1"/>
    <col min="15646" max="15646" width="4.42578125" style="6" customWidth="1"/>
    <col min="15647" max="15648" width="5.7109375" style="6" customWidth="1"/>
    <col min="15649" max="15649" width="5.42578125" style="6" customWidth="1"/>
    <col min="15650" max="15667" width="5.7109375" style="6" customWidth="1"/>
    <col min="15668" max="15668" width="7" style="6" customWidth="1"/>
    <col min="15669" max="15670" width="12" style="6" bestFit="1" customWidth="1"/>
    <col min="15671" max="15671" width="13.28515625" style="6" bestFit="1" customWidth="1"/>
    <col min="15672" max="15672" width="12.42578125" style="6" bestFit="1" customWidth="1"/>
    <col min="15673" max="15673" width="12.42578125" style="6" customWidth="1"/>
    <col min="15674" max="15674" width="10.42578125" style="6" bestFit="1" customWidth="1"/>
    <col min="15675" max="15871" width="11.42578125" style="6"/>
    <col min="15872" max="15872" width="3.85546875" style="6" customWidth="1"/>
    <col min="15873" max="15873" width="12.140625" style="6" bestFit="1" customWidth="1"/>
    <col min="15874" max="15874" width="19.42578125" style="6" bestFit="1" customWidth="1"/>
    <col min="15875" max="15877" width="5.42578125" style="6" customWidth="1"/>
    <col min="15878" max="15880" width="5.5703125" style="6" customWidth="1"/>
    <col min="15881" max="15881" width="4.42578125" style="6" customWidth="1"/>
    <col min="15882" max="15882" width="6.28515625" style="6" customWidth="1"/>
    <col min="15883" max="15884" width="5.42578125" style="6" customWidth="1"/>
    <col min="15885" max="15887" width="5.5703125" style="6" customWidth="1"/>
    <col min="15888" max="15888" width="4.42578125" style="6" customWidth="1"/>
    <col min="15889" max="15891" width="5.42578125" style="6" customWidth="1"/>
    <col min="15892" max="15894" width="5.5703125" style="6" customWidth="1"/>
    <col min="15895" max="15895" width="4.42578125" style="6" customWidth="1"/>
    <col min="15896" max="15896" width="6.28515625" style="6" customWidth="1"/>
    <col min="15897" max="15898" width="5.42578125" style="6" customWidth="1"/>
    <col min="15899" max="15901" width="5.5703125" style="6" customWidth="1"/>
    <col min="15902" max="15902" width="4.42578125" style="6" customWidth="1"/>
    <col min="15903" max="15904" width="5.7109375" style="6" customWidth="1"/>
    <col min="15905" max="15905" width="5.42578125" style="6" customWidth="1"/>
    <col min="15906" max="15923" width="5.7109375" style="6" customWidth="1"/>
    <col min="15924" max="15924" width="7" style="6" customWidth="1"/>
    <col min="15925" max="15926" width="12" style="6" bestFit="1" customWidth="1"/>
    <col min="15927" max="15927" width="13.28515625" style="6" bestFit="1" customWidth="1"/>
    <col min="15928" max="15928" width="12.42578125" style="6" bestFit="1" customWidth="1"/>
    <col min="15929" max="15929" width="12.42578125" style="6" customWidth="1"/>
    <col min="15930" max="15930" width="10.42578125" style="6" bestFit="1" customWidth="1"/>
    <col min="15931" max="16127" width="11.42578125" style="6"/>
    <col min="16128" max="16128" width="3.85546875" style="6" customWidth="1"/>
    <col min="16129" max="16129" width="12.140625" style="6" bestFit="1" customWidth="1"/>
    <col min="16130" max="16130" width="19.42578125" style="6" bestFit="1" customWidth="1"/>
    <col min="16131" max="16133" width="5.42578125" style="6" customWidth="1"/>
    <col min="16134" max="16136" width="5.5703125" style="6" customWidth="1"/>
    <col min="16137" max="16137" width="4.42578125" style="6" customWidth="1"/>
    <col min="16138" max="16138" width="6.28515625" style="6" customWidth="1"/>
    <col min="16139" max="16140" width="5.42578125" style="6" customWidth="1"/>
    <col min="16141" max="16143" width="5.5703125" style="6" customWidth="1"/>
    <col min="16144" max="16144" width="4.42578125" style="6" customWidth="1"/>
    <col min="16145" max="16147" width="5.42578125" style="6" customWidth="1"/>
    <col min="16148" max="16150" width="5.5703125" style="6" customWidth="1"/>
    <col min="16151" max="16151" width="4.42578125" style="6" customWidth="1"/>
    <col min="16152" max="16152" width="6.28515625" style="6" customWidth="1"/>
    <col min="16153" max="16154" width="5.42578125" style="6" customWidth="1"/>
    <col min="16155" max="16157" width="5.5703125" style="6" customWidth="1"/>
    <col min="16158" max="16158" width="4.42578125" style="6" customWidth="1"/>
    <col min="16159" max="16160" width="5.7109375" style="6" customWidth="1"/>
    <col min="16161" max="16161" width="5.42578125" style="6" customWidth="1"/>
    <col min="16162" max="16179" width="5.7109375" style="6" customWidth="1"/>
    <col min="16180" max="16180" width="7" style="6" customWidth="1"/>
    <col min="16181" max="16182" width="12" style="6" bestFit="1" customWidth="1"/>
    <col min="16183" max="16183" width="13.28515625" style="6" bestFit="1" customWidth="1"/>
    <col min="16184" max="16184" width="12.42578125" style="6" bestFit="1" customWidth="1"/>
    <col min="16185" max="16185" width="12.42578125" style="6" customWidth="1"/>
    <col min="16186" max="16186" width="10.42578125" style="6" bestFit="1" customWidth="1"/>
    <col min="16187" max="16384" width="11.42578125" style="6"/>
  </cols>
  <sheetData>
    <row r="1" spans="2:59" ht="1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91"/>
      <c r="AI1" s="391"/>
      <c r="AJ1" s="391"/>
      <c r="AK1" s="3"/>
      <c r="BG1" s="3"/>
    </row>
    <row r="2" spans="2:59" ht="15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91"/>
      <c r="AI2" s="391"/>
      <c r="AJ2" s="391"/>
      <c r="AK2" s="3"/>
      <c r="BG2" s="3"/>
    </row>
    <row r="3" spans="2:59" ht="1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91"/>
      <c r="AI3" s="391"/>
      <c r="AJ3" s="391"/>
      <c r="AK3" s="3"/>
      <c r="BG3" s="3"/>
    </row>
    <row r="4" spans="2:59" ht="15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91"/>
      <c r="AI4" s="391"/>
      <c r="AJ4" s="391"/>
      <c r="AK4" s="3"/>
      <c r="BG4" s="3"/>
    </row>
    <row r="5" spans="2:59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91"/>
      <c r="AI5" s="391"/>
      <c r="AJ5" s="391"/>
      <c r="AK5" s="3"/>
      <c r="BG5" s="3"/>
    </row>
    <row r="6" spans="2:59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91"/>
      <c r="AI6" s="391"/>
      <c r="AJ6" s="391"/>
      <c r="AK6" s="3"/>
      <c r="BG6" s="3"/>
    </row>
    <row r="7" spans="2:59" ht="21" x14ac:dyDescent="0.25">
      <c r="B7" s="385" t="s">
        <v>290</v>
      </c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  <c r="AC7" s="386"/>
      <c r="AD7" s="386"/>
      <c r="AE7" s="386"/>
      <c r="AF7" s="386"/>
      <c r="AG7" s="386"/>
      <c r="AH7" s="386"/>
      <c r="AI7" s="386"/>
      <c r="AJ7" s="386"/>
      <c r="AK7" s="386"/>
      <c r="AL7" s="386"/>
      <c r="AM7" s="386"/>
      <c r="AN7" s="386"/>
      <c r="AO7" s="386"/>
      <c r="AP7" s="386"/>
      <c r="AQ7" s="386"/>
      <c r="AR7" s="386"/>
      <c r="AS7" s="386"/>
      <c r="AT7" s="386"/>
      <c r="AU7" s="386"/>
      <c r="AV7" s="386"/>
      <c r="AW7" s="386"/>
      <c r="AX7" s="386"/>
      <c r="AY7" s="386"/>
      <c r="AZ7" s="386"/>
      <c r="BA7" s="386"/>
      <c r="BB7" s="386"/>
      <c r="BC7" s="386"/>
      <c r="BD7" s="386"/>
      <c r="BE7" s="386"/>
      <c r="BF7" s="386"/>
      <c r="BG7" s="387"/>
    </row>
    <row r="8" spans="2:59" x14ac:dyDescent="0.25">
      <c r="B8" s="382"/>
      <c r="C8" s="382"/>
      <c r="D8" s="382"/>
      <c r="E8" s="382"/>
      <c r="F8" s="382"/>
      <c r="G8" s="383"/>
      <c r="H8" s="383"/>
      <c r="I8" s="383"/>
      <c r="J8" s="383"/>
      <c r="K8" s="383"/>
      <c r="L8" s="383"/>
      <c r="M8" s="383"/>
      <c r="N8" s="383"/>
      <c r="O8" s="383"/>
      <c r="P8" s="384"/>
      <c r="Q8" s="384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91"/>
      <c r="AI8" s="391"/>
      <c r="AJ8" s="391"/>
      <c r="AK8" s="3"/>
      <c r="BG8" s="3"/>
    </row>
    <row r="9" spans="2:59" ht="21" x14ac:dyDescent="0.25">
      <c r="B9" s="392" t="s">
        <v>293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3"/>
      <c r="AK9" s="393"/>
      <c r="AL9" s="393"/>
      <c r="AM9" s="393"/>
      <c r="AN9" s="393"/>
      <c r="AO9" s="393"/>
      <c r="AP9" s="393"/>
      <c r="AQ9" s="393"/>
      <c r="AR9" s="393"/>
      <c r="AS9" s="393"/>
      <c r="AT9" s="393"/>
      <c r="AU9" s="393"/>
      <c r="AV9" s="393"/>
      <c r="AW9" s="393"/>
      <c r="AX9" s="393"/>
      <c r="AY9" s="393"/>
      <c r="AZ9" s="393"/>
      <c r="BA9" s="393"/>
      <c r="BB9" s="393"/>
      <c r="BC9" s="393"/>
      <c r="BD9" s="393"/>
      <c r="BE9" s="393"/>
      <c r="BF9" s="393"/>
      <c r="BG9" s="394"/>
    </row>
    <row r="12" spans="2:59" ht="15" x14ac:dyDescent="0.25"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</row>
    <row r="13" spans="2:59" x14ac:dyDescent="0.25">
      <c r="B13" s="8"/>
    </row>
    <row r="14" spans="2:59" ht="14.25" thickBot="1" x14ac:dyDescent="0.3">
      <c r="B14" s="8"/>
      <c r="E14" s="2" t="s">
        <v>188</v>
      </c>
      <c r="K14" s="2">
        <v>2011</v>
      </c>
      <c r="S14" s="2" t="s">
        <v>189</v>
      </c>
      <c r="Z14" s="2">
        <v>2012</v>
      </c>
      <c r="AG14" s="2" t="s">
        <v>190</v>
      </c>
      <c r="AM14" s="2">
        <v>2013</v>
      </c>
      <c r="AT14" s="2">
        <v>2013</v>
      </c>
    </row>
    <row r="15" spans="2:59" ht="27.75" customHeight="1" x14ac:dyDescent="0.25">
      <c r="B15" s="365"/>
      <c r="C15" s="365"/>
      <c r="D15" s="361" t="s">
        <v>85</v>
      </c>
      <c r="E15" s="362"/>
      <c r="F15" s="362"/>
      <c r="G15" s="362"/>
      <c r="H15" s="362"/>
      <c r="I15" s="362"/>
      <c r="J15" s="366"/>
      <c r="K15" s="361" t="s">
        <v>86</v>
      </c>
      <c r="L15" s="362"/>
      <c r="M15" s="362"/>
      <c r="N15" s="362"/>
      <c r="O15" s="362"/>
      <c r="P15" s="362"/>
      <c r="Q15" s="366"/>
      <c r="R15" s="361" t="s">
        <v>87</v>
      </c>
      <c r="S15" s="362"/>
      <c r="T15" s="362"/>
      <c r="U15" s="362"/>
      <c r="V15" s="362"/>
      <c r="W15" s="362"/>
      <c r="X15" s="366"/>
      <c r="Y15" s="361" t="s">
        <v>88</v>
      </c>
      <c r="Z15" s="362"/>
      <c r="AA15" s="362"/>
      <c r="AB15" s="362"/>
      <c r="AC15" s="362"/>
      <c r="AD15" s="362"/>
      <c r="AE15" s="366"/>
      <c r="AF15" s="361" t="s">
        <v>191</v>
      </c>
      <c r="AG15" s="362"/>
      <c r="AH15" s="362"/>
      <c r="AI15" s="362"/>
      <c r="AJ15" s="362"/>
      <c r="AK15" s="362"/>
      <c r="AL15" s="363"/>
      <c r="AM15" s="361" t="s">
        <v>201</v>
      </c>
      <c r="AN15" s="362"/>
      <c r="AO15" s="362"/>
      <c r="AP15" s="362"/>
      <c r="AQ15" s="362"/>
      <c r="AR15" s="362"/>
      <c r="AS15" s="363"/>
      <c r="AT15" s="361" t="s">
        <v>204</v>
      </c>
      <c r="AU15" s="362"/>
      <c r="AV15" s="362"/>
      <c r="AW15" s="362"/>
      <c r="AX15" s="362"/>
      <c r="AY15" s="362"/>
      <c r="AZ15" s="363"/>
      <c r="BA15" s="42"/>
    </row>
    <row r="16" spans="2:59" ht="60" x14ac:dyDescent="0.25">
      <c r="B16" s="43" t="s">
        <v>4</v>
      </c>
      <c r="C16" s="43" t="s">
        <v>5</v>
      </c>
      <c r="D16" s="9" t="s">
        <v>56</v>
      </c>
      <c r="E16" s="9" t="s">
        <v>57</v>
      </c>
      <c r="F16" s="9" t="s">
        <v>58</v>
      </c>
      <c r="G16" s="9" t="s">
        <v>59</v>
      </c>
      <c r="H16" s="9" t="s">
        <v>60</v>
      </c>
      <c r="I16" s="9" t="s">
        <v>61</v>
      </c>
      <c r="J16" s="9" t="s">
        <v>62</v>
      </c>
      <c r="K16" s="9" t="s">
        <v>56</v>
      </c>
      <c r="L16" s="9" t="s">
        <v>57</v>
      </c>
      <c r="M16" s="9" t="s">
        <v>58</v>
      </c>
      <c r="N16" s="9" t="s">
        <v>59</v>
      </c>
      <c r="O16" s="9" t="s">
        <v>60</v>
      </c>
      <c r="P16" s="9" t="s">
        <v>61</v>
      </c>
      <c r="Q16" s="9" t="s">
        <v>62</v>
      </c>
      <c r="R16" s="9" t="s">
        <v>56</v>
      </c>
      <c r="S16" s="9" t="s">
        <v>57</v>
      </c>
      <c r="T16" s="9" t="s">
        <v>58</v>
      </c>
      <c r="U16" s="9" t="s">
        <v>59</v>
      </c>
      <c r="V16" s="9" t="s">
        <v>60</v>
      </c>
      <c r="W16" s="9" t="s">
        <v>61</v>
      </c>
      <c r="X16" s="9" t="s">
        <v>62</v>
      </c>
      <c r="Y16" s="9" t="s">
        <v>56</v>
      </c>
      <c r="Z16" s="9" t="s">
        <v>57</v>
      </c>
      <c r="AA16" s="9" t="s">
        <v>58</v>
      </c>
      <c r="AB16" s="9" t="s">
        <v>59</v>
      </c>
      <c r="AC16" s="9" t="s">
        <v>60</v>
      </c>
      <c r="AD16" s="9" t="s">
        <v>61</v>
      </c>
      <c r="AE16" s="9" t="s">
        <v>62</v>
      </c>
      <c r="AF16" s="9" t="s">
        <v>56</v>
      </c>
      <c r="AG16" s="9" t="s">
        <v>57</v>
      </c>
      <c r="AH16" s="9" t="s">
        <v>58</v>
      </c>
      <c r="AI16" s="9" t="s">
        <v>59</v>
      </c>
      <c r="AJ16" s="9" t="s">
        <v>60</v>
      </c>
      <c r="AK16" s="9" t="s">
        <v>61</v>
      </c>
      <c r="AL16" s="9" t="s">
        <v>62</v>
      </c>
      <c r="AM16" s="9" t="s">
        <v>56</v>
      </c>
      <c r="AN16" s="9" t="s">
        <v>57</v>
      </c>
      <c r="AO16" s="9" t="s">
        <v>58</v>
      </c>
      <c r="AP16" s="9" t="s">
        <v>59</v>
      </c>
      <c r="AQ16" s="9" t="s">
        <v>60</v>
      </c>
      <c r="AR16" s="9" t="s">
        <v>61</v>
      </c>
      <c r="AS16" s="9" t="s">
        <v>62</v>
      </c>
      <c r="AT16" s="9" t="s">
        <v>56</v>
      </c>
      <c r="AU16" s="9" t="s">
        <v>57</v>
      </c>
      <c r="AV16" s="9" t="s">
        <v>58</v>
      </c>
      <c r="AW16" s="9" t="s">
        <v>186</v>
      </c>
      <c r="AX16" s="9" t="s">
        <v>192</v>
      </c>
      <c r="AY16" s="9" t="s">
        <v>193</v>
      </c>
      <c r="AZ16" s="9" t="s">
        <v>194</v>
      </c>
      <c r="BA16" s="44" t="s">
        <v>195</v>
      </c>
      <c r="BB16" s="45" t="s">
        <v>89</v>
      </c>
      <c r="BC16" s="45" t="s">
        <v>63</v>
      </c>
      <c r="BD16" s="45" t="s">
        <v>64</v>
      </c>
      <c r="BE16" s="45" t="s">
        <v>203</v>
      </c>
      <c r="BF16" s="45" t="s">
        <v>196</v>
      </c>
    </row>
    <row r="17" spans="2:62" x14ac:dyDescent="0.25">
      <c r="B17" s="46" t="s">
        <v>24</v>
      </c>
      <c r="C17" s="46" t="s">
        <v>90</v>
      </c>
      <c r="D17" s="10">
        <v>245</v>
      </c>
      <c r="E17" s="10">
        <v>67</v>
      </c>
      <c r="F17" s="10">
        <v>178</v>
      </c>
      <c r="G17" s="10">
        <v>117</v>
      </c>
      <c r="H17" s="10">
        <v>69</v>
      </c>
      <c r="I17" s="10">
        <v>47</v>
      </c>
      <c r="J17" s="10">
        <v>12</v>
      </c>
      <c r="K17" s="10">
        <v>205</v>
      </c>
      <c r="L17" s="10">
        <v>40</v>
      </c>
      <c r="M17" s="10">
        <v>165</v>
      </c>
      <c r="N17" s="10">
        <v>63</v>
      </c>
      <c r="O17" s="10">
        <v>62</v>
      </c>
      <c r="P17" s="10">
        <v>50</v>
      </c>
      <c r="Q17" s="10">
        <v>30</v>
      </c>
      <c r="R17" s="5">
        <v>177</v>
      </c>
      <c r="S17" s="5">
        <v>55</v>
      </c>
      <c r="T17" s="5">
        <v>122</v>
      </c>
      <c r="U17" s="5">
        <v>60</v>
      </c>
      <c r="V17" s="5">
        <v>62</v>
      </c>
      <c r="W17" s="5">
        <v>39</v>
      </c>
      <c r="X17" s="5">
        <v>16</v>
      </c>
      <c r="Y17" s="5"/>
      <c r="Z17" s="5"/>
      <c r="AA17" s="5"/>
      <c r="AB17" s="5"/>
      <c r="AC17" s="5"/>
      <c r="AD17" s="5"/>
      <c r="AE17" s="5"/>
      <c r="AF17" s="5">
        <v>205</v>
      </c>
      <c r="AG17" s="10">
        <v>74</v>
      </c>
      <c r="AH17" s="10">
        <v>131</v>
      </c>
      <c r="AI17" s="10">
        <v>80</v>
      </c>
      <c r="AJ17" s="10">
        <v>51</v>
      </c>
      <c r="AK17" s="10">
        <v>32</v>
      </c>
      <c r="AL17" s="10">
        <v>42</v>
      </c>
      <c r="AM17" s="10">
        <v>204</v>
      </c>
      <c r="AN17" s="10">
        <v>101</v>
      </c>
      <c r="AO17" s="10">
        <v>103</v>
      </c>
      <c r="AP17" s="10">
        <v>82</v>
      </c>
      <c r="AQ17" s="10">
        <v>47</v>
      </c>
      <c r="AR17" s="10">
        <v>35</v>
      </c>
      <c r="AS17" s="10">
        <v>40</v>
      </c>
      <c r="AT17" s="47"/>
      <c r="AU17" s="47"/>
      <c r="AV17" s="47"/>
      <c r="AW17" s="47"/>
      <c r="AX17" s="47"/>
      <c r="AY17" s="47"/>
      <c r="AZ17" s="47"/>
      <c r="BA17" s="10">
        <v>1036</v>
      </c>
      <c r="BB17" s="48">
        <v>47100</v>
      </c>
      <c r="BC17" s="48">
        <v>220100</v>
      </c>
      <c r="BD17" s="48">
        <v>134700</v>
      </c>
      <c r="BE17" s="48">
        <v>164400</v>
      </c>
      <c r="BF17" s="48">
        <v>566300</v>
      </c>
    </row>
    <row r="18" spans="2:62" x14ac:dyDescent="0.25">
      <c r="B18" s="49" t="s">
        <v>27</v>
      </c>
      <c r="C18" s="49" t="s">
        <v>27</v>
      </c>
      <c r="D18" s="10">
        <v>532</v>
      </c>
      <c r="E18" s="10">
        <v>139</v>
      </c>
      <c r="F18" s="10">
        <v>393</v>
      </c>
      <c r="G18" s="10">
        <v>263</v>
      </c>
      <c r="H18" s="10">
        <v>122</v>
      </c>
      <c r="I18" s="10">
        <v>93</v>
      </c>
      <c r="J18" s="10">
        <v>54</v>
      </c>
      <c r="K18" s="10">
        <v>607</v>
      </c>
      <c r="L18" s="10">
        <v>140</v>
      </c>
      <c r="M18" s="10">
        <v>467</v>
      </c>
      <c r="N18" s="10">
        <v>213</v>
      </c>
      <c r="O18" s="10">
        <v>167</v>
      </c>
      <c r="P18" s="10">
        <v>137</v>
      </c>
      <c r="Q18" s="10">
        <v>90</v>
      </c>
      <c r="R18" s="5">
        <v>637</v>
      </c>
      <c r="S18" s="5">
        <v>184</v>
      </c>
      <c r="T18" s="5">
        <v>453</v>
      </c>
      <c r="U18" s="5">
        <v>278</v>
      </c>
      <c r="V18" s="5">
        <v>152</v>
      </c>
      <c r="W18" s="5">
        <v>107</v>
      </c>
      <c r="X18" s="5">
        <v>100</v>
      </c>
      <c r="Y18" s="5">
        <v>745</v>
      </c>
      <c r="Z18" s="5">
        <v>294</v>
      </c>
      <c r="AA18" s="5">
        <v>451</v>
      </c>
      <c r="AB18" s="5">
        <v>308</v>
      </c>
      <c r="AC18" s="5">
        <v>184</v>
      </c>
      <c r="AD18" s="5">
        <v>131</v>
      </c>
      <c r="AE18" s="5">
        <v>122</v>
      </c>
      <c r="AF18" s="5">
        <v>392</v>
      </c>
      <c r="AG18" s="10">
        <v>130</v>
      </c>
      <c r="AH18" s="10">
        <v>262</v>
      </c>
      <c r="AI18" s="10">
        <v>174</v>
      </c>
      <c r="AJ18" s="10">
        <v>96</v>
      </c>
      <c r="AK18" s="10">
        <v>71</v>
      </c>
      <c r="AL18" s="10">
        <v>51</v>
      </c>
      <c r="AM18" s="10">
        <v>672</v>
      </c>
      <c r="AN18" s="10">
        <v>268</v>
      </c>
      <c r="AO18" s="10">
        <v>404</v>
      </c>
      <c r="AP18" s="10">
        <v>296</v>
      </c>
      <c r="AQ18" s="10">
        <v>158</v>
      </c>
      <c r="AR18" s="10">
        <v>119</v>
      </c>
      <c r="AS18" s="10">
        <v>99</v>
      </c>
      <c r="AT18" s="47"/>
      <c r="AU18" s="47"/>
      <c r="AV18" s="47"/>
      <c r="AW18" s="47"/>
      <c r="AX18" s="47"/>
      <c r="AY18" s="47"/>
      <c r="AZ18" s="47"/>
      <c r="BA18" s="10">
        <v>3585</v>
      </c>
      <c r="BB18" s="48">
        <v>36900</v>
      </c>
      <c r="BC18" s="48">
        <v>563800</v>
      </c>
      <c r="BD18" s="48">
        <v>760000</v>
      </c>
      <c r="BE18" s="48">
        <v>422400</v>
      </c>
      <c r="BF18" s="48">
        <v>1783100</v>
      </c>
      <c r="BG18" s="11"/>
    </row>
    <row r="19" spans="2:62" s="15" customFormat="1" x14ac:dyDescent="0.25">
      <c r="B19" s="49" t="s">
        <v>29</v>
      </c>
      <c r="C19" s="49" t="s">
        <v>91</v>
      </c>
      <c r="D19" s="10">
        <v>151</v>
      </c>
      <c r="E19" s="10">
        <v>49</v>
      </c>
      <c r="F19" s="10">
        <v>102</v>
      </c>
      <c r="G19" s="10">
        <v>60</v>
      </c>
      <c r="H19" s="10">
        <v>44</v>
      </c>
      <c r="I19" s="10">
        <v>32</v>
      </c>
      <c r="J19" s="10">
        <v>15</v>
      </c>
      <c r="K19" s="10">
        <v>152</v>
      </c>
      <c r="L19" s="10">
        <v>37</v>
      </c>
      <c r="M19" s="10">
        <v>115</v>
      </c>
      <c r="N19" s="10">
        <v>45</v>
      </c>
      <c r="O19" s="10">
        <v>31</v>
      </c>
      <c r="P19" s="10">
        <v>49</v>
      </c>
      <c r="Q19" s="10">
        <v>27</v>
      </c>
      <c r="R19" s="5">
        <v>223</v>
      </c>
      <c r="S19" s="5">
        <v>86</v>
      </c>
      <c r="T19" s="5">
        <v>137</v>
      </c>
      <c r="U19" s="5">
        <v>60</v>
      </c>
      <c r="V19" s="5">
        <v>62</v>
      </c>
      <c r="W19" s="5">
        <v>56</v>
      </c>
      <c r="X19" s="5">
        <v>45</v>
      </c>
      <c r="Y19" s="5"/>
      <c r="Z19" s="5"/>
      <c r="AA19" s="5"/>
      <c r="AB19" s="5"/>
      <c r="AC19" s="5"/>
      <c r="AD19" s="5"/>
      <c r="AE19" s="5"/>
      <c r="AF19" s="5">
        <v>255</v>
      </c>
      <c r="AG19" s="10">
        <v>101</v>
      </c>
      <c r="AH19" s="10">
        <v>154</v>
      </c>
      <c r="AI19" s="10">
        <v>90</v>
      </c>
      <c r="AJ19" s="10">
        <v>57</v>
      </c>
      <c r="AK19" s="10">
        <v>44</v>
      </c>
      <c r="AL19" s="10">
        <v>64</v>
      </c>
      <c r="AM19" s="10">
        <v>337</v>
      </c>
      <c r="AN19" s="10">
        <v>136</v>
      </c>
      <c r="AO19" s="10">
        <v>201</v>
      </c>
      <c r="AP19" s="10">
        <v>111</v>
      </c>
      <c r="AQ19" s="10">
        <v>68</v>
      </c>
      <c r="AR19" s="10">
        <v>78</v>
      </c>
      <c r="AS19" s="10">
        <v>80</v>
      </c>
      <c r="AT19" s="10">
        <v>119</v>
      </c>
      <c r="AU19" s="10">
        <v>66</v>
      </c>
      <c r="AV19" s="10">
        <v>53</v>
      </c>
      <c r="AW19" s="10">
        <v>28</v>
      </c>
      <c r="AX19" s="10">
        <v>31</v>
      </c>
      <c r="AY19" s="10">
        <v>16</v>
      </c>
      <c r="AZ19" s="10">
        <v>44</v>
      </c>
      <c r="BA19" s="10">
        <v>1237</v>
      </c>
      <c r="BB19" s="48">
        <v>14600</v>
      </c>
      <c r="BC19" s="48">
        <v>194300</v>
      </c>
      <c r="BD19" s="48">
        <v>182300</v>
      </c>
      <c r="BE19" s="48">
        <v>341600</v>
      </c>
      <c r="BF19" s="48">
        <v>732800</v>
      </c>
      <c r="BG19" s="12"/>
      <c r="BH19" s="13"/>
      <c r="BI19" s="14"/>
      <c r="BJ19" s="14"/>
    </row>
    <row r="20" spans="2:62" s="15" customFormat="1" x14ac:dyDescent="0.25">
      <c r="B20" s="49" t="s">
        <v>92</v>
      </c>
      <c r="C20" s="49" t="s">
        <v>93</v>
      </c>
      <c r="D20" s="10">
        <v>426</v>
      </c>
      <c r="E20" s="10">
        <v>154</v>
      </c>
      <c r="F20" s="10">
        <v>272</v>
      </c>
      <c r="G20" s="10">
        <v>227</v>
      </c>
      <c r="H20" s="10">
        <v>108</v>
      </c>
      <c r="I20" s="10">
        <v>65</v>
      </c>
      <c r="J20" s="10">
        <v>26</v>
      </c>
      <c r="K20" s="10">
        <v>627</v>
      </c>
      <c r="L20" s="10">
        <v>169</v>
      </c>
      <c r="M20" s="10">
        <v>458</v>
      </c>
      <c r="N20" s="10">
        <v>236</v>
      </c>
      <c r="O20" s="10">
        <v>172</v>
      </c>
      <c r="P20" s="10">
        <v>146</v>
      </c>
      <c r="Q20" s="10">
        <v>73</v>
      </c>
      <c r="R20" s="5">
        <v>556</v>
      </c>
      <c r="S20" s="5">
        <v>240</v>
      </c>
      <c r="T20" s="5">
        <v>316</v>
      </c>
      <c r="U20" s="5">
        <v>208</v>
      </c>
      <c r="V20" s="5">
        <v>121</v>
      </c>
      <c r="W20" s="5">
        <v>141</v>
      </c>
      <c r="X20" s="5">
        <v>86</v>
      </c>
      <c r="Y20" s="5">
        <v>191</v>
      </c>
      <c r="Z20" s="5">
        <v>65</v>
      </c>
      <c r="AA20" s="5">
        <v>126</v>
      </c>
      <c r="AB20" s="5">
        <v>73</v>
      </c>
      <c r="AC20" s="5">
        <v>51</v>
      </c>
      <c r="AD20" s="5">
        <v>41</v>
      </c>
      <c r="AE20" s="5">
        <v>26</v>
      </c>
      <c r="AF20" s="5">
        <v>395</v>
      </c>
      <c r="AG20" s="10">
        <v>108</v>
      </c>
      <c r="AH20" s="10">
        <v>287</v>
      </c>
      <c r="AI20" s="10">
        <v>147</v>
      </c>
      <c r="AJ20" s="10">
        <v>108</v>
      </c>
      <c r="AK20" s="10">
        <v>83</v>
      </c>
      <c r="AL20" s="10">
        <v>57</v>
      </c>
      <c r="AM20" s="10">
        <v>548</v>
      </c>
      <c r="AN20" s="10">
        <v>171</v>
      </c>
      <c r="AO20" s="10">
        <v>377</v>
      </c>
      <c r="AP20" s="10">
        <v>181</v>
      </c>
      <c r="AQ20" s="10">
        <v>170</v>
      </c>
      <c r="AR20" s="10">
        <v>117</v>
      </c>
      <c r="AS20" s="10">
        <v>80</v>
      </c>
      <c r="AT20" s="10">
        <v>96</v>
      </c>
      <c r="AU20" s="10">
        <v>28</v>
      </c>
      <c r="AV20" s="10">
        <v>68</v>
      </c>
      <c r="AW20" s="10">
        <v>36</v>
      </c>
      <c r="AX20" s="10">
        <v>30</v>
      </c>
      <c r="AY20" s="10">
        <v>21</v>
      </c>
      <c r="AZ20" s="10">
        <v>9</v>
      </c>
      <c r="BA20" s="10">
        <v>2839</v>
      </c>
      <c r="BB20" s="48">
        <v>35800</v>
      </c>
      <c r="BC20" s="48">
        <v>597500</v>
      </c>
      <c r="BD20" s="48">
        <v>484700</v>
      </c>
      <c r="BE20" s="48">
        <v>485100</v>
      </c>
      <c r="BF20" s="48">
        <v>1603100</v>
      </c>
      <c r="BG20" s="12"/>
      <c r="BH20" s="13"/>
      <c r="BI20" s="14"/>
      <c r="BJ20" s="14"/>
    </row>
    <row r="21" spans="2:62" s="15" customFormat="1" x14ac:dyDescent="0.25">
      <c r="B21" s="46" t="s">
        <v>92</v>
      </c>
      <c r="C21" s="46" t="s">
        <v>94</v>
      </c>
      <c r="D21" s="10">
        <v>492</v>
      </c>
      <c r="E21" s="10">
        <v>178</v>
      </c>
      <c r="F21" s="10">
        <v>314</v>
      </c>
      <c r="G21" s="10">
        <v>310</v>
      </c>
      <c r="H21" s="10">
        <v>104</v>
      </c>
      <c r="I21" s="10">
        <v>58</v>
      </c>
      <c r="J21" s="10">
        <v>20</v>
      </c>
      <c r="K21" s="10">
        <v>813</v>
      </c>
      <c r="L21" s="10">
        <v>253</v>
      </c>
      <c r="M21" s="10">
        <v>560</v>
      </c>
      <c r="N21" s="10">
        <v>324</v>
      </c>
      <c r="O21" s="10">
        <v>233</v>
      </c>
      <c r="P21" s="10">
        <v>154</v>
      </c>
      <c r="Q21" s="10">
        <v>102</v>
      </c>
      <c r="R21" s="5">
        <v>489</v>
      </c>
      <c r="S21" s="5">
        <v>185</v>
      </c>
      <c r="T21" s="5">
        <v>304</v>
      </c>
      <c r="U21" s="5">
        <v>192</v>
      </c>
      <c r="V21" s="5">
        <v>138</v>
      </c>
      <c r="W21" s="5">
        <v>103</v>
      </c>
      <c r="X21" s="5">
        <v>56</v>
      </c>
      <c r="Y21" s="5">
        <v>393</v>
      </c>
      <c r="Z21" s="5">
        <v>120</v>
      </c>
      <c r="AA21" s="5">
        <v>273</v>
      </c>
      <c r="AB21" s="5">
        <v>128</v>
      </c>
      <c r="AC21" s="5">
        <v>117</v>
      </c>
      <c r="AD21" s="5">
        <v>81</v>
      </c>
      <c r="AE21" s="5">
        <v>67</v>
      </c>
      <c r="AF21" s="5">
        <v>347</v>
      </c>
      <c r="AG21" s="10">
        <v>102</v>
      </c>
      <c r="AH21" s="10">
        <v>245</v>
      </c>
      <c r="AI21" s="10">
        <v>104</v>
      </c>
      <c r="AJ21" s="10">
        <v>99</v>
      </c>
      <c r="AK21" s="10">
        <v>82</v>
      </c>
      <c r="AL21" s="10">
        <v>62</v>
      </c>
      <c r="AM21" s="10">
        <v>587</v>
      </c>
      <c r="AN21" s="10">
        <v>195</v>
      </c>
      <c r="AO21" s="10">
        <v>392</v>
      </c>
      <c r="AP21" s="10">
        <v>219</v>
      </c>
      <c r="AQ21" s="10">
        <v>139</v>
      </c>
      <c r="AR21" s="10">
        <v>130</v>
      </c>
      <c r="AS21" s="10">
        <v>99</v>
      </c>
      <c r="AT21" s="10">
        <v>197</v>
      </c>
      <c r="AU21" s="10">
        <v>51</v>
      </c>
      <c r="AV21" s="10">
        <v>146</v>
      </c>
      <c r="AW21" s="10">
        <v>94</v>
      </c>
      <c r="AX21" s="10">
        <v>49</v>
      </c>
      <c r="AY21" s="10">
        <v>33</v>
      </c>
      <c r="AZ21" s="10">
        <v>21</v>
      </c>
      <c r="BA21" s="10">
        <v>3318</v>
      </c>
      <c r="BB21" s="48">
        <v>80400</v>
      </c>
      <c r="BC21" s="48">
        <v>603800</v>
      </c>
      <c r="BD21" s="48">
        <v>559900</v>
      </c>
      <c r="BE21" s="48">
        <v>566900</v>
      </c>
      <c r="BF21" s="48">
        <v>1811000</v>
      </c>
      <c r="BG21" s="12"/>
      <c r="BH21" s="13"/>
      <c r="BI21" s="14"/>
      <c r="BJ21" s="14"/>
    </row>
    <row r="22" spans="2:62" s="15" customFormat="1" x14ac:dyDescent="0.25">
      <c r="B22" s="49" t="s">
        <v>29</v>
      </c>
      <c r="C22" s="49" t="s">
        <v>95</v>
      </c>
      <c r="D22" s="10">
        <v>607</v>
      </c>
      <c r="E22" s="10">
        <v>168</v>
      </c>
      <c r="F22" s="10">
        <v>439</v>
      </c>
      <c r="G22" s="10">
        <v>234</v>
      </c>
      <c r="H22" s="10">
        <v>176</v>
      </c>
      <c r="I22" s="10">
        <v>142</v>
      </c>
      <c r="J22" s="10">
        <v>55</v>
      </c>
      <c r="K22" s="10">
        <v>729</v>
      </c>
      <c r="L22" s="10">
        <v>176</v>
      </c>
      <c r="M22" s="10">
        <v>553</v>
      </c>
      <c r="N22" s="10">
        <v>223</v>
      </c>
      <c r="O22" s="10">
        <v>240</v>
      </c>
      <c r="P22" s="10">
        <v>174</v>
      </c>
      <c r="Q22" s="10">
        <v>92</v>
      </c>
      <c r="R22" s="5">
        <v>803</v>
      </c>
      <c r="S22" s="5">
        <v>250</v>
      </c>
      <c r="T22" s="5">
        <v>553</v>
      </c>
      <c r="U22" s="5">
        <v>248</v>
      </c>
      <c r="V22" s="5">
        <v>207</v>
      </c>
      <c r="W22" s="5">
        <v>192</v>
      </c>
      <c r="X22" s="5">
        <v>156</v>
      </c>
      <c r="Y22" s="5">
        <v>890</v>
      </c>
      <c r="Z22" s="5">
        <v>276</v>
      </c>
      <c r="AA22" s="5">
        <v>614</v>
      </c>
      <c r="AB22" s="5">
        <v>267</v>
      </c>
      <c r="AC22" s="5">
        <v>222</v>
      </c>
      <c r="AD22" s="5">
        <v>217</v>
      </c>
      <c r="AE22" s="5">
        <v>184</v>
      </c>
      <c r="AF22" s="5">
        <v>300</v>
      </c>
      <c r="AG22" s="10">
        <v>88</v>
      </c>
      <c r="AH22" s="10">
        <v>212</v>
      </c>
      <c r="AI22" s="10">
        <v>108</v>
      </c>
      <c r="AJ22" s="10">
        <v>71</v>
      </c>
      <c r="AK22" s="10">
        <v>68</v>
      </c>
      <c r="AL22" s="10">
        <v>53</v>
      </c>
      <c r="AM22" s="10">
        <v>729</v>
      </c>
      <c r="AN22" s="10">
        <v>294</v>
      </c>
      <c r="AO22" s="10">
        <v>435</v>
      </c>
      <c r="AP22" s="10">
        <v>273</v>
      </c>
      <c r="AQ22" s="10">
        <v>160</v>
      </c>
      <c r="AR22" s="10">
        <v>149</v>
      </c>
      <c r="AS22" s="10">
        <v>147</v>
      </c>
      <c r="AT22" s="10">
        <v>451</v>
      </c>
      <c r="AU22" s="10">
        <v>172</v>
      </c>
      <c r="AV22" s="10">
        <v>279</v>
      </c>
      <c r="AW22" s="10">
        <v>125</v>
      </c>
      <c r="AX22" s="10">
        <v>118</v>
      </c>
      <c r="AY22" s="10">
        <v>95</v>
      </c>
      <c r="AZ22" s="10">
        <v>113</v>
      </c>
      <c r="BA22" s="10">
        <v>4509</v>
      </c>
      <c r="BB22" s="48">
        <v>52800</v>
      </c>
      <c r="BC22" s="48">
        <v>707000</v>
      </c>
      <c r="BD22" s="48">
        <v>961900</v>
      </c>
      <c r="BE22" s="48">
        <v>775900</v>
      </c>
      <c r="BF22" s="48">
        <v>2497600</v>
      </c>
      <c r="BG22" s="12"/>
      <c r="BH22" s="13"/>
      <c r="BI22" s="14"/>
      <c r="BJ22" s="14"/>
    </row>
    <row r="23" spans="2:62" s="15" customFormat="1" ht="12.75" customHeight="1" x14ac:dyDescent="0.25">
      <c r="B23" s="49" t="s">
        <v>92</v>
      </c>
      <c r="C23" s="49" t="s">
        <v>48</v>
      </c>
      <c r="D23" s="10">
        <v>303</v>
      </c>
      <c r="E23" s="10">
        <v>65</v>
      </c>
      <c r="F23" s="10">
        <v>238</v>
      </c>
      <c r="G23" s="10">
        <v>122</v>
      </c>
      <c r="H23" s="10">
        <v>88</v>
      </c>
      <c r="I23" s="10">
        <v>73</v>
      </c>
      <c r="J23" s="10">
        <v>20</v>
      </c>
      <c r="K23" s="10">
        <v>363</v>
      </c>
      <c r="L23" s="10">
        <v>119</v>
      </c>
      <c r="M23" s="10">
        <v>244</v>
      </c>
      <c r="N23" s="10">
        <v>94</v>
      </c>
      <c r="O23" s="10">
        <v>85</v>
      </c>
      <c r="P23" s="10">
        <v>110</v>
      </c>
      <c r="Q23" s="10">
        <v>74</v>
      </c>
      <c r="R23" s="5">
        <v>210</v>
      </c>
      <c r="S23" s="5">
        <v>104</v>
      </c>
      <c r="T23" s="5">
        <v>106</v>
      </c>
      <c r="U23" s="5">
        <v>84</v>
      </c>
      <c r="V23" s="5">
        <v>39</v>
      </c>
      <c r="W23" s="5">
        <v>43</v>
      </c>
      <c r="X23" s="5">
        <v>44</v>
      </c>
      <c r="Y23" s="5"/>
      <c r="Z23" s="5"/>
      <c r="AA23" s="5"/>
      <c r="AB23" s="5"/>
      <c r="AC23" s="5"/>
      <c r="AD23" s="5"/>
      <c r="AE23" s="5"/>
      <c r="AF23" s="5">
        <v>372</v>
      </c>
      <c r="AG23" s="10">
        <v>143</v>
      </c>
      <c r="AH23" s="10">
        <v>229</v>
      </c>
      <c r="AI23" s="10">
        <v>122</v>
      </c>
      <c r="AJ23" s="10">
        <v>73</v>
      </c>
      <c r="AK23" s="10">
        <v>78</v>
      </c>
      <c r="AL23" s="10">
        <v>99</v>
      </c>
      <c r="AM23" s="10">
        <v>359</v>
      </c>
      <c r="AN23" s="10">
        <v>190</v>
      </c>
      <c r="AO23" s="10">
        <v>169</v>
      </c>
      <c r="AP23" s="10">
        <v>149</v>
      </c>
      <c r="AQ23" s="10">
        <v>68</v>
      </c>
      <c r="AR23" s="10">
        <v>66</v>
      </c>
      <c r="AS23" s="10">
        <v>76</v>
      </c>
      <c r="AT23" s="47"/>
      <c r="AU23" s="47"/>
      <c r="AV23" s="47"/>
      <c r="AW23" s="47"/>
      <c r="AX23" s="47"/>
      <c r="AY23" s="47"/>
      <c r="AZ23" s="47"/>
      <c r="BA23" s="10">
        <v>1607</v>
      </c>
      <c r="BB23" s="48">
        <v>29200</v>
      </c>
      <c r="BC23" s="48">
        <v>378000</v>
      </c>
      <c r="BD23" s="48">
        <v>196700</v>
      </c>
      <c r="BE23" s="48">
        <v>290100</v>
      </c>
      <c r="BF23" s="48">
        <v>894000</v>
      </c>
      <c r="BG23" s="12"/>
      <c r="BH23" s="13"/>
      <c r="BI23" s="14"/>
      <c r="BJ23" s="14"/>
    </row>
    <row r="24" spans="2:62" s="15" customFormat="1" x14ac:dyDescent="0.25">
      <c r="B24" s="49" t="s">
        <v>92</v>
      </c>
      <c r="C24" s="49" t="s">
        <v>96</v>
      </c>
      <c r="D24" s="10">
        <v>626</v>
      </c>
      <c r="E24" s="10">
        <v>218</v>
      </c>
      <c r="F24" s="10">
        <v>408</v>
      </c>
      <c r="G24" s="10">
        <v>262</v>
      </c>
      <c r="H24" s="10">
        <v>152</v>
      </c>
      <c r="I24" s="10">
        <v>122</v>
      </c>
      <c r="J24" s="10">
        <v>90</v>
      </c>
      <c r="K24" s="10">
        <v>904</v>
      </c>
      <c r="L24" s="10">
        <v>331</v>
      </c>
      <c r="M24" s="10">
        <v>573</v>
      </c>
      <c r="N24" s="10">
        <v>364</v>
      </c>
      <c r="O24" s="10">
        <v>240</v>
      </c>
      <c r="P24" s="10">
        <v>184</v>
      </c>
      <c r="Q24" s="10">
        <v>116</v>
      </c>
      <c r="R24" s="5">
        <v>975</v>
      </c>
      <c r="S24" s="5">
        <v>348</v>
      </c>
      <c r="T24" s="5">
        <v>627</v>
      </c>
      <c r="U24" s="5">
        <v>376</v>
      </c>
      <c r="V24" s="5">
        <v>225</v>
      </c>
      <c r="W24" s="5">
        <v>202</v>
      </c>
      <c r="X24" s="5">
        <v>172</v>
      </c>
      <c r="Y24" s="5">
        <v>948</v>
      </c>
      <c r="Z24" s="5">
        <v>372</v>
      </c>
      <c r="AA24" s="5">
        <v>576</v>
      </c>
      <c r="AB24" s="5">
        <v>300</v>
      </c>
      <c r="AC24" s="5">
        <v>241</v>
      </c>
      <c r="AD24" s="5">
        <v>204</v>
      </c>
      <c r="AE24" s="5">
        <v>203</v>
      </c>
      <c r="AF24" s="5">
        <v>396</v>
      </c>
      <c r="AG24" s="10">
        <v>142</v>
      </c>
      <c r="AH24" s="10">
        <v>254</v>
      </c>
      <c r="AI24" s="10">
        <v>163</v>
      </c>
      <c r="AJ24" s="10">
        <v>86</v>
      </c>
      <c r="AK24" s="10">
        <v>93</v>
      </c>
      <c r="AL24" s="10">
        <v>54</v>
      </c>
      <c r="AM24" s="10">
        <v>866</v>
      </c>
      <c r="AN24" s="10">
        <v>355</v>
      </c>
      <c r="AO24" s="10">
        <v>511</v>
      </c>
      <c r="AP24" s="10">
        <v>391</v>
      </c>
      <c r="AQ24" s="10">
        <v>186</v>
      </c>
      <c r="AR24" s="10">
        <v>156</v>
      </c>
      <c r="AS24" s="10">
        <v>133</v>
      </c>
      <c r="AT24" s="10">
        <v>384</v>
      </c>
      <c r="AU24" s="10">
        <v>130</v>
      </c>
      <c r="AV24" s="10">
        <v>254</v>
      </c>
      <c r="AW24" s="10">
        <v>122</v>
      </c>
      <c r="AX24" s="10">
        <v>88</v>
      </c>
      <c r="AY24" s="10">
        <v>114</v>
      </c>
      <c r="AZ24" s="10">
        <v>60</v>
      </c>
      <c r="BA24" s="10">
        <v>5099</v>
      </c>
      <c r="BB24" s="48">
        <v>60800</v>
      </c>
      <c r="BC24" s="48">
        <v>864000</v>
      </c>
      <c r="BD24" s="48">
        <v>1077800</v>
      </c>
      <c r="BE24" s="48">
        <v>803900</v>
      </c>
      <c r="BF24" s="48">
        <v>2806500</v>
      </c>
      <c r="BG24" s="12"/>
      <c r="BH24" s="13"/>
      <c r="BI24" s="14"/>
      <c r="BJ24" s="14"/>
    </row>
    <row r="25" spans="2:62" s="15" customFormat="1" x14ac:dyDescent="0.25">
      <c r="B25" s="46" t="s">
        <v>66</v>
      </c>
      <c r="C25" s="46" t="s">
        <v>97</v>
      </c>
      <c r="D25" s="10">
        <v>225</v>
      </c>
      <c r="E25" s="10">
        <v>89</v>
      </c>
      <c r="F25" s="10">
        <v>136</v>
      </c>
      <c r="G25" s="10">
        <v>91</v>
      </c>
      <c r="H25" s="10">
        <v>58</v>
      </c>
      <c r="I25" s="10">
        <v>43</v>
      </c>
      <c r="J25" s="10">
        <v>33</v>
      </c>
      <c r="K25" s="10">
        <v>365</v>
      </c>
      <c r="L25" s="10">
        <v>112</v>
      </c>
      <c r="M25" s="10">
        <v>253</v>
      </c>
      <c r="N25" s="10">
        <v>99</v>
      </c>
      <c r="O25" s="10">
        <v>94</v>
      </c>
      <c r="P25" s="10">
        <v>94</v>
      </c>
      <c r="Q25" s="10">
        <v>78</v>
      </c>
      <c r="R25" s="5">
        <v>352</v>
      </c>
      <c r="S25" s="5">
        <v>117</v>
      </c>
      <c r="T25" s="5">
        <v>235</v>
      </c>
      <c r="U25" s="5">
        <v>128</v>
      </c>
      <c r="V25" s="5">
        <v>78</v>
      </c>
      <c r="W25" s="5">
        <v>74</v>
      </c>
      <c r="X25" s="5">
        <v>72</v>
      </c>
      <c r="Y25" s="5"/>
      <c r="Z25" s="5"/>
      <c r="AA25" s="5"/>
      <c r="AB25" s="5"/>
      <c r="AC25" s="5"/>
      <c r="AD25" s="5"/>
      <c r="AE25" s="5"/>
      <c r="AF25" s="5">
        <v>301</v>
      </c>
      <c r="AG25" s="10">
        <v>103</v>
      </c>
      <c r="AH25" s="10">
        <v>198</v>
      </c>
      <c r="AI25" s="10">
        <v>95</v>
      </c>
      <c r="AJ25" s="10">
        <v>68</v>
      </c>
      <c r="AK25" s="10">
        <v>65</v>
      </c>
      <c r="AL25" s="10">
        <v>73</v>
      </c>
      <c r="AM25" s="10">
        <v>266</v>
      </c>
      <c r="AN25" s="10">
        <v>93</v>
      </c>
      <c r="AO25" s="10">
        <v>173</v>
      </c>
      <c r="AP25" s="10">
        <v>96</v>
      </c>
      <c r="AQ25" s="10">
        <v>56</v>
      </c>
      <c r="AR25" s="10">
        <v>55</v>
      </c>
      <c r="AS25" s="10">
        <v>59</v>
      </c>
      <c r="AT25" s="47"/>
      <c r="AU25" s="50"/>
      <c r="AV25" s="50"/>
      <c r="AW25" s="50"/>
      <c r="AX25" s="50"/>
      <c r="AY25" s="50"/>
      <c r="AZ25" s="50"/>
      <c r="BA25" s="10">
        <v>1509</v>
      </c>
      <c r="BB25" s="48">
        <v>43800</v>
      </c>
      <c r="BC25" s="48">
        <v>311400</v>
      </c>
      <c r="BD25" s="48">
        <v>226500</v>
      </c>
      <c r="BE25" s="48">
        <v>233700</v>
      </c>
      <c r="BF25" s="48">
        <v>815400</v>
      </c>
      <c r="BG25" s="12"/>
      <c r="BH25" s="13"/>
      <c r="BI25" s="14"/>
      <c r="BJ25" s="14"/>
    </row>
    <row r="26" spans="2:62" s="15" customFormat="1" x14ac:dyDescent="0.25">
      <c r="B26" s="46" t="s">
        <v>24</v>
      </c>
      <c r="C26" s="46" t="s">
        <v>98</v>
      </c>
      <c r="D26" s="10">
        <v>140</v>
      </c>
      <c r="E26" s="10">
        <v>61</v>
      </c>
      <c r="F26" s="10">
        <v>79</v>
      </c>
      <c r="G26" s="10">
        <v>69</v>
      </c>
      <c r="H26" s="10">
        <v>38</v>
      </c>
      <c r="I26" s="10">
        <v>18</v>
      </c>
      <c r="J26" s="10">
        <v>15</v>
      </c>
      <c r="K26" s="10">
        <v>197</v>
      </c>
      <c r="L26" s="10">
        <v>65</v>
      </c>
      <c r="M26" s="10">
        <v>132</v>
      </c>
      <c r="N26" s="10">
        <v>74</v>
      </c>
      <c r="O26" s="10">
        <v>49</v>
      </c>
      <c r="P26" s="10">
        <v>41</v>
      </c>
      <c r="Q26" s="10">
        <v>33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>
        <v>348</v>
      </c>
      <c r="AG26" s="10">
        <v>150</v>
      </c>
      <c r="AH26" s="10">
        <v>198</v>
      </c>
      <c r="AI26" s="10">
        <v>121</v>
      </c>
      <c r="AJ26" s="10">
        <v>82</v>
      </c>
      <c r="AK26" s="10">
        <v>72</v>
      </c>
      <c r="AL26" s="10">
        <v>73</v>
      </c>
      <c r="AM26" s="10">
        <v>391</v>
      </c>
      <c r="AN26" s="10">
        <v>180</v>
      </c>
      <c r="AO26" s="10">
        <v>211</v>
      </c>
      <c r="AP26" s="10">
        <v>129</v>
      </c>
      <c r="AQ26" s="10">
        <v>91</v>
      </c>
      <c r="AR26" s="10">
        <v>88</v>
      </c>
      <c r="AS26" s="10">
        <v>83</v>
      </c>
      <c r="AT26" s="10">
        <v>32</v>
      </c>
      <c r="AU26" s="10">
        <v>8</v>
      </c>
      <c r="AV26" s="10">
        <v>24</v>
      </c>
      <c r="AW26" s="10">
        <v>8</v>
      </c>
      <c r="AX26" s="10">
        <v>8</v>
      </c>
      <c r="AY26" s="10">
        <v>10</v>
      </c>
      <c r="AZ26" s="10">
        <v>6</v>
      </c>
      <c r="BA26" s="10">
        <v>1108</v>
      </c>
      <c r="BB26" s="48">
        <v>25400</v>
      </c>
      <c r="BC26" s="48">
        <v>166600</v>
      </c>
      <c r="BD26" s="48">
        <v>98300</v>
      </c>
      <c r="BE26" s="48">
        <v>338700</v>
      </c>
      <c r="BF26" s="48">
        <v>629000</v>
      </c>
      <c r="BG26" s="12"/>
      <c r="BH26" s="13"/>
      <c r="BI26" s="14"/>
      <c r="BJ26" s="14"/>
    </row>
    <row r="27" spans="2:62" s="15" customFormat="1" x14ac:dyDescent="0.25">
      <c r="B27" s="46" t="s">
        <v>24</v>
      </c>
      <c r="C27" s="46" t="s">
        <v>99</v>
      </c>
      <c r="D27" s="10">
        <v>186</v>
      </c>
      <c r="E27" s="10">
        <v>59</v>
      </c>
      <c r="F27" s="10">
        <v>127</v>
      </c>
      <c r="G27" s="10">
        <v>81</v>
      </c>
      <c r="H27" s="10">
        <v>71</v>
      </c>
      <c r="I27" s="10">
        <v>31</v>
      </c>
      <c r="J27" s="10">
        <v>3</v>
      </c>
      <c r="K27" s="10">
        <v>367</v>
      </c>
      <c r="L27" s="10">
        <v>109</v>
      </c>
      <c r="M27" s="10">
        <v>258</v>
      </c>
      <c r="N27" s="10">
        <v>133</v>
      </c>
      <c r="O27" s="10">
        <v>130</v>
      </c>
      <c r="P27" s="10">
        <v>80</v>
      </c>
      <c r="Q27" s="10">
        <v>24</v>
      </c>
      <c r="R27" s="5">
        <v>308</v>
      </c>
      <c r="S27" s="5">
        <v>108</v>
      </c>
      <c r="T27" s="5">
        <v>200</v>
      </c>
      <c r="U27" s="5">
        <v>129</v>
      </c>
      <c r="V27" s="5">
        <v>85</v>
      </c>
      <c r="W27" s="5">
        <v>61</v>
      </c>
      <c r="X27" s="5">
        <v>33</v>
      </c>
      <c r="Y27" s="5"/>
      <c r="Z27" s="5"/>
      <c r="AA27" s="5"/>
      <c r="AB27" s="5"/>
      <c r="AC27" s="5"/>
      <c r="AD27" s="5"/>
      <c r="AE27" s="5"/>
      <c r="AF27" s="5">
        <v>281</v>
      </c>
      <c r="AG27" s="10">
        <v>111</v>
      </c>
      <c r="AH27" s="10">
        <v>170</v>
      </c>
      <c r="AI27" s="10">
        <v>84</v>
      </c>
      <c r="AJ27" s="10">
        <v>60</v>
      </c>
      <c r="AK27" s="10">
        <v>74</v>
      </c>
      <c r="AL27" s="10">
        <v>63</v>
      </c>
      <c r="AM27" s="10">
        <v>339</v>
      </c>
      <c r="AN27" s="10">
        <v>166</v>
      </c>
      <c r="AO27" s="10">
        <v>173</v>
      </c>
      <c r="AP27" s="10">
        <v>123</v>
      </c>
      <c r="AQ27" s="10">
        <v>80</v>
      </c>
      <c r="AR27" s="10">
        <v>68</v>
      </c>
      <c r="AS27" s="10">
        <v>68</v>
      </c>
      <c r="AT27" s="47"/>
      <c r="AU27" s="47"/>
      <c r="AV27" s="47"/>
      <c r="AW27" s="47"/>
      <c r="AX27" s="47"/>
      <c r="AY27" s="47"/>
      <c r="AZ27" s="47"/>
      <c r="BA27" s="10">
        <v>1481</v>
      </c>
      <c r="BB27" s="48">
        <v>39600</v>
      </c>
      <c r="BC27" s="48">
        <v>313500</v>
      </c>
      <c r="BD27" s="48">
        <v>231400</v>
      </c>
      <c r="BE27" s="48">
        <v>279400</v>
      </c>
      <c r="BF27" s="48">
        <v>863900</v>
      </c>
      <c r="BG27" s="12"/>
      <c r="BH27" s="13"/>
      <c r="BI27" s="14"/>
      <c r="BJ27" s="14"/>
    </row>
    <row r="28" spans="2:62" x14ac:dyDescent="0.25">
      <c r="D28" s="51">
        <f t="shared" ref="D28:BF28" si="0">SUM(D17:D27)</f>
        <v>3933</v>
      </c>
      <c r="E28" s="51">
        <f t="shared" si="0"/>
        <v>1247</v>
      </c>
      <c r="F28" s="51">
        <f t="shared" si="0"/>
        <v>2686</v>
      </c>
      <c r="G28" s="51">
        <f t="shared" si="0"/>
        <v>1836</v>
      </c>
      <c r="H28" s="51">
        <f t="shared" si="0"/>
        <v>1030</v>
      </c>
      <c r="I28" s="51">
        <f t="shared" si="0"/>
        <v>724</v>
      </c>
      <c r="J28" s="51">
        <f t="shared" si="0"/>
        <v>343</v>
      </c>
      <c r="K28" s="51">
        <f t="shared" si="0"/>
        <v>5329</v>
      </c>
      <c r="L28" s="51">
        <f t="shared" si="0"/>
        <v>1551</v>
      </c>
      <c r="M28" s="51">
        <f t="shared" si="0"/>
        <v>3778</v>
      </c>
      <c r="N28" s="51">
        <f t="shared" si="0"/>
        <v>1868</v>
      </c>
      <c r="O28" s="51">
        <f t="shared" si="0"/>
        <v>1503</v>
      </c>
      <c r="P28" s="51">
        <f t="shared" si="0"/>
        <v>1219</v>
      </c>
      <c r="Q28" s="51">
        <f t="shared" si="0"/>
        <v>739</v>
      </c>
      <c r="R28" s="51">
        <f t="shared" si="0"/>
        <v>4730</v>
      </c>
      <c r="S28" s="51">
        <f t="shared" si="0"/>
        <v>1677</v>
      </c>
      <c r="T28" s="51">
        <f t="shared" si="0"/>
        <v>3053</v>
      </c>
      <c r="U28" s="51">
        <f t="shared" si="0"/>
        <v>1763</v>
      </c>
      <c r="V28" s="51">
        <f t="shared" si="0"/>
        <v>1169</v>
      </c>
      <c r="W28" s="51">
        <f t="shared" si="0"/>
        <v>1018</v>
      </c>
      <c r="X28" s="51">
        <f t="shared" si="0"/>
        <v>780</v>
      </c>
      <c r="Y28" s="51">
        <f t="shared" si="0"/>
        <v>3167</v>
      </c>
      <c r="Z28" s="51">
        <f t="shared" si="0"/>
        <v>1127</v>
      </c>
      <c r="AA28" s="51">
        <f t="shared" si="0"/>
        <v>2040</v>
      </c>
      <c r="AB28" s="51">
        <f t="shared" si="0"/>
        <v>1076</v>
      </c>
      <c r="AC28" s="51">
        <f t="shared" si="0"/>
        <v>815</v>
      </c>
      <c r="AD28" s="51">
        <f t="shared" si="0"/>
        <v>674</v>
      </c>
      <c r="AE28" s="51">
        <f t="shared" si="0"/>
        <v>602</v>
      </c>
      <c r="AF28" s="51">
        <f t="shared" si="0"/>
        <v>3592</v>
      </c>
      <c r="AG28" s="51">
        <f t="shared" si="0"/>
        <v>1252</v>
      </c>
      <c r="AH28" s="51">
        <f t="shared" si="0"/>
        <v>2340</v>
      </c>
      <c r="AI28" s="51">
        <f t="shared" si="0"/>
        <v>1288</v>
      </c>
      <c r="AJ28" s="51">
        <f t="shared" si="0"/>
        <v>851</v>
      </c>
      <c r="AK28" s="51">
        <f t="shared" si="0"/>
        <v>762</v>
      </c>
      <c r="AL28" s="51">
        <f t="shared" si="0"/>
        <v>691</v>
      </c>
      <c r="AM28" s="51">
        <f t="shared" si="0"/>
        <v>5298</v>
      </c>
      <c r="AN28" s="51">
        <f t="shared" si="0"/>
        <v>2149</v>
      </c>
      <c r="AO28" s="51">
        <f t="shared" si="0"/>
        <v>3149</v>
      </c>
      <c r="AP28" s="51">
        <f t="shared" si="0"/>
        <v>2050</v>
      </c>
      <c r="AQ28" s="51">
        <f t="shared" si="0"/>
        <v>1223</v>
      </c>
      <c r="AR28" s="51">
        <f t="shared" si="0"/>
        <v>1061</v>
      </c>
      <c r="AS28" s="51">
        <f t="shared" si="0"/>
        <v>964</v>
      </c>
      <c r="AT28" s="51">
        <f t="shared" si="0"/>
        <v>1279</v>
      </c>
      <c r="AU28" s="51">
        <f t="shared" si="0"/>
        <v>455</v>
      </c>
      <c r="AV28" s="51">
        <f t="shared" si="0"/>
        <v>824</v>
      </c>
      <c r="AW28" s="51">
        <f t="shared" si="0"/>
        <v>413</v>
      </c>
      <c r="AX28" s="51">
        <f t="shared" si="0"/>
        <v>324</v>
      </c>
      <c r="AY28" s="51">
        <f t="shared" si="0"/>
        <v>289</v>
      </c>
      <c r="AZ28" s="51">
        <f t="shared" si="0"/>
        <v>253</v>
      </c>
      <c r="BA28" s="52">
        <f t="shared" si="0"/>
        <v>27328</v>
      </c>
      <c r="BB28" s="53">
        <f t="shared" si="0"/>
        <v>466400</v>
      </c>
      <c r="BC28" s="53">
        <f t="shared" si="0"/>
        <v>4920000</v>
      </c>
      <c r="BD28" s="53">
        <f t="shared" si="0"/>
        <v>4914200</v>
      </c>
      <c r="BE28" s="53">
        <f t="shared" si="0"/>
        <v>4702100</v>
      </c>
      <c r="BF28" s="53">
        <f t="shared" si="0"/>
        <v>15002700</v>
      </c>
    </row>
  </sheetData>
  <mergeCells count="11">
    <mergeCell ref="B7:BG7"/>
    <mergeCell ref="B9:BG9"/>
    <mergeCell ref="AF15:AL15"/>
    <mergeCell ref="AM15:AS15"/>
    <mergeCell ref="AT15:AZ15"/>
    <mergeCell ref="B12:Y12"/>
    <mergeCell ref="B15:C15"/>
    <mergeCell ref="D15:J15"/>
    <mergeCell ref="K15:Q15"/>
    <mergeCell ref="R15:X15"/>
    <mergeCell ref="Y15:AE15"/>
  </mergeCells>
  <pageMargins left="0.74803149606299213" right="0.74803149606299213" top="0.98425196850393704" bottom="0.98425196850393704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Q28"/>
  <sheetViews>
    <sheetView workbookViewId="0">
      <selection activeCell="A11" sqref="A11:XFD11"/>
    </sheetView>
  </sheetViews>
  <sheetFormatPr baseColWidth="10" defaultRowHeight="13.5" x14ac:dyDescent="0.25"/>
  <cols>
    <col min="1" max="1" width="3.85546875" style="6" customWidth="1"/>
    <col min="2" max="2" width="13.85546875" style="1" bestFit="1" customWidth="1"/>
    <col min="3" max="3" width="12.85546875" style="1" customWidth="1"/>
    <col min="4" max="4" width="12.28515625" style="6" customWidth="1"/>
    <col min="5" max="5" width="11.140625" style="6" customWidth="1"/>
    <col min="6" max="6" width="11.42578125" style="6" customWidth="1"/>
    <col min="7" max="7" width="7.42578125" style="6" hidden="1" customWidth="1"/>
    <col min="8" max="9" width="5.42578125" style="6" hidden="1" customWidth="1"/>
    <col min="10" max="11" width="7" style="6" hidden="1" customWidth="1"/>
    <col min="12" max="12" width="8.5703125" style="6" hidden="1" customWidth="1"/>
    <col min="13" max="13" width="0" style="6" hidden="1" customWidth="1"/>
    <col min="14" max="14" width="6.85546875" style="6" bestFit="1" customWidth="1"/>
    <col min="15" max="15" width="5.42578125" style="6" bestFit="1" customWidth="1"/>
    <col min="16" max="16" width="7.140625" style="6" customWidth="1"/>
    <col min="17" max="17" width="5.5703125" style="6" bestFit="1" customWidth="1"/>
    <col min="18" max="16384" width="11.42578125" style="6"/>
  </cols>
  <sheetData>
    <row r="1" spans="2:17" ht="1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2:17" ht="15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2:17" ht="1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2:17" ht="15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2:17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2:17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2:17" ht="40.5" customHeight="1" x14ac:dyDescent="0.25">
      <c r="B7" s="395" t="s">
        <v>290</v>
      </c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7"/>
    </row>
    <row r="8" spans="2:17" x14ac:dyDescent="0.25">
      <c r="B8" s="382"/>
      <c r="C8" s="382"/>
      <c r="D8" s="382"/>
      <c r="E8" s="382"/>
      <c r="F8" s="382"/>
      <c r="G8" s="383"/>
      <c r="H8" s="383"/>
      <c r="I8" s="383"/>
      <c r="J8" s="383"/>
      <c r="K8" s="383"/>
      <c r="L8" s="383"/>
      <c r="M8" s="383"/>
      <c r="N8" s="383"/>
      <c r="O8" s="383"/>
      <c r="P8" s="384"/>
      <c r="Q8" s="384"/>
    </row>
    <row r="9" spans="2:17" ht="38.25" customHeight="1" x14ac:dyDescent="0.25">
      <c r="B9" s="392" t="s">
        <v>294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4"/>
    </row>
    <row r="10" spans="2:17" ht="14.25" thickBot="1" x14ac:dyDescent="0.3"/>
    <row r="11" spans="2:17" ht="20.25" customHeight="1" thickBot="1" x14ac:dyDescent="0.3">
      <c r="B11" s="18"/>
      <c r="G11" s="379" t="s">
        <v>197</v>
      </c>
      <c r="H11" s="379"/>
      <c r="I11" s="379"/>
      <c r="J11" s="379"/>
      <c r="K11" s="379"/>
      <c r="N11" s="372">
        <v>41395</v>
      </c>
      <c r="O11" s="373"/>
      <c r="P11" s="373"/>
      <c r="Q11" s="374"/>
    </row>
    <row r="12" spans="2:17" ht="15.75" customHeight="1" x14ac:dyDescent="0.25">
      <c r="B12" s="371"/>
      <c r="C12" s="371"/>
      <c r="D12" s="54">
        <v>2012</v>
      </c>
      <c r="E12" s="54">
        <v>2013</v>
      </c>
      <c r="G12" s="55"/>
      <c r="H12" s="378" t="s">
        <v>174</v>
      </c>
      <c r="I12" s="378"/>
      <c r="J12" s="378" t="s">
        <v>175</v>
      </c>
      <c r="K12" s="378"/>
      <c r="N12" s="375" t="s">
        <v>174</v>
      </c>
      <c r="O12" s="377"/>
      <c r="P12" s="375" t="s">
        <v>175</v>
      </c>
      <c r="Q12" s="376"/>
    </row>
    <row r="13" spans="2:17" ht="38.25" x14ac:dyDescent="0.25">
      <c r="B13" s="76" t="s">
        <v>4</v>
      </c>
      <c r="C13" s="76" t="s">
        <v>5</v>
      </c>
      <c r="D13" s="77" t="s">
        <v>64</v>
      </c>
      <c r="E13" s="77" t="s">
        <v>198</v>
      </c>
      <c r="F13" s="77" t="s">
        <v>199</v>
      </c>
      <c r="G13" s="77" t="s">
        <v>200</v>
      </c>
      <c r="H13" s="78" t="s">
        <v>57</v>
      </c>
      <c r="I13" s="78" t="s">
        <v>58</v>
      </c>
      <c r="J13" s="78" t="s">
        <v>59</v>
      </c>
      <c r="K13" s="78" t="s">
        <v>177</v>
      </c>
      <c r="L13" s="79"/>
      <c r="M13" s="79"/>
      <c r="N13" s="80" t="s">
        <v>57</v>
      </c>
      <c r="O13" s="80" t="s">
        <v>58</v>
      </c>
      <c r="P13" s="80" t="s">
        <v>59</v>
      </c>
      <c r="Q13" s="80" t="s">
        <v>177</v>
      </c>
    </row>
    <row r="14" spans="2:17" x14ac:dyDescent="0.25">
      <c r="B14" s="19" t="s">
        <v>17</v>
      </c>
      <c r="C14" s="20" t="s">
        <v>65</v>
      </c>
      <c r="D14" s="22">
        <v>30200</v>
      </c>
      <c r="E14" s="22">
        <v>165900</v>
      </c>
      <c r="F14" s="22">
        <f>D14+E14</f>
        <v>196100</v>
      </c>
      <c r="G14" s="21">
        <v>355</v>
      </c>
      <c r="H14" s="56">
        <v>127</v>
      </c>
      <c r="I14" s="56">
        <v>228</v>
      </c>
      <c r="J14" s="56">
        <v>277</v>
      </c>
      <c r="K14" s="56">
        <v>78</v>
      </c>
      <c r="L14" s="79"/>
      <c r="M14" s="81"/>
      <c r="N14" s="74">
        <v>127</v>
      </c>
      <c r="O14" s="74">
        <v>228</v>
      </c>
      <c r="P14" s="74">
        <v>277</v>
      </c>
      <c r="Q14" s="74">
        <v>78</v>
      </c>
    </row>
    <row r="15" spans="2:17" x14ac:dyDescent="0.25">
      <c r="B15" s="19" t="s">
        <v>66</v>
      </c>
      <c r="C15" s="20" t="s">
        <v>70</v>
      </c>
      <c r="D15" s="22">
        <v>25600</v>
      </c>
      <c r="E15" s="22">
        <v>116600</v>
      </c>
      <c r="F15" s="22">
        <f t="shared" ref="F15:F23" si="0">D15+E15</f>
        <v>142200</v>
      </c>
      <c r="G15" s="21">
        <v>214</v>
      </c>
      <c r="H15" s="56">
        <v>104</v>
      </c>
      <c r="I15" s="56">
        <v>188</v>
      </c>
      <c r="J15" s="56">
        <v>223</v>
      </c>
      <c r="K15" s="56">
        <v>69</v>
      </c>
      <c r="L15" s="79"/>
      <c r="M15" s="81"/>
      <c r="N15" s="74">
        <v>69</v>
      </c>
      <c r="O15" s="74">
        <v>145</v>
      </c>
      <c r="P15" s="74">
        <v>158</v>
      </c>
      <c r="Q15" s="74">
        <v>56</v>
      </c>
    </row>
    <row r="16" spans="2:17" x14ac:dyDescent="0.25">
      <c r="B16" s="23" t="s">
        <v>66</v>
      </c>
      <c r="C16" s="23" t="s">
        <v>178</v>
      </c>
      <c r="D16" s="22">
        <v>22700</v>
      </c>
      <c r="E16" s="22">
        <v>95000</v>
      </c>
      <c r="F16" s="22">
        <f t="shared" si="0"/>
        <v>117700</v>
      </c>
      <c r="G16" s="21">
        <v>224</v>
      </c>
      <c r="H16" s="56">
        <v>53</v>
      </c>
      <c r="I16" s="56">
        <v>171</v>
      </c>
      <c r="J16" s="56">
        <v>156</v>
      </c>
      <c r="K16" s="56">
        <v>68</v>
      </c>
      <c r="L16" s="79"/>
      <c r="M16" s="81"/>
      <c r="N16" s="74">
        <v>53</v>
      </c>
      <c r="O16" s="74">
        <v>171</v>
      </c>
      <c r="P16" s="74">
        <v>156</v>
      </c>
      <c r="Q16" s="74">
        <v>68</v>
      </c>
    </row>
    <row r="17" spans="2:17" x14ac:dyDescent="0.25">
      <c r="B17" s="19" t="s">
        <v>66</v>
      </c>
      <c r="C17" s="20" t="s">
        <v>71</v>
      </c>
      <c r="D17" s="22">
        <v>33800</v>
      </c>
      <c r="E17" s="22">
        <v>161200</v>
      </c>
      <c r="F17" s="22">
        <f t="shared" si="0"/>
        <v>195000</v>
      </c>
      <c r="G17" s="21">
        <v>342</v>
      </c>
      <c r="H17" s="56">
        <v>123</v>
      </c>
      <c r="I17" s="56">
        <v>219</v>
      </c>
      <c r="J17" s="56">
        <v>276</v>
      </c>
      <c r="K17" s="56">
        <v>66</v>
      </c>
      <c r="L17" s="79"/>
      <c r="M17" s="81"/>
      <c r="N17" s="74">
        <v>123</v>
      </c>
      <c r="O17" s="74">
        <v>219</v>
      </c>
      <c r="P17" s="74">
        <v>276</v>
      </c>
      <c r="Q17" s="74">
        <v>66</v>
      </c>
    </row>
    <row r="18" spans="2:17" x14ac:dyDescent="0.25">
      <c r="B18" s="19" t="s">
        <v>66</v>
      </c>
      <c r="C18" s="20" t="s">
        <v>74</v>
      </c>
      <c r="D18" s="22">
        <v>18500</v>
      </c>
      <c r="E18" s="22">
        <v>119000</v>
      </c>
      <c r="F18" s="22">
        <f t="shared" si="0"/>
        <v>137500</v>
      </c>
      <c r="G18" s="21">
        <v>275</v>
      </c>
      <c r="H18" s="56">
        <v>97</v>
      </c>
      <c r="I18" s="56">
        <v>178</v>
      </c>
      <c r="J18" s="56">
        <v>210</v>
      </c>
      <c r="K18" s="56">
        <v>65</v>
      </c>
      <c r="L18" s="79"/>
      <c r="M18" s="81"/>
      <c r="N18" s="74">
        <v>97</v>
      </c>
      <c r="O18" s="74">
        <v>178</v>
      </c>
      <c r="P18" s="74">
        <v>210</v>
      </c>
      <c r="Q18" s="74">
        <v>65</v>
      </c>
    </row>
    <row r="19" spans="2:17" x14ac:dyDescent="0.25">
      <c r="B19" s="23" t="s">
        <v>27</v>
      </c>
      <c r="C19" s="23" t="s">
        <v>77</v>
      </c>
      <c r="D19" s="22">
        <v>31600</v>
      </c>
      <c r="E19" s="22">
        <v>142200</v>
      </c>
      <c r="F19" s="22">
        <f t="shared" si="0"/>
        <v>173800</v>
      </c>
      <c r="G19" s="21">
        <v>315</v>
      </c>
      <c r="H19" s="56">
        <v>112</v>
      </c>
      <c r="I19" s="56">
        <v>203</v>
      </c>
      <c r="J19" s="56">
        <v>228</v>
      </c>
      <c r="K19" s="56">
        <v>87</v>
      </c>
      <c r="L19" s="79"/>
      <c r="M19" s="81"/>
      <c r="N19" s="74">
        <v>112</v>
      </c>
      <c r="O19" s="74">
        <v>203</v>
      </c>
      <c r="P19" s="74">
        <v>228</v>
      </c>
      <c r="Q19" s="74">
        <v>87</v>
      </c>
    </row>
    <row r="20" spans="2:17" x14ac:dyDescent="0.25">
      <c r="B20" s="19" t="s">
        <v>66</v>
      </c>
      <c r="C20" s="20" t="s">
        <v>66</v>
      </c>
      <c r="D20" s="22">
        <v>24200</v>
      </c>
      <c r="E20" s="22">
        <v>121300</v>
      </c>
      <c r="F20" s="22">
        <f t="shared" si="0"/>
        <v>145500</v>
      </c>
      <c r="G20" s="21">
        <v>298</v>
      </c>
      <c r="H20" s="56">
        <v>145</v>
      </c>
      <c r="I20" s="56">
        <v>153</v>
      </c>
      <c r="J20" s="56">
        <v>239</v>
      </c>
      <c r="K20" s="56">
        <v>59</v>
      </c>
      <c r="L20" s="79"/>
      <c r="M20" s="81"/>
      <c r="N20" s="74">
        <v>145</v>
      </c>
      <c r="O20" s="74">
        <v>153</v>
      </c>
      <c r="P20" s="74">
        <v>239</v>
      </c>
      <c r="Q20" s="74">
        <v>59</v>
      </c>
    </row>
    <row r="21" spans="2:17" x14ac:dyDescent="0.25">
      <c r="B21" s="19" t="s">
        <v>24</v>
      </c>
      <c r="C21" s="20" t="s">
        <v>24</v>
      </c>
      <c r="D21" s="22">
        <v>29500</v>
      </c>
      <c r="E21" s="22">
        <v>146300</v>
      </c>
      <c r="F21" s="22">
        <f t="shared" si="0"/>
        <v>175800</v>
      </c>
      <c r="G21" s="21">
        <v>325</v>
      </c>
      <c r="H21" s="56">
        <v>120</v>
      </c>
      <c r="I21" s="56">
        <v>205</v>
      </c>
      <c r="J21" s="56">
        <v>248</v>
      </c>
      <c r="K21" s="56">
        <v>77</v>
      </c>
      <c r="L21" s="79"/>
      <c r="M21" s="81"/>
      <c r="N21" s="74">
        <v>120</v>
      </c>
      <c r="O21" s="74">
        <v>205</v>
      </c>
      <c r="P21" s="74">
        <v>248</v>
      </c>
      <c r="Q21" s="74">
        <v>77</v>
      </c>
    </row>
    <row r="22" spans="2:17" x14ac:dyDescent="0.25">
      <c r="B22" s="19" t="s">
        <v>17</v>
      </c>
      <c r="C22" s="20" t="s">
        <v>17</v>
      </c>
      <c r="D22" s="22">
        <v>35500</v>
      </c>
      <c r="E22" s="22">
        <v>183500</v>
      </c>
      <c r="F22" s="22">
        <f t="shared" si="0"/>
        <v>219000</v>
      </c>
      <c r="G22" s="21">
        <v>369</v>
      </c>
      <c r="H22" s="56">
        <v>138</v>
      </c>
      <c r="I22" s="56">
        <v>231</v>
      </c>
      <c r="J22" s="56">
        <v>266</v>
      </c>
      <c r="K22" s="56">
        <v>103</v>
      </c>
      <c r="L22" s="79"/>
      <c r="M22" s="81"/>
      <c r="N22" s="74">
        <v>138</v>
      </c>
      <c r="O22" s="74">
        <v>231</v>
      </c>
      <c r="P22" s="74">
        <v>266</v>
      </c>
      <c r="Q22" s="74">
        <v>103</v>
      </c>
    </row>
    <row r="23" spans="2:17" x14ac:dyDescent="0.25">
      <c r="B23" s="23" t="s">
        <v>66</v>
      </c>
      <c r="C23" s="23" t="s">
        <v>83</v>
      </c>
      <c r="D23" s="82">
        <v>28800</v>
      </c>
      <c r="E23" s="82">
        <v>158900</v>
      </c>
      <c r="F23" s="82">
        <f t="shared" si="0"/>
        <v>187700</v>
      </c>
      <c r="G23" s="83">
        <v>353</v>
      </c>
      <c r="H23" s="84">
        <v>151</v>
      </c>
      <c r="I23" s="84">
        <v>202</v>
      </c>
      <c r="J23" s="84">
        <v>274</v>
      </c>
      <c r="K23" s="84">
        <v>79</v>
      </c>
      <c r="L23" s="55"/>
      <c r="M23" s="85"/>
      <c r="N23" s="86">
        <v>151</v>
      </c>
      <c r="O23" s="86">
        <v>202</v>
      </c>
      <c r="P23" s="86">
        <v>274</v>
      </c>
      <c r="Q23" s="86">
        <v>79</v>
      </c>
    </row>
    <row r="24" spans="2:17" x14ac:dyDescent="0.25">
      <c r="D24" s="25">
        <f t="shared" ref="D24:K24" si="1">SUM(D14:D23)</f>
        <v>280400</v>
      </c>
      <c r="E24" s="25">
        <f t="shared" si="1"/>
        <v>1409900</v>
      </c>
      <c r="F24" s="25">
        <f t="shared" si="1"/>
        <v>1690300</v>
      </c>
      <c r="G24" s="24">
        <f t="shared" si="1"/>
        <v>3070</v>
      </c>
      <c r="H24" s="26">
        <f t="shared" si="1"/>
        <v>1170</v>
      </c>
      <c r="I24" s="26">
        <f t="shared" si="1"/>
        <v>1978</v>
      </c>
      <c r="J24" s="26">
        <f t="shared" si="1"/>
        <v>2397</v>
      </c>
      <c r="K24" s="26">
        <f t="shared" si="1"/>
        <v>751</v>
      </c>
      <c r="L24" s="79"/>
      <c r="M24" s="79"/>
      <c r="N24" s="75">
        <f>SUM(N14:N23)</f>
        <v>1135</v>
      </c>
      <c r="O24" s="75">
        <f t="shared" ref="O24:Q24" si="2">SUM(O14:O23)</f>
        <v>1935</v>
      </c>
      <c r="P24" s="75">
        <f t="shared" si="2"/>
        <v>2332</v>
      </c>
      <c r="Q24" s="75">
        <f t="shared" si="2"/>
        <v>738</v>
      </c>
    </row>
    <row r="28" spans="2:17" x14ac:dyDescent="0.25">
      <c r="D28" s="27"/>
    </row>
  </sheetData>
  <mergeCells count="9">
    <mergeCell ref="B7:Q7"/>
    <mergeCell ref="B9:Q9"/>
    <mergeCell ref="B12:C12"/>
    <mergeCell ref="N11:Q11"/>
    <mergeCell ref="P12:Q12"/>
    <mergeCell ref="N12:O12"/>
    <mergeCell ref="H12:I12"/>
    <mergeCell ref="J12:K12"/>
    <mergeCell ref="G11:K11"/>
  </mergeCells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O22"/>
  <sheetViews>
    <sheetView zoomScaleNormal="100" workbookViewId="0">
      <selection activeCell="L13" sqref="L13"/>
    </sheetView>
  </sheetViews>
  <sheetFormatPr baseColWidth="10" defaultRowHeight="13.5" x14ac:dyDescent="0.25"/>
  <cols>
    <col min="1" max="1" width="3.85546875" style="57" customWidth="1"/>
    <col min="2" max="2" width="12.140625" style="61" bestFit="1" customWidth="1"/>
    <col min="3" max="3" width="19.42578125" style="61" bestFit="1" customWidth="1"/>
    <col min="4" max="10" width="5.7109375" style="61" customWidth="1"/>
    <col min="11" max="11" width="14.7109375" style="58" customWidth="1"/>
    <col min="12" max="13" width="11.42578125" style="59"/>
    <col min="14" max="15" width="11.42578125" style="73"/>
    <col min="16" max="254" width="11.42578125" style="57"/>
    <col min="255" max="255" width="3.85546875" style="57" customWidth="1"/>
    <col min="256" max="256" width="12.140625" style="57" bestFit="1" customWidth="1"/>
    <col min="257" max="257" width="19.42578125" style="57" bestFit="1" customWidth="1"/>
    <col min="258" max="264" width="5.7109375" style="57" customWidth="1"/>
    <col min="265" max="265" width="12.42578125" style="57" bestFit="1" customWidth="1"/>
    <col min="266" max="266" width="12.42578125" style="57" customWidth="1"/>
    <col min="267" max="267" width="10.42578125" style="57" bestFit="1" customWidth="1"/>
    <col min="268" max="510" width="11.42578125" style="57"/>
    <col min="511" max="511" width="3.85546875" style="57" customWidth="1"/>
    <col min="512" max="512" width="12.140625" style="57" bestFit="1" customWidth="1"/>
    <col min="513" max="513" width="19.42578125" style="57" bestFit="1" customWidth="1"/>
    <col min="514" max="520" width="5.7109375" style="57" customWidth="1"/>
    <col min="521" max="521" width="12.42578125" style="57" bestFit="1" customWidth="1"/>
    <col min="522" max="522" width="12.42578125" style="57" customWidth="1"/>
    <col min="523" max="523" width="10.42578125" style="57" bestFit="1" customWidth="1"/>
    <col min="524" max="766" width="11.42578125" style="57"/>
    <col min="767" max="767" width="3.85546875" style="57" customWidth="1"/>
    <col min="768" max="768" width="12.140625" style="57" bestFit="1" customWidth="1"/>
    <col min="769" max="769" width="19.42578125" style="57" bestFit="1" customWidth="1"/>
    <col min="770" max="776" width="5.7109375" style="57" customWidth="1"/>
    <col min="777" max="777" width="12.42578125" style="57" bestFit="1" customWidth="1"/>
    <col min="778" max="778" width="12.42578125" style="57" customWidth="1"/>
    <col min="779" max="779" width="10.42578125" style="57" bestFit="1" customWidth="1"/>
    <col min="780" max="1022" width="11.42578125" style="57"/>
    <col min="1023" max="1023" width="3.85546875" style="57" customWidth="1"/>
    <col min="1024" max="1024" width="12.140625" style="57" bestFit="1" customWidth="1"/>
    <col min="1025" max="1025" width="19.42578125" style="57" bestFit="1" customWidth="1"/>
    <col min="1026" max="1032" width="5.7109375" style="57" customWidth="1"/>
    <col min="1033" max="1033" width="12.42578125" style="57" bestFit="1" customWidth="1"/>
    <col min="1034" max="1034" width="12.42578125" style="57" customWidth="1"/>
    <col min="1035" max="1035" width="10.42578125" style="57" bestFit="1" customWidth="1"/>
    <col min="1036" max="1278" width="11.42578125" style="57"/>
    <col min="1279" max="1279" width="3.85546875" style="57" customWidth="1"/>
    <col min="1280" max="1280" width="12.140625" style="57" bestFit="1" customWidth="1"/>
    <col min="1281" max="1281" width="19.42578125" style="57" bestFit="1" customWidth="1"/>
    <col min="1282" max="1288" width="5.7109375" style="57" customWidth="1"/>
    <col min="1289" max="1289" width="12.42578125" style="57" bestFit="1" customWidth="1"/>
    <col min="1290" max="1290" width="12.42578125" style="57" customWidth="1"/>
    <col min="1291" max="1291" width="10.42578125" style="57" bestFit="1" customWidth="1"/>
    <col min="1292" max="1534" width="11.42578125" style="57"/>
    <col min="1535" max="1535" width="3.85546875" style="57" customWidth="1"/>
    <col min="1536" max="1536" width="12.140625" style="57" bestFit="1" customWidth="1"/>
    <col min="1537" max="1537" width="19.42578125" style="57" bestFit="1" customWidth="1"/>
    <col min="1538" max="1544" width="5.7109375" style="57" customWidth="1"/>
    <col min="1545" max="1545" width="12.42578125" style="57" bestFit="1" customWidth="1"/>
    <col min="1546" max="1546" width="12.42578125" style="57" customWidth="1"/>
    <col min="1547" max="1547" width="10.42578125" style="57" bestFit="1" customWidth="1"/>
    <col min="1548" max="1790" width="11.42578125" style="57"/>
    <col min="1791" max="1791" width="3.85546875" style="57" customWidth="1"/>
    <col min="1792" max="1792" width="12.140625" style="57" bestFit="1" customWidth="1"/>
    <col min="1793" max="1793" width="19.42578125" style="57" bestFit="1" customWidth="1"/>
    <col min="1794" max="1800" width="5.7109375" style="57" customWidth="1"/>
    <col min="1801" max="1801" width="12.42578125" style="57" bestFit="1" customWidth="1"/>
    <col min="1802" max="1802" width="12.42578125" style="57" customWidth="1"/>
    <col min="1803" max="1803" width="10.42578125" style="57" bestFit="1" customWidth="1"/>
    <col min="1804" max="2046" width="11.42578125" style="57"/>
    <col min="2047" max="2047" width="3.85546875" style="57" customWidth="1"/>
    <col min="2048" max="2048" width="12.140625" style="57" bestFit="1" customWidth="1"/>
    <col min="2049" max="2049" width="19.42578125" style="57" bestFit="1" customWidth="1"/>
    <col min="2050" max="2056" width="5.7109375" style="57" customWidth="1"/>
    <col min="2057" max="2057" width="12.42578125" style="57" bestFit="1" customWidth="1"/>
    <col min="2058" max="2058" width="12.42578125" style="57" customWidth="1"/>
    <col min="2059" max="2059" width="10.42578125" style="57" bestFit="1" customWidth="1"/>
    <col min="2060" max="2302" width="11.42578125" style="57"/>
    <col min="2303" max="2303" width="3.85546875" style="57" customWidth="1"/>
    <col min="2304" max="2304" width="12.140625" style="57" bestFit="1" customWidth="1"/>
    <col min="2305" max="2305" width="19.42578125" style="57" bestFit="1" customWidth="1"/>
    <col min="2306" max="2312" width="5.7109375" style="57" customWidth="1"/>
    <col min="2313" max="2313" width="12.42578125" style="57" bestFit="1" customWidth="1"/>
    <col min="2314" max="2314" width="12.42578125" style="57" customWidth="1"/>
    <col min="2315" max="2315" width="10.42578125" style="57" bestFit="1" customWidth="1"/>
    <col min="2316" max="2558" width="11.42578125" style="57"/>
    <col min="2559" max="2559" width="3.85546875" style="57" customWidth="1"/>
    <col min="2560" max="2560" width="12.140625" style="57" bestFit="1" customWidth="1"/>
    <col min="2561" max="2561" width="19.42578125" style="57" bestFit="1" customWidth="1"/>
    <col min="2562" max="2568" width="5.7109375" style="57" customWidth="1"/>
    <col min="2569" max="2569" width="12.42578125" style="57" bestFit="1" customWidth="1"/>
    <col min="2570" max="2570" width="12.42578125" style="57" customWidth="1"/>
    <col min="2571" max="2571" width="10.42578125" style="57" bestFit="1" customWidth="1"/>
    <col min="2572" max="2814" width="11.42578125" style="57"/>
    <col min="2815" max="2815" width="3.85546875" style="57" customWidth="1"/>
    <col min="2816" max="2816" width="12.140625" style="57" bestFit="1" customWidth="1"/>
    <col min="2817" max="2817" width="19.42578125" style="57" bestFit="1" customWidth="1"/>
    <col min="2818" max="2824" width="5.7109375" style="57" customWidth="1"/>
    <col min="2825" max="2825" width="12.42578125" style="57" bestFit="1" customWidth="1"/>
    <col min="2826" max="2826" width="12.42578125" style="57" customWidth="1"/>
    <col min="2827" max="2827" width="10.42578125" style="57" bestFit="1" customWidth="1"/>
    <col min="2828" max="3070" width="11.42578125" style="57"/>
    <col min="3071" max="3071" width="3.85546875" style="57" customWidth="1"/>
    <col min="3072" max="3072" width="12.140625" style="57" bestFit="1" customWidth="1"/>
    <col min="3073" max="3073" width="19.42578125" style="57" bestFit="1" customWidth="1"/>
    <col min="3074" max="3080" width="5.7109375" style="57" customWidth="1"/>
    <col min="3081" max="3081" width="12.42578125" style="57" bestFit="1" customWidth="1"/>
    <col min="3082" max="3082" width="12.42578125" style="57" customWidth="1"/>
    <col min="3083" max="3083" width="10.42578125" style="57" bestFit="1" customWidth="1"/>
    <col min="3084" max="3326" width="11.42578125" style="57"/>
    <col min="3327" max="3327" width="3.85546875" style="57" customWidth="1"/>
    <col min="3328" max="3328" width="12.140625" style="57" bestFit="1" customWidth="1"/>
    <col min="3329" max="3329" width="19.42578125" style="57" bestFit="1" customWidth="1"/>
    <col min="3330" max="3336" width="5.7109375" style="57" customWidth="1"/>
    <col min="3337" max="3337" width="12.42578125" style="57" bestFit="1" customWidth="1"/>
    <col min="3338" max="3338" width="12.42578125" style="57" customWidth="1"/>
    <col min="3339" max="3339" width="10.42578125" style="57" bestFit="1" customWidth="1"/>
    <col min="3340" max="3582" width="11.42578125" style="57"/>
    <col min="3583" max="3583" width="3.85546875" style="57" customWidth="1"/>
    <col min="3584" max="3584" width="12.140625" style="57" bestFit="1" customWidth="1"/>
    <col min="3585" max="3585" width="19.42578125" style="57" bestFit="1" customWidth="1"/>
    <col min="3586" max="3592" width="5.7109375" style="57" customWidth="1"/>
    <col min="3593" max="3593" width="12.42578125" style="57" bestFit="1" customWidth="1"/>
    <col min="3594" max="3594" width="12.42578125" style="57" customWidth="1"/>
    <col min="3595" max="3595" width="10.42578125" style="57" bestFit="1" customWidth="1"/>
    <col min="3596" max="3838" width="11.42578125" style="57"/>
    <col min="3839" max="3839" width="3.85546875" style="57" customWidth="1"/>
    <col min="3840" max="3840" width="12.140625" style="57" bestFit="1" customWidth="1"/>
    <col min="3841" max="3841" width="19.42578125" style="57" bestFit="1" customWidth="1"/>
    <col min="3842" max="3848" width="5.7109375" style="57" customWidth="1"/>
    <col min="3849" max="3849" width="12.42578125" style="57" bestFit="1" customWidth="1"/>
    <col min="3850" max="3850" width="12.42578125" style="57" customWidth="1"/>
    <col min="3851" max="3851" width="10.42578125" style="57" bestFit="1" customWidth="1"/>
    <col min="3852" max="4094" width="11.42578125" style="57"/>
    <col min="4095" max="4095" width="3.85546875" style="57" customWidth="1"/>
    <col min="4096" max="4096" width="12.140625" style="57" bestFit="1" customWidth="1"/>
    <col min="4097" max="4097" width="19.42578125" style="57" bestFit="1" customWidth="1"/>
    <col min="4098" max="4104" width="5.7109375" style="57" customWidth="1"/>
    <col min="4105" max="4105" width="12.42578125" style="57" bestFit="1" customWidth="1"/>
    <col min="4106" max="4106" width="12.42578125" style="57" customWidth="1"/>
    <col min="4107" max="4107" width="10.42578125" style="57" bestFit="1" customWidth="1"/>
    <col min="4108" max="4350" width="11.42578125" style="57"/>
    <col min="4351" max="4351" width="3.85546875" style="57" customWidth="1"/>
    <col min="4352" max="4352" width="12.140625" style="57" bestFit="1" customWidth="1"/>
    <col min="4353" max="4353" width="19.42578125" style="57" bestFit="1" customWidth="1"/>
    <col min="4354" max="4360" width="5.7109375" style="57" customWidth="1"/>
    <col min="4361" max="4361" width="12.42578125" style="57" bestFit="1" customWidth="1"/>
    <col min="4362" max="4362" width="12.42578125" style="57" customWidth="1"/>
    <col min="4363" max="4363" width="10.42578125" style="57" bestFit="1" customWidth="1"/>
    <col min="4364" max="4606" width="11.42578125" style="57"/>
    <col min="4607" max="4607" width="3.85546875" style="57" customWidth="1"/>
    <col min="4608" max="4608" width="12.140625" style="57" bestFit="1" customWidth="1"/>
    <col min="4609" max="4609" width="19.42578125" style="57" bestFit="1" customWidth="1"/>
    <col min="4610" max="4616" width="5.7109375" style="57" customWidth="1"/>
    <col min="4617" max="4617" width="12.42578125" style="57" bestFit="1" customWidth="1"/>
    <col min="4618" max="4618" width="12.42578125" style="57" customWidth="1"/>
    <col min="4619" max="4619" width="10.42578125" style="57" bestFit="1" customWidth="1"/>
    <col min="4620" max="4862" width="11.42578125" style="57"/>
    <col min="4863" max="4863" width="3.85546875" style="57" customWidth="1"/>
    <col min="4864" max="4864" width="12.140625" style="57" bestFit="1" customWidth="1"/>
    <col min="4865" max="4865" width="19.42578125" style="57" bestFit="1" customWidth="1"/>
    <col min="4866" max="4872" width="5.7109375" style="57" customWidth="1"/>
    <col min="4873" max="4873" width="12.42578125" style="57" bestFit="1" customWidth="1"/>
    <col min="4874" max="4874" width="12.42578125" style="57" customWidth="1"/>
    <col min="4875" max="4875" width="10.42578125" style="57" bestFit="1" customWidth="1"/>
    <col min="4876" max="5118" width="11.42578125" style="57"/>
    <col min="5119" max="5119" width="3.85546875" style="57" customWidth="1"/>
    <col min="5120" max="5120" width="12.140625" style="57" bestFit="1" customWidth="1"/>
    <col min="5121" max="5121" width="19.42578125" style="57" bestFit="1" customWidth="1"/>
    <col min="5122" max="5128" width="5.7109375" style="57" customWidth="1"/>
    <col min="5129" max="5129" width="12.42578125" style="57" bestFit="1" customWidth="1"/>
    <col min="5130" max="5130" width="12.42578125" style="57" customWidth="1"/>
    <col min="5131" max="5131" width="10.42578125" style="57" bestFit="1" customWidth="1"/>
    <col min="5132" max="5374" width="11.42578125" style="57"/>
    <col min="5375" max="5375" width="3.85546875" style="57" customWidth="1"/>
    <col min="5376" max="5376" width="12.140625" style="57" bestFit="1" customWidth="1"/>
    <col min="5377" max="5377" width="19.42578125" style="57" bestFit="1" customWidth="1"/>
    <col min="5378" max="5384" width="5.7109375" style="57" customWidth="1"/>
    <col min="5385" max="5385" width="12.42578125" style="57" bestFit="1" customWidth="1"/>
    <col min="5386" max="5386" width="12.42578125" style="57" customWidth="1"/>
    <col min="5387" max="5387" width="10.42578125" style="57" bestFit="1" customWidth="1"/>
    <col min="5388" max="5630" width="11.42578125" style="57"/>
    <col min="5631" max="5631" width="3.85546875" style="57" customWidth="1"/>
    <col min="5632" max="5632" width="12.140625" style="57" bestFit="1" customWidth="1"/>
    <col min="5633" max="5633" width="19.42578125" style="57" bestFit="1" customWidth="1"/>
    <col min="5634" max="5640" width="5.7109375" style="57" customWidth="1"/>
    <col min="5641" max="5641" width="12.42578125" style="57" bestFit="1" customWidth="1"/>
    <col min="5642" max="5642" width="12.42578125" style="57" customWidth="1"/>
    <col min="5643" max="5643" width="10.42578125" style="57" bestFit="1" customWidth="1"/>
    <col min="5644" max="5886" width="11.42578125" style="57"/>
    <col min="5887" max="5887" width="3.85546875" style="57" customWidth="1"/>
    <col min="5888" max="5888" width="12.140625" style="57" bestFit="1" customWidth="1"/>
    <col min="5889" max="5889" width="19.42578125" style="57" bestFit="1" customWidth="1"/>
    <col min="5890" max="5896" width="5.7109375" style="57" customWidth="1"/>
    <col min="5897" max="5897" width="12.42578125" style="57" bestFit="1" customWidth="1"/>
    <col min="5898" max="5898" width="12.42578125" style="57" customWidth="1"/>
    <col min="5899" max="5899" width="10.42578125" style="57" bestFit="1" customWidth="1"/>
    <col min="5900" max="6142" width="11.42578125" style="57"/>
    <col min="6143" max="6143" width="3.85546875" style="57" customWidth="1"/>
    <col min="6144" max="6144" width="12.140625" style="57" bestFit="1" customWidth="1"/>
    <col min="6145" max="6145" width="19.42578125" style="57" bestFit="1" customWidth="1"/>
    <col min="6146" max="6152" width="5.7109375" style="57" customWidth="1"/>
    <col min="6153" max="6153" width="12.42578125" style="57" bestFit="1" customWidth="1"/>
    <col min="6154" max="6154" width="12.42578125" style="57" customWidth="1"/>
    <col min="6155" max="6155" width="10.42578125" style="57" bestFit="1" customWidth="1"/>
    <col min="6156" max="6398" width="11.42578125" style="57"/>
    <col min="6399" max="6399" width="3.85546875" style="57" customWidth="1"/>
    <col min="6400" max="6400" width="12.140625" style="57" bestFit="1" customWidth="1"/>
    <col min="6401" max="6401" width="19.42578125" style="57" bestFit="1" customWidth="1"/>
    <col min="6402" max="6408" width="5.7109375" style="57" customWidth="1"/>
    <col min="6409" max="6409" width="12.42578125" style="57" bestFit="1" customWidth="1"/>
    <col min="6410" max="6410" width="12.42578125" style="57" customWidth="1"/>
    <col min="6411" max="6411" width="10.42578125" style="57" bestFit="1" customWidth="1"/>
    <col min="6412" max="6654" width="11.42578125" style="57"/>
    <col min="6655" max="6655" width="3.85546875" style="57" customWidth="1"/>
    <col min="6656" max="6656" width="12.140625" style="57" bestFit="1" customWidth="1"/>
    <col min="6657" max="6657" width="19.42578125" style="57" bestFit="1" customWidth="1"/>
    <col min="6658" max="6664" width="5.7109375" style="57" customWidth="1"/>
    <col min="6665" max="6665" width="12.42578125" style="57" bestFit="1" customWidth="1"/>
    <col min="6666" max="6666" width="12.42578125" style="57" customWidth="1"/>
    <col min="6667" max="6667" width="10.42578125" style="57" bestFit="1" customWidth="1"/>
    <col min="6668" max="6910" width="11.42578125" style="57"/>
    <col min="6911" max="6911" width="3.85546875" style="57" customWidth="1"/>
    <col min="6912" max="6912" width="12.140625" style="57" bestFit="1" customWidth="1"/>
    <col min="6913" max="6913" width="19.42578125" style="57" bestFit="1" customWidth="1"/>
    <col min="6914" max="6920" width="5.7109375" style="57" customWidth="1"/>
    <col min="6921" max="6921" width="12.42578125" style="57" bestFit="1" customWidth="1"/>
    <col min="6922" max="6922" width="12.42578125" style="57" customWidth="1"/>
    <col min="6923" max="6923" width="10.42578125" style="57" bestFit="1" customWidth="1"/>
    <col min="6924" max="7166" width="11.42578125" style="57"/>
    <col min="7167" max="7167" width="3.85546875" style="57" customWidth="1"/>
    <col min="7168" max="7168" width="12.140625" style="57" bestFit="1" customWidth="1"/>
    <col min="7169" max="7169" width="19.42578125" style="57" bestFit="1" customWidth="1"/>
    <col min="7170" max="7176" width="5.7109375" style="57" customWidth="1"/>
    <col min="7177" max="7177" width="12.42578125" style="57" bestFit="1" customWidth="1"/>
    <col min="7178" max="7178" width="12.42578125" style="57" customWidth="1"/>
    <col min="7179" max="7179" width="10.42578125" style="57" bestFit="1" customWidth="1"/>
    <col min="7180" max="7422" width="11.42578125" style="57"/>
    <col min="7423" max="7423" width="3.85546875" style="57" customWidth="1"/>
    <col min="7424" max="7424" width="12.140625" style="57" bestFit="1" customWidth="1"/>
    <col min="7425" max="7425" width="19.42578125" style="57" bestFit="1" customWidth="1"/>
    <col min="7426" max="7432" width="5.7109375" style="57" customWidth="1"/>
    <col min="7433" max="7433" width="12.42578125" style="57" bestFit="1" customWidth="1"/>
    <col min="7434" max="7434" width="12.42578125" style="57" customWidth="1"/>
    <col min="7435" max="7435" width="10.42578125" style="57" bestFit="1" customWidth="1"/>
    <col min="7436" max="7678" width="11.42578125" style="57"/>
    <col min="7679" max="7679" width="3.85546875" style="57" customWidth="1"/>
    <col min="7680" max="7680" width="12.140625" style="57" bestFit="1" customWidth="1"/>
    <col min="7681" max="7681" width="19.42578125" style="57" bestFit="1" customWidth="1"/>
    <col min="7682" max="7688" width="5.7109375" style="57" customWidth="1"/>
    <col min="7689" max="7689" width="12.42578125" style="57" bestFit="1" customWidth="1"/>
    <col min="7690" max="7690" width="12.42578125" style="57" customWidth="1"/>
    <col min="7691" max="7691" width="10.42578125" style="57" bestFit="1" customWidth="1"/>
    <col min="7692" max="7934" width="11.42578125" style="57"/>
    <col min="7935" max="7935" width="3.85546875" style="57" customWidth="1"/>
    <col min="7936" max="7936" width="12.140625" style="57" bestFit="1" customWidth="1"/>
    <col min="7937" max="7937" width="19.42578125" style="57" bestFit="1" customWidth="1"/>
    <col min="7938" max="7944" width="5.7109375" style="57" customWidth="1"/>
    <col min="7945" max="7945" width="12.42578125" style="57" bestFit="1" customWidth="1"/>
    <col min="7946" max="7946" width="12.42578125" style="57" customWidth="1"/>
    <col min="7947" max="7947" width="10.42578125" style="57" bestFit="1" customWidth="1"/>
    <col min="7948" max="8190" width="11.42578125" style="57"/>
    <col min="8191" max="8191" width="3.85546875" style="57" customWidth="1"/>
    <col min="8192" max="8192" width="12.140625" style="57" bestFit="1" customWidth="1"/>
    <col min="8193" max="8193" width="19.42578125" style="57" bestFit="1" customWidth="1"/>
    <col min="8194" max="8200" width="5.7109375" style="57" customWidth="1"/>
    <col min="8201" max="8201" width="12.42578125" style="57" bestFit="1" customWidth="1"/>
    <col min="8202" max="8202" width="12.42578125" style="57" customWidth="1"/>
    <col min="8203" max="8203" width="10.42578125" style="57" bestFit="1" customWidth="1"/>
    <col min="8204" max="8446" width="11.42578125" style="57"/>
    <col min="8447" max="8447" width="3.85546875" style="57" customWidth="1"/>
    <col min="8448" max="8448" width="12.140625" style="57" bestFit="1" customWidth="1"/>
    <col min="8449" max="8449" width="19.42578125" style="57" bestFit="1" customWidth="1"/>
    <col min="8450" max="8456" width="5.7109375" style="57" customWidth="1"/>
    <col min="8457" max="8457" width="12.42578125" style="57" bestFit="1" customWidth="1"/>
    <col min="8458" max="8458" width="12.42578125" style="57" customWidth="1"/>
    <col min="8459" max="8459" width="10.42578125" style="57" bestFit="1" customWidth="1"/>
    <col min="8460" max="8702" width="11.42578125" style="57"/>
    <col min="8703" max="8703" width="3.85546875" style="57" customWidth="1"/>
    <col min="8704" max="8704" width="12.140625" style="57" bestFit="1" customWidth="1"/>
    <col min="8705" max="8705" width="19.42578125" style="57" bestFit="1" customWidth="1"/>
    <col min="8706" max="8712" width="5.7109375" style="57" customWidth="1"/>
    <col min="8713" max="8713" width="12.42578125" style="57" bestFit="1" customWidth="1"/>
    <col min="8714" max="8714" width="12.42578125" style="57" customWidth="1"/>
    <col min="8715" max="8715" width="10.42578125" style="57" bestFit="1" customWidth="1"/>
    <col min="8716" max="8958" width="11.42578125" style="57"/>
    <col min="8959" max="8959" width="3.85546875" style="57" customWidth="1"/>
    <col min="8960" max="8960" width="12.140625" style="57" bestFit="1" customWidth="1"/>
    <col min="8961" max="8961" width="19.42578125" style="57" bestFit="1" customWidth="1"/>
    <col min="8962" max="8968" width="5.7109375" style="57" customWidth="1"/>
    <col min="8969" max="8969" width="12.42578125" style="57" bestFit="1" customWidth="1"/>
    <col min="8970" max="8970" width="12.42578125" style="57" customWidth="1"/>
    <col min="8971" max="8971" width="10.42578125" style="57" bestFit="1" customWidth="1"/>
    <col min="8972" max="9214" width="11.42578125" style="57"/>
    <col min="9215" max="9215" width="3.85546875" style="57" customWidth="1"/>
    <col min="9216" max="9216" width="12.140625" style="57" bestFit="1" customWidth="1"/>
    <col min="9217" max="9217" width="19.42578125" style="57" bestFit="1" customWidth="1"/>
    <col min="9218" max="9224" width="5.7109375" style="57" customWidth="1"/>
    <col min="9225" max="9225" width="12.42578125" style="57" bestFit="1" customWidth="1"/>
    <col min="9226" max="9226" width="12.42578125" style="57" customWidth="1"/>
    <col min="9227" max="9227" width="10.42578125" style="57" bestFit="1" customWidth="1"/>
    <col min="9228" max="9470" width="11.42578125" style="57"/>
    <col min="9471" max="9471" width="3.85546875" style="57" customWidth="1"/>
    <col min="9472" max="9472" width="12.140625" style="57" bestFit="1" customWidth="1"/>
    <col min="9473" max="9473" width="19.42578125" style="57" bestFit="1" customWidth="1"/>
    <col min="9474" max="9480" width="5.7109375" style="57" customWidth="1"/>
    <col min="9481" max="9481" width="12.42578125" style="57" bestFit="1" customWidth="1"/>
    <col min="9482" max="9482" width="12.42578125" style="57" customWidth="1"/>
    <col min="9483" max="9483" width="10.42578125" style="57" bestFit="1" customWidth="1"/>
    <col min="9484" max="9726" width="11.42578125" style="57"/>
    <col min="9727" max="9727" width="3.85546875" style="57" customWidth="1"/>
    <col min="9728" max="9728" width="12.140625" style="57" bestFit="1" customWidth="1"/>
    <col min="9729" max="9729" width="19.42578125" style="57" bestFit="1" customWidth="1"/>
    <col min="9730" max="9736" width="5.7109375" style="57" customWidth="1"/>
    <col min="9737" max="9737" width="12.42578125" style="57" bestFit="1" customWidth="1"/>
    <col min="9738" max="9738" width="12.42578125" style="57" customWidth="1"/>
    <col min="9739" max="9739" width="10.42578125" style="57" bestFit="1" customWidth="1"/>
    <col min="9740" max="9982" width="11.42578125" style="57"/>
    <col min="9983" max="9983" width="3.85546875" style="57" customWidth="1"/>
    <col min="9984" max="9984" width="12.140625" style="57" bestFit="1" customWidth="1"/>
    <col min="9985" max="9985" width="19.42578125" style="57" bestFit="1" customWidth="1"/>
    <col min="9986" max="9992" width="5.7109375" style="57" customWidth="1"/>
    <col min="9993" max="9993" width="12.42578125" style="57" bestFit="1" customWidth="1"/>
    <col min="9994" max="9994" width="12.42578125" style="57" customWidth="1"/>
    <col min="9995" max="9995" width="10.42578125" style="57" bestFit="1" customWidth="1"/>
    <col min="9996" max="10238" width="11.42578125" style="57"/>
    <col min="10239" max="10239" width="3.85546875" style="57" customWidth="1"/>
    <col min="10240" max="10240" width="12.140625" style="57" bestFit="1" customWidth="1"/>
    <col min="10241" max="10241" width="19.42578125" style="57" bestFit="1" customWidth="1"/>
    <col min="10242" max="10248" width="5.7109375" style="57" customWidth="1"/>
    <col min="10249" max="10249" width="12.42578125" style="57" bestFit="1" customWidth="1"/>
    <col min="10250" max="10250" width="12.42578125" style="57" customWidth="1"/>
    <col min="10251" max="10251" width="10.42578125" style="57" bestFit="1" customWidth="1"/>
    <col min="10252" max="10494" width="11.42578125" style="57"/>
    <col min="10495" max="10495" width="3.85546875" style="57" customWidth="1"/>
    <col min="10496" max="10496" width="12.140625" style="57" bestFit="1" customWidth="1"/>
    <col min="10497" max="10497" width="19.42578125" style="57" bestFit="1" customWidth="1"/>
    <col min="10498" max="10504" width="5.7109375" style="57" customWidth="1"/>
    <col min="10505" max="10505" width="12.42578125" style="57" bestFit="1" customWidth="1"/>
    <col min="10506" max="10506" width="12.42578125" style="57" customWidth="1"/>
    <col min="10507" max="10507" width="10.42578125" style="57" bestFit="1" customWidth="1"/>
    <col min="10508" max="10750" width="11.42578125" style="57"/>
    <col min="10751" max="10751" width="3.85546875" style="57" customWidth="1"/>
    <col min="10752" max="10752" width="12.140625" style="57" bestFit="1" customWidth="1"/>
    <col min="10753" max="10753" width="19.42578125" style="57" bestFit="1" customWidth="1"/>
    <col min="10754" max="10760" width="5.7109375" style="57" customWidth="1"/>
    <col min="10761" max="10761" width="12.42578125" style="57" bestFit="1" customWidth="1"/>
    <col min="10762" max="10762" width="12.42578125" style="57" customWidth="1"/>
    <col min="10763" max="10763" width="10.42578125" style="57" bestFit="1" customWidth="1"/>
    <col min="10764" max="11006" width="11.42578125" style="57"/>
    <col min="11007" max="11007" width="3.85546875" style="57" customWidth="1"/>
    <col min="11008" max="11008" width="12.140625" style="57" bestFit="1" customWidth="1"/>
    <col min="11009" max="11009" width="19.42578125" style="57" bestFit="1" customWidth="1"/>
    <col min="11010" max="11016" width="5.7109375" style="57" customWidth="1"/>
    <col min="11017" max="11017" width="12.42578125" style="57" bestFit="1" customWidth="1"/>
    <col min="11018" max="11018" width="12.42578125" style="57" customWidth="1"/>
    <col min="11019" max="11019" width="10.42578125" style="57" bestFit="1" customWidth="1"/>
    <col min="11020" max="11262" width="11.42578125" style="57"/>
    <col min="11263" max="11263" width="3.85546875" style="57" customWidth="1"/>
    <col min="11264" max="11264" width="12.140625" style="57" bestFit="1" customWidth="1"/>
    <col min="11265" max="11265" width="19.42578125" style="57" bestFit="1" customWidth="1"/>
    <col min="11266" max="11272" width="5.7109375" style="57" customWidth="1"/>
    <col min="11273" max="11273" width="12.42578125" style="57" bestFit="1" customWidth="1"/>
    <col min="11274" max="11274" width="12.42578125" style="57" customWidth="1"/>
    <col min="11275" max="11275" width="10.42578125" style="57" bestFit="1" customWidth="1"/>
    <col min="11276" max="11518" width="11.42578125" style="57"/>
    <col min="11519" max="11519" width="3.85546875" style="57" customWidth="1"/>
    <col min="11520" max="11520" width="12.140625" style="57" bestFit="1" customWidth="1"/>
    <col min="11521" max="11521" width="19.42578125" style="57" bestFit="1" customWidth="1"/>
    <col min="11522" max="11528" width="5.7109375" style="57" customWidth="1"/>
    <col min="11529" max="11529" width="12.42578125" style="57" bestFit="1" customWidth="1"/>
    <col min="11530" max="11530" width="12.42578125" style="57" customWidth="1"/>
    <col min="11531" max="11531" width="10.42578125" style="57" bestFit="1" customWidth="1"/>
    <col min="11532" max="11774" width="11.42578125" style="57"/>
    <col min="11775" max="11775" width="3.85546875" style="57" customWidth="1"/>
    <col min="11776" max="11776" width="12.140625" style="57" bestFit="1" customWidth="1"/>
    <col min="11777" max="11777" width="19.42578125" style="57" bestFit="1" customWidth="1"/>
    <col min="11778" max="11784" width="5.7109375" style="57" customWidth="1"/>
    <col min="11785" max="11785" width="12.42578125" style="57" bestFit="1" customWidth="1"/>
    <col min="11786" max="11786" width="12.42578125" style="57" customWidth="1"/>
    <col min="11787" max="11787" width="10.42578125" style="57" bestFit="1" customWidth="1"/>
    <col min="11788" max="12030" width="11.42578125" style="57"/>
    <col min="12031" max="12031" width="3.85546875" style="57" customWidth="1"/>
    <col min="12032" max="12032" width="12.140625" style="57" bestFit="1" customWidth="1"/>
    <col min="12033" max="12033" width="19.42578125" style="57" bestFit="1" customWidth="1"/>
    <col min="12034" max="12040" width="5.7109375" style="57" customWidth="1"/>
    <col min="12041" max="12041" width="12.42578125" style="57" bestFit="1" customWidth="1"/>
    <col min="12042" max="12042" width="12.42578125" style="57" customWidth="1"/>
    <col min="12043" max="12043" width="10.42578125" style="57" bestFit="1" customWidth="1"/>
    <col min="12044" max="12286" width="11.42578125" style="57"/>
    <col min="12287" max="12287" width="3.85546875" style="57" customWidth="1"/>
    <col min="12288" max="12288" width="12.140625" style="57" bestFit="1" customWidth="1"/>
    <col min="12289" max="12289" width="19.42578125" style="57" bestFit="1" customWidth="1"/>
    <col min="12290" max="12296" width="5.7109375" style="57" customWidth="1"/>
    <col min="12297" max="12297" width="12.42578125" style="57" bestFit="1" customWidth="1"/>
    <col min="12298" max="12298" width="12.42578125" style="57" customWidth="1"/>
    <col min="12299" max="12299" width="10.42578125" style="57" bestFit="1" customWidth="1"/>
    <col min="12300" max="12542" width="11.42578125" style="57"/>
    <col min="12543" max="12543" width="3.85546875" style="57" customWidth="1"/>
    <col min="12544" max="12544" width="12.140625" style="57" bestFit="1" customWidth="1"/>
    <col min="12545" max="12545" width="19.42578125" style="57" bestFit="1" customWidth="1"/>
    <col min="12546" max="12552" width="5.7109375" style="57" customWidth="1"/>
    <col min="12553" max="12553" width="12.42578125" style="57" bestFit="1" customWidth="1"/>
    <col min="12554" max="12554" width="12.42578125" style="57" customWidth="1"/>
    <col min="12555" max="12555" width="10.42578125" style="57" bestFit="1" customWidth="1"/>
    <col min="12556" max="12798" width="11.42578125" style="57"/>
    <col min="12799" max="12799" width="3.85546875" style="57" customWidth="1"/>
    <col min="12800" max="12800" width="12.140625" style="57" bestFit="1" customWidth="1"/>
    <col min="12801" max="12801" width="19.42578125" style="57" bestFit="1" customWidth="1"/>
    <col min="12802" max="12808" width="5.7109375" style="57" customWidth="1"/>
    <col min="12809" max="12809" width="12.42578125" style="57" bestFit="1" customWidth="1"/>
    <col min="12810" max="12810" width="12.42578125" style="57" customWidth="1"/>
    <col min="12811" max="12811" width="10.42578125" style="57" bestFit="1" customWidth="1"/>
    <col min="12812" max="13054" width="11.42578125" style="57"/>
    <col min="13055" max="13055" width="3.85546875" style="57" customWidth="1"/>
    <col min="13056" max="13056" width="12.140625" style="57" bestFit="1" customWidth="1"/>
    <col min="13057" max="13057" width="19.42578125" style="57" bestFit="1" customWidth="1"/>
    <col min="13058" max="13064" width="5.7109375" style="57" customWidth="1"/>
    <col min="13065" max="13065" width="12.42578125" style="57" bestFit="1" customWidth="1"/>
    <col min="13066" max="13066" width="12.42578125" style="57" customWidth="1"/>
    <col min="13067" max="13067" width="10.42578125" style="57" bestFit="1" customWidth="1"/>
    <col min="13068" max="13310" width="11.42578125" style="57"/>
    <col min="13311" max="13311" width="3.85546875" style="57" customWidth="1"/>
    <col min="13312" max="13312" width="12.140625" style="57" bestFit="1" customWidth="1"/>
    <col min="13313" max="13313" width="19.42578125" style="57" bestFit="1" customWidth="1"/>
    <col min="13314" max="13320" width="5.7109375" style="57" customWidth="1"/>
    <col min="13321" max="13321" width="12.42578125" style="57" bestFit="1" customWidth="1"/>
    <col min="13322" max="13322" width="12.42578125" style="57" customWidth="1"/>
    <col min="13323" max="13323" width="10.42578125" style="57" bestFit="1" customWidth="1"/>
    <col min="13324" max="13566" width="11.42578125" style="57"/>
    <col min="13567" max="13567" width="3.85546875" style="57" customWidth="1"/>
    <col min="13568" max="13568" width="12.140625" style="57" bestFit="1" customWidth="1"/>
    <col min="13569" max="13569" width="19.42578125" style="57" bestFit="1" customWidth="1"/>
    <col min="13570" max="13576" width="5.7109375" style="57" customWidth="1"/>
    <col min="13577" max="13577" width="12.42578125" style="57" bestFit="1" customWidth="1"/>
    <col min="13578" max="13578" width="12.42578125" style="57" customWidth="1"/>
    <col min="13579" max="13579" width="10.42578125" style="57" bestFit="1" customWidth="1"/>
    <col min="13580" max="13822" width="11.42578125" style="57"/>
    <col min="13823" max="13823" width="3.85546875" style="57" customWidth="1"/>
    <col min="13824" max="13824" width="12.140625" style="57" bestFit="1" customWidth="1"/>
    <col min="13825" max="13825" width="19.42578125" style="57" bestFit="1" customWidth="1"/>
    <col min="13826" max="13832" width="5.7109375" style="57" customWidth="1"/>
    <col min="13833" max="13833" width="12.42578125" style="57" bestFit="1" customWidth="1"/>
    <col min="13834" max="13834" width="12.42578125" style="57" customWidth="1"/>
    <col min="13835" max="13835" width="10.42578125" style="57" bestFit="1" customWidth="1"/>
    <col min="13836" max="14078" width="11.42578125" style="57"/>
    <col min="14079" max="14079" width="3.85546875" style="57" customWidth="1"/>
    <col min="14080" max="14080" width="12.140625" style="57" bestFit="1" customWidth="1"/>
    <col min="14081" max="14081" width="19.42578125" style="57" bestFit="1" customWidth="1"/>
    <col min="14082" max="14088" width="5.7109375" style="57" customWidth="1"/>
    <col min="14089" max="14089" width="12.42578125" style="57" bestFit="1" customWidth="1"/>
    <col min="14090" max="14090" width="12.42578125" style="57" customWidth="1"/>
    <col min="14091" max="14091" width="10.42578125" style="57" bestFit="1" customWidth="1"/>
    <col min="14092" max="14334" width="11.42578125" style="57"/>
    <col min="14335" max="14335" width="3.85546875" style="57" customWidth="1"/>
    <col min="14336" max="14336" width="12.140625" style="57" bestFit="1" customWidth="1"/>
    <col min="14337" max="14337" width="19.42578125" style="57" bestFit="1" customWidth="1"/>
    <col min="14338" max="14344" width="5.7109375" style="57" customWidth="1"/>
    <col min="14345" max="14345" width="12.42578125" style="57" bestFit="1" customWidth="1"/>
    <col min="14346" max="14346" width="12.42578125" style="57" customWidth="1"/>
    <col min="14347" max="14347" width="10.42578125" style="57" bestFit="1" customWidth="1"/>
    <col min="14348" max="14590" width="11.42578125" style="57"/>
    <col min="14591" max="14591" width="3.85546875" style="57" customWidth="1"/>
    <col min="14592" max="14592" width="12.140625" style="57" bestFit="1" customWidth="1"/>
    <col min="14593" max="14593" width="19.42578125" style="57" bestFit="1" customWidth="1"/>
    <col min="14594" max="14600" width="5.7109375" style="57" customWidth="1"/>
    <col min="14601" max="14601" width="12.42578125" style="57" bestFit="1" customWidth="1"/>
    <col min="14602" max="14602" width="12.42578125" style="57" customWidth="1"/>
    <col min="14603" max="14603" width="10.42578125" style="57" bestFit="1" customWidth="1"/>
    <col min="14604" max="14846" width="11.42578125" style="57"/>
    <col min="14847" max="14847" width="3.85546875" style="57" customWidth="1"/>
    <col min="14848" max="14848" width="12.140625" style="57" bestFit="1" customWidth="1"/>
    <col min="14849" max="14849" width="19.42578125" style="57" bestFit="1" customWidth="1"/>
    <col min="14850" max="14856" width="5.7109375" style="57" customWidth="1"/>
    <col min="14857" max="14857" width="12.42578125" style="57" bestFit="1" customWidth="1"/>
    <col min="14858" max="14858" width="12.42578125" style="57" customWidth="1"/>
    <col min="14859" max="14859" width="10.42578125" style="57" bestFit="1" customWidth="1"/>
    <col min="14860" max="15102" width="11.42578125" style="57"/>
    <col min="15103" max="15103" width="3.85546875" style="57" customWidth="1"/>
    <col min="15104" max="15104" width="12.140625" style="57" bestFit="1" customWidth="1"/>
    <col min="15105" max="15105" width="19.42578125" style="57" bestFit="1" customWidth="1"/>
    <col min="15106" max="15112" width="5.7109375" style="57" customWidth="1"/>
    <col min="15113" max="15113" width="12.42578125" style="57" bestFit="1" customWidth="1"/>
    <col min="15114" max="15114" width="12.42578125" style="57" customWidth="1"/>
    <col min="15115" max="15115" width="10.42578125" style="57" bestFit="1" customWidth="1"/>
    <col min="15116" max="15358" width="11.42578125" style="57"/>
    <col min="15359" max="15359" width="3.85546875" style="57" customWidth="1"/>
    <col min="15360" max="15360" width="12.140625" style="57" bestFit="1" customWidth="1"/>
    <col min="15361" max="15361" width="19.42578125" style="57" bestFit="1" customWidth="1"/>
    <col min="15362" max="15368" width="5.7109375" style="57" customWidth="1"/>
    <col min="15369" max="15369" width="12.42578125" style="57" bestFit="1" customWidth="1"/>
    <col min="15370" max="15370" width="12.42578125" style="57" customWidth="1"/>
    <col min="15371" max="15371" width="10.42578125" style="57" bestFit="1" customWidth="1"/>
    <col min="15372" max="15614" width="11.42578125" style="57"/>
    <col min="15615" max="15615" width="3.85546875" style="57" customWidth="1"/>
    <col min="15616" max="15616" width="12.140625" style="57" bestFit="1" customWidth="1"/>
    <col min="15617" max="15617" width="19.42578125" style="57" bestFit="1" customWidth="1"/>
    <col min="15618" max="15624" width="5.7109375" style="57" customWidth="1"/>
    <col min="15625" max="15625" width="12.42578125" style="57" bestFit="1" customWidth="1"/>
    <col min="15626" max="15626" width="12.42578125" style="57" customWidth="1"/>
    <col min="15627" max="15627" width="10.42578125" style="57" bestFit="1" customWidth="1"/>
    <col min="15628" max="15870" width="11.42578125" style="57"/>
    <col min="15871" max="15871" width="3.85546875" style="57" customWidth="1"/>
    <col min="15872" max="15872" width="12.140625" style="57" bestFit="1" customWidth="1"/>
    <col min="15873" max="15873" width="19.42578125" style="57" bestFit="1" customWidth="1"/>
    <col min="15874" max="15880" width="5.7109375" style="57" customWidth="1"/>
    <col min="15881" max="15881" width="12.42578125" style="57" bestFit="1" customWidth="1"/>
    <col min="15882" max="15882" width="12.42578125" style="57" customWidth="1"/>
    <col min="15883" max="15883" width="10.42578125" style="57" bestFit="1" customWidth="1"/>
    <col min="15884" max="16126" width="11.42578125" style="57"/>
    <col min="16127" max="16127" width="3.85546875" style="57" customWidth="1"/>
    <col min="16128" max="16128" width="12.140625" style="57" bestFit="1" customWidth="1"/>
    <col min="16129" max="16129" width="19.42578125" style="57" bestFit="1" customWidth="1"/>
    <col min="16130" max="16136" width="5.7109375" style="57" customWidth="1"/>
    <col min="16137" max="16137" width="12.42578125" style="57" bestFit="1" customWidth="1"/>
    <col min="16138" max="16138" width="12.42578125" style="57" customWidth="1"/>
    <col min="16139" max="16139" width="10.42578125" style="57" bestFit="1" customWidth="1"/>
    <col min="16140" max="16384" width="11.42578125" style="57"/>
  </cols>
  <sheetData>
    <row r="1" spans="2:13" x14ac:dyDescent="0.25">
      <c r="B1" s="398"/>
      <c r="C1" s="398"/>
      <c r="D1" s="398"/>
      <c r="E1" s="398"/>
      <c r="F1" s="398"/>
      <c r="G1" s="398"/>
      <c r="H1" s="398"/>
      <c r="I1" s="398"/>
      <c r="J1" s="398"/>
      <c r="K1" s="399"/>
      <c r="L1" s="399"/>
      <c r="M1" s="399"/>
    </row>
    <row r="2" spans="2:13" x14ac:dyDescent="0.25">
      <c r="B2" s="398"/>
      <c r="C2" s="398"/>
      <c r="D2" s="398"/>
      <c r="E2" s="398"/>
      <c r="F2" s="398"/>
      <c r="G2" s="398"/>
      <c r="H2" s="398"/>
      <c r="I2" s="398"/>
      <c r="J2" s="398"/>
      <c r="K2" s="399"/>
      <c r="L2" s="399"/>
      <c r="M2" s="399"/>
    </row>
    <row r="3" spans="2:13" x14ac:dyDescent="0.25">
      <c r="B3" s="398"/>
      <c r="C3" s="398"/>
      <c r="D3" s="398"/>
      <c r="E3" s="398"/>
      <c r="F3" s="398"/>
      <c r="G3" s="398"/>
      <c r="H3" s="398"/>
      <c r="I3" s="398"/>
      <c r="J3" s="398"/>
      <c r="K3" s="399"/>
      <c r="L3" s="399"/>
      <c r="M3" s="399"/>
    </row>
    <row r="4" spans="2:13" ht="15" x14ac:dyDescent="0.25">
      <c r="B4"/>
      <c r="C4"/>
      <c r="D4"/>
      <c r="E4"/>
      <c r="F4"/>
      <c r="G4"/>
      <c r="H4"/>
      <c r="I4"/>
      <c r="J4"/>
      <c r="K4"/>
      <c r="L4"/>
      <c r="M4"/>
    </row>
    <row r="5" spans="2:13" ht="15" x14ac:dyDescent="0.25">
      <c r="B5"/>
      <c r="C5"/>
      <c r="D5"/>
      <c r="E5"/>
      <c r="F5"/>
      <c r="G5"/>
      <c r="H5"/>
      <c r="I5"/>
      <c r="J5"/>
      <c r="K5"/>
      <c r="L5"/>
      <c r="M5"/>
    </row>
    <row r="6" spans="2:13" ht="15" x14ac:dyDescent="0.25">
      <c r="B6"/>
      <c r="C6"/>
      <c r="D6"/>
      <c r="E6"/>
      <c r="F6"/>
      <c r="G6"/>
      <c r="H6"/>
      <c r="I6"/>
      <c r="J6"/>
      <c r="K6"/>
      <c r="L6"/>
      <c r="M6"/>
    </row>
    <row r="7" spans="2:13" ht="15" x14ac:dyDescent="0.25">
      <c r="B7"/>
      <c r="C7"/>
      <c r="D7"/>
      <c r="E7"/>
      <c r="F7"/>
      <c r="G7"/>
      <c r="H7"/>
      <c r="I7"/>
      <c r="J7"/>
      <c r="K7"/>
      <c r="L7"/>
      <c r="M7"/>
    </row>
    <row r="8" spans="2:13" ht="43.5" customHeight="1" x14ac:dyDescent="0.25">
      <c r="B8" s="395" t="s">
        <v>290</v>
      </c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7"/>
    </row>
    <row r="9" spans="2:13" x14ac:dyDescent="0.25">
      <c r="B9" s="382"/>
      <c r="C9" s="382"/>
      <c r="D9" s="382"/>
      <c r="E9" s="382"/>
      <c r="F9" s="382"/>
      <c r="G9" s="383"/>
      <c r="H9" s="383"/>
      <c r="I9" s="383"/>
      <c r="J9" s="383"/>
      <c r="K9" s="383"/>
      <c r="L9" s="383"/>
      <c r="M9" s="383"/>
    </row>
    <row r="10" spans="2:13" ht="39" customHeight="1" x14ac:dyDescent="0.25">
      <c r="B10" s="392" t="s">
        <v>295</v>
      </c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4"/>
    </row>
    <row r="12" spans="2:13" ht="14.25" thickBot="1" x14ac:dyDescent="0.3">
      <c r="B12" s="60"/>
    </row>
    <row r="13" spans="2:13" ht="27.75" customHeight="1" x14ac:dyDescent="0.25">
      <c r="B13" s="367"/>
      <c r="C13" s="367"/>
      <c r="D13" s="368" t="s">
        <v>205</v>
      </c>
      <c r="E13" s="369"/>
      <c r="F13" s="369"/>
      <c r="G13" s="369"/>
      <c r="H13" s="369"/>
      <c r="I13" s="369"/>
      <c r="J13" s="370"/>
    </row>
    <row r="14" spans="2:13" ht="24" x14ac:dyDescent="0.25">
      <c r="B14" s="62" t="s">
        <v>4</v>
      </c>
      <c r="C14" s="62" t="s">
        <v>5</v>
      </c>
      <c r="D14" s="63" t="s">
        <v>56</v>
      </c>
      <c r="E14" s="63" t="s">
        <v>57</v>
      </c>
      <c r="F14" s="63" t="s">
        <v>58</v>
      </c>
      <c r="G14" s="63" t="s">
        <v>186</v>
      </c>
      <c r="H14" s="63" t="s">
        <v>192</v>
      </c>
      <c r="I14" s="63" t="s">
        <v>193</v>
      </c>
      <c r="J14" s="63" t="s">
        <v>194</v>
      </c>
      <c r="K14" s="64" t="s">
        <v>203</v>
      </c>
    </row>
    <row r="15" spans="2:13" x14ac:dyDescent="0.25">
      <c r="B15" s="65" t="s">
        <v>66</v>
      </c>
      <c r="C15" s="65" t="s">
        <v>178</v>
      </c>
      <c r="D15" s="66">
        <v>322</v>
      </c>
      <c r="E15" s="66">
        <v>80</v>
      </c>
      <c r="F15" s="66">
        <v>242</v>
      </c>
      <c r="G15" s="66">
        <v>121</v>
      </c>
      <c r="H15" s="66">
        <v>100</v>
      </c>
      <c r="I15" s="66">
        <v>59</v>
      </c>
      <c r="J15" s="66">
        <v>42</v>
      </c>
      <c r="K15" s="67">
        <v>188900</v>
      </c>
      <c r="L15" s="68"/>
    </row>
    <row r="16" spans="2:13" x14ac:dyDescent="0.25">
      <c r="B16" s="65" t="s">
        <v>66</v>
      </c>
      <c r="C16" s="65" t="s">
        <v>71</v>
      </c>
      <c r="D16" s="66">
        <v>347</v>
      </c>
      <c r="E16" s="66">
        <v>227</v>
      </c>
      <c r="F16" s="66">
        <v>120</v>
      </c>
      <c r="G16" s="66">
        <v>204</v>
      </c>
      <c r="H16" s="66">
        <v>91</v>
      </c>
      <c r="I16" s="66">
        <v>32</v>
      </c>
      <c r="J16" s="66">
        <v>20</v>
      </c>
      <c r="K16" s="67">
        <v>171900</v>
      </c>
    </row>
    <row r="17" spans="2:11" x14ac:dyDescent="0.25">
      <c r="B17" s="69" t="s">
        <v>27</v>
      </c>
      <c r="C17" s="69" t="s">
        <v>27</v>
      </c>
      <c r="D17" s="70">
        <v>123</v>
      </c>
      <c r="E17" s="70">
        <v>37</v>
      </c>
      <c r="F17" s="70">
        <v>86</v>
      </c>
      <c r="G17" s="70">
        <v>57</v>
      </c>
      <c r="H17" s="70">
        <v>29</v>
      </c>
      <c r="I17" s="70">
        <v>26</v>
      </c>
      <c r="J17" s="70">
        <v>11</v>
      </c>
      <c r="K17" s="67">
        <v>50900</v>
      </c>
    </row>
    <row r="18" spans="2:11" x14ac:dyDescent="0.25">
      <c r="B18" s="65" t="s">
        <v>66</v>
      </c>
      <c r="C18" s="65" t="s">
        <v>74</v>
      </c>
      <c r="D18" s="66">
        <v>370</v>
      </c>
      <c r="E18" s="66">
        <v>89</v>
      </c>
      <c r="F18" s="66">
        <v>281</v>
      </c>
      <c r="G18" s="66">
        <v>189</v>
      </c>
      <c r="H18" s="66">
        <v>100</v>
      </c>
      <c r="I18" s="66">
        <v>65</v>
      </c>
      <c r="J18" s="66">
        <v>16</v>
      </c>
      <c r="K18" s="67">
        <v>172000</v>
      </c>
    </row>
    <row r="19" spans="2:11" x14ac:dyDescent="0.25">
      <c r="B19" s="65" t="s">
        <v>66</v>
      </c>
      <c r="C19" s="65" t="s">
        <v>76</v>
      </c>
      <c r="D19" s="66">
        <v>381</v>
      </c>
      <c r="E19" s="66">
        <v>130</v>
      </c>
      <c r="F19" s="66">
        <v>251</v>
      </c>
      <c r="G19" s="66">
        <v>127</v>
      </c>
      <c r="H19" s="66">
        <v>111</v>
      </c>
      <c r="I19" s="66">
        <v>85</v>
      </c>
      <c r="J19" s="66">
        <v>58</v>
      </c>
      <c r="K19" s="67">
        <v>199800</v>
      </c>
    </row>
    <row r="20" spans="2:11" x14ac:dyDescent="0.25">
      <c r="B20" s="69" t="s">
        <v>27</v>
      </c>
      <c r="C20" s="69" t="s">
        <v>77</v>
      </c>
      <c r="D20" s="66">
        <v>324</v>
      </c>
      <c r="E20" s="66">
        <v>107</v>
      </c>
      <c r="F20" s="66">
        <v>217</v>
      </c>
      <c r="G20" s="66">
        <v>123</v>
      </c>
      <c r="H20" s="66">
        <v>58</v>
      </c>
      <c r="I20" s="66">
        <v>81</v>
      </c>
      <c r="J20" s="66">
        <v>62</v>
      </c>
      <c r="K20" s="67">
        <v>179410</v>
      </c>
    </row>
    <row r="21" spans="2:11" x14ac:dyDescent="0.25">
      <c r="B21" s="65" t="s">
        <v>17</v>
      </c>
      <c r="C21" s="65" t="s">
        <v>17</v>
      </c>
      <c r="D21" s="66">
        <v>331</v>
      </c>
      <c r="E21" s="66">
        <v>169</v>
      </c>
      <c r="F21" s="66">
        <v>162</v>
      </c>
      <c r="G21" s="66">
        <v>152</v>
      </c>
      <c r="H21" s="66">
        <v>84</v>
      </c>
      <c r="I21" s="66">
        <v>66</v>
      </c>
      <c r="J21" s="66">
        <v>29</v>
      </c>
      <c r="K21" s="67">
        <v>187100</v>
      </c>
    </row>
    <row r="22" spans="2:11" x14ac:dyDescent="0.25">
      <c r="D22" s="71">
        <f t="shared" ref="D22:K22" si="0">SUM(D15:D21)</f>
        <v>2198</v>
      </c>
      <c r="E22" s="71">
        <f t="shared" si="0"/>
        <v>839</v>
      </c>
      <c r="F22" s="71">
        <f t="shared" si="0"/>
        <v>1359</v>
      </c>
      <c r="G22" s="71">
        <f t="shared" si="0"/>
        <v>973</v>
      </c>
      <c r="H22" s="71">
        <f t="shared" si="0"/>
        <v>573</v>
      </c>
      <c r="I22" s="71">
        <f t="shared" si="0"/>
        <v>414</v>
      </c>
      <c r="J22" s="71">
        <f t="shared" si="0"/>
        <v>238</v>
      </c>
      <c r="K22" s="72">
        <f t="shared" si="0"/>
        <v>1150010</v>
      </c>
    </row>
  </sheetData>
  <mergeCells count="4">
    <mergeCell ref="B13:C13"/>
    <mergeCell ref="D13:J13"/>
    <mergeCell ref="B8:M8"/>
    <mergeCell ref="B10:M10"/>
  </mergeCells>
  <pageMargins left="0.74803149606299213" right="0.74803149606299213" top="0.98425196850393704" bottom="0.98425196850393704" header="0" footer="0"/>
  <pageSetup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K28"/>
  <sheetViews>
    <sheetView workbookViewId="0">
      <pane xSplit="3" ySplit="11" topLeftCell="D12" activePane="bottomRight" state="frozen"/>
      <selection pane="topRight" activeCell="D1" sqref="D1"/>
      <selection pane="bottomLeft" activeCell="A7" sqref="A7"/>
      <selection pane="bottomRight" activeCell="M16" sqref="M16"/>
    </sheetView>
  </sheetViews>
  <sheetFormatPr baseColWidth="10" defaultRowHeight="13.5" x14ac:dyDescent="0.25"/>
  <cols>
    <col min="1" max="1" width="6.7109375" style="94" customWidth="1"/>
    <col min="2" max="2" width="17.28515625" style="204" bestFit="1" customWidth="1"/>
    <col min="3" max="3" width="12.85546875" style="204" bestFit="1" customWidth="1"/>
    <col min="4" max="4" width="12.7109375" style="171" customWidth="1"/>
    <col min="5" max="5" width="11.85546875" style="171" customWidth="1"/>
    <col min="6" max="7" width="12" style="171" customWidth="1"/>
    <col min="8" max="8" width="13.28515625" style="94" customWidth="1"/>
    <col min="9" max="9" width="7.5703125" style="94" bestFit="1" customWidth="1"/>
    <col min="10" max="16384" width="11.42578125" style="94"/>
  </cols>
  <sheetData>
    <row r="1" spans="2:11" ht="15" x14ac:dyDescent="0.25">
      <c r="B1"/>
      <c r="C1"/>
      <c r="D1"/>
      <c r="E1"/>
      <c r="F1"/>
      <c r="G1"/>
      <c r="H1" s="171"/>
      <c r="I1" s="171"/>
      <c r="J1" s="171"/>
      <c r="K1" s="171"/>
    </row>
    <row r="2" spans="2:11" ht="15" x14ac:dyDescent="0.25">
      <c r="B2"/>
      <c r="C2"/>
      <c r="D2"/>
      <c r="E2"/>
      <c r="F2"/>
      <c r="G2"/>
      <c r="H2" s="171"/>
      <c r="I2" s="171"/>
      <c r="J2" s="171"/>
      <c r="K2" s="171"/>
    </row>
    <row r="3" spans="2:11" ht="15" x14ac:dyDescent="0.25">
      <c r="B3"/>
      <c r="C3"/>
      <c r="D3"/>
      <c r="E3"/>
      <c r="F3"/>
      <c r="G3"/>
      <c r="H3" s="171"/>
      <c r="I3" s="171"/>
      <c r="J3" s="171"/>
      <c r="K3" s="171"/>
    </row>
    <row r="4" spans="2:11" ht="15" x14ac:dyDescent="0.25">
      <c r="B4"/>
      <c r="C4"/>
      <c r="D4"/>
      <c r="E4"/>
      <c r="F4"/>
      <c r="G4"/>
      <c r="H4" s="171"/>
      <c r="I4" s="171"/>
      <c r="J4" s="171"/>
      <c r="K4" s="171"/>
    </row>
    <row r="5" spans="2:11" ht="15.75" thickBot="1" x14ac:dyDescent="0.3">
      <c r="B5"/>
      <c r="C5"/>
      <c r="D5"/>
      <c r="E5"/>
      <c r="F5"/>
      <c r="G5"/>
      <c r="H5" s="171"/>
      <c r="I5" s="171"/>
      <c r="J5" s="171"/>
      <c r="K5" s="171"/>
    </row>
    <row r="6" spans="2:11" ht="39.75" customHeight="1" thickTop="1" thickBot="1" x14ac:dyDescent="0.3">
      <c r="B6" s="400" t="s">
        <v>290</v>
      </c>
      <c r="C6" s="401"/>
      <c r="D6" s="401"/>
      <c r="E6" s="401"/>
      <c r="F6" s="401"/>
      <c r="G6" s="401"/>
      <c r="H6" s="401"/>
      <c r="I6" s="401"/>
      <c r="J6" s="401"/>
      <c r="K6" s="402"/>
    </row>
    <row r="7" spans="2:11" ht="15" thickTop="1" thickBot="1" x14ac:dyDescent="0.3">
      <c r="B7" s="382"/>
      <c r="C7" s="382"/>
      <c r="D7" s="382"/>
      <c r="E7" s="382"/>
      <c r="F7" s="382"/>
      <c r="G7" s="383"/>
      <c r="H7" s="171"/>
      <c r="I7" s="171"/>
      <c r="J7" s="171"/>
      <c r="K7" s="171"/>
    </row>
    <row r="8" spans="2:11" ht="22.5" thickTop="1" thickBot="1" x14ac:dyDescent="0.4">
      <c r="B8" s="403" t="s">
        <v>296</v>
      </c>
      <c r="C8" s="404"/>
      <c r="D8" s="404"/>
      <c r="E8" s="404"/>
      <c r="F8" s="404"/>
      <c r="G8" s="404"/>
      <c r="H8" s="404"/>
      <c r="I8" s="404"/>
      <c r="J8" s="404"/>
      <c r="K8" s="405"/>
    </row>
    <row r="9" spans="2:11" ht="14.25" thickTop="1" x14ac:dyDescent="0.25"/>
    <row r="10" spans="2:11" ht="14.25" thickBot="1" x14ac:dyDescent="0.3"/>
    <row r="11" spans="2:11" s="209" customFormat="1" ht="50.25" customHeight="1" thickBot="1" x14ac:dyDescent="0.3">
      <c r="B11" s="205" t="s">
        <v>4</v>
      </c>
      <c r="C11" s="206" t="s">
        <v>5</v>
      </c>
      <c r="D11" s="207" t="s">
        <v>268</v>
      </c>
      <c r="E11" s="207" t="s">
        <v>271</v>
      </c>
      <c r="F11" s="207" t="s">
        <v>270</v>
      </c>
      <c r="G11" s="207" t="s">
        <v>286</v>
      </c>
      <c r="H11" s="208" t="s">
        <v>287</v>
      </c>
      <c r="I11" s="233" t="s">
        <v>267</v>
      </c>
    </row>
    <row r="12" spans="2:11" x14ac:dyDescent="0.25">
      <c r="B12" s="226" t="s">
        <v>21</v>
      </c>
      <c r="C12" s="227" t="s">
        <v>21</v>
      </c>
      <c r="D12" s="210">
        <v>252572</v>
      </c>
      <c r="E12" s="212">
        <v>369050</v>
      </c>
      <c r="F12" s="211">
        <v>374782</v>
      </c>
      <c r="G12" s="211">
        <v>243538</v>
      </c>
      <c r="H12" s="212">
        <f>D12+E12+F12+G12</f>
        <v>1239942</v>
      </c>
      <c r="I12" s="234">
        <v>1480</v>
      </c>
    </row>
    <row r="13" spans="2:11" x14ac:dyDescent="0.25">
      <c r="B13" s="228" t="s">
        <v>66</v>
      </c>
      <c r="C13" s="229" t="s">
        <v>67</v>
      </c>
      <c r="D13" s="210"/>
      <c r="E13" s="212"/>
      <c r="F13" s="211">
        <v>40824</v>
      </c>
      <c r="G13" s="211">
        <v>36092</v>
      </c>
      <c r="H13" s="212">
        <f t="shared" ref="H13:H26" si="0">D13+E13+F13+G13</f>
        <v>76916</v>
      </c>
      <c r="I13" s="235">
        <v>228</v>
      </c>
    </row>
    <row r="14" spans="2:11" x14ac:dyDescent="0.25">
      <c r="B14" s="230" t="s">
        <v>27</v>
      </c>
      <c r="C14" s="231" t="s">
        <v>69</v>
      </c>
      <c r="D14" s="210">
        <v>106430</v>
      </c>
      <c r="E14" s="212">
        <v>132650</v>
      </c>
      <c r="F14" s="211">
        <v>134340</v>
      </c>
      <c r="G14" s="211">
        <v>89222</v>
      </c>
      <c r="H14" s="212">
        <f t="shared" si="0"/>
        <v>462642</v>
      </c>
      <c r="I14" s="235">
        <v>590</v>
      </c>
    </row>
    <row r="15" spans="2:11" x14ac:dyDescent="0.25">
      <c r="B15" s="228" t="s">
        <v>66</v>
      </c>
      <c r="C15" s="229" t="s">
        <v>70</v>
      </c>
      <c r="D15" s="210"/>
      <c r="E15" s="212"/>
      <c r="F15" s="211">
        <v>13464</v>
      </c>
      <c r="G15" s="211">
        <v>11444</v>
      </c>
      <c r="H15" s="212">
        <f t="shared" si="0"/>
        <v>24908</v>
      </c>
      <c r="I15" s="235">
        <v>52</v>
      </c>
    </row>
    <row r="16" spans="2:11" x14ac:dyDescent="0.25">
      <c r="B16" s="228" t="s">
        <v>66</v>
      </c>
      <c r="C16" s="229" t="s">
        <v>71</v>
      </c>
      <c r="D16" s="210"/>
      <c r="E16" s="212"/>
      <c r="F16" s="211">
        <v>36172</v>
      </c>
      <c r="G16" s="211">
        <v>25416</v>
      </c>
      <c r="H16" s="212">
        <f t="shared" si="0"/>
        <v>61588</v>
      </c>
      <c r="I16" s="235">
        <v>168</v>
      </c>
    </row>
    <row r="17" spans="2:9" x14ac:dyDescent="0.25">
      <c r="B17" s="228" t="s">
        <v>66</v>
      </c>
      <c r="C17" s="228" t="s">
        <v>74</v>
      </c>
      <c r="D17" s="210"/>
      <c r="E17" s="212"/>
      <c r="F17" s="211">
        <v>9372</v>
      </c>
      <c r="G17" s="211">
        <v>7438</v>
      </c>
      <c r="H17" s="212">
        <f t="shared" si="0"/>
        <v>16810</v>
      </c>
      <c r="I17" s="235">
        <v>42</v>
      </c>
    </row>
    <row r="18" spans="2:9" x14ac:dyDescent="0.25">
      <c r="B18" s="228" t="s">
        <v>27</v>
      </c>
      <c r="C18" s="228" t="s">
        <v>77</v>
      </c>
      <c r="D18" s="210"/>
      <c r="E18" s="212"/>
      <c r="F18" s="211">
        <v>36852</v>
      </c>
      <c r="G18" s="211">
        <v>27682</v>
      </c>
      <c r="H18" s="212">
        <f t="shared" si="0"/>
        <v>64534</v>
      </c>
      <c r="I18" s="235">
        <v>196</v>
      </c>
    </row>
    <row r="19" spans="2:9" x14ac:dyDescent="0.25">
      <c r="B19" s="228" t="s">
        <v>66</v>
      </c>
      <c r="C19" s="228" t="s">
        <v>79</v>
      </c>
      <c r="D19" s="210"/>
      <c r="E19" s="212"/>
      <c r="F19" s="211">
        <v>43154</v>
      </c>
      <c r="G19" s="211">
        <v>32642</v>
      </c>
      <c r="H19" s="212">
        <f t="shared" si="0"/>
        <v>75796</v>
      </c>
      <c r="I19" s="235">
        <v>202</v>
      </c>
    </row>
    <row r="20" spans="2:9" x14ac:dyDescent="0.25">
      <c r="B20" s="230" t="s">
        <v>66</v>
      </c>
      <c r="C20" s="230" t="s">
        <v>80</v>
      </c>
      <c r="D20" s="210">
        <v>105410</v>
      </c>
      <c r="E20" s="212">
        <v>141868</v>
      </c>
      <c r="F20" s="211">
        <v>145142</v>
      </c>
      <c r="G20" s="211">
        <v>88992</v>
      </c>
      <c r="H20" s="212">
        <f t="shared" si="0"/>
        <v>481412</v>
      </c>
      <c r="I20" s="235">
        <v>553</v>
      </c>
    </row>
    <row r="21" spans="2:9" x14ac:dyDescent="0.25">
      <c r="B21" s="228" t="s">
        <v>16</v>
      </c>
      <c r="C21" s="232" t="s">
        <v>16</v>
      </c>
      <c r="D21" s="210">
        <v>103492</v>
      </c>
      <c r="E21" s="212">
        <v>207254</v>
      </c>
      <c r="F21" s="211">
        <v>205774</v>
      </c>
      <c r="G21" s="211">
        <v>134284.79999999999</v>
      </c>
      <c r="H21" s="212">
        <f t="shared" si="0"/>
        <v>650804.80000000005</v>
      </c>
      <c r="I21" s="235">
        <v>750</v>
      </c>
    </row>
    <row r="22" spans="2:9" x14ac:dyDescent="0.25">
      <c r="B22" s="228" t="s">
        <v>66</v>
      </c>
      <c r="C22" s="228" t="s">
        <v>66</v>
      </c>
      <c r="D22" s="210"/>
      <c r="E22" s="212"/>
      <c r="F22" s="211">
        <v>15940</v>
      </c>
      <c r="G22" s="211">
        <v>13622</v>
      </c>
      <c r="H22" s="212">
        <f t="shared" si="0"/>
        <v>29562</v>
      </c>
      <c r="I22" s="235">
        <v>89</v>
      </c>
    </row>
    <row r="23" spans="2:9" x14ac:dyDescent="0.25">
      <c r="B23" s="228" t="s">
        <v>24</v>
      </c>
      <c r="C23" s="228" t="s">
        <v>24</v>
      </c>
      <c r="D23" s="210"/>
      <c r="E23" s="212"/>
      <c r="F23" s="211">
        <v>38774</v>
      </c>
      <c r="G23" s="211">
        <v>32530</v>
      </c>
      <c r="H23" s="212">
        <f t="shared" si="0"/>
        <v>71304</v>
      </c>
      <c r="I23" s="235">
        <v>180</v>
      </c>
    </row>
    <row r="24" spans="2:9" x14ac:dyDescent="0.25">
      <c r="B24" s="230" t="s">
        <v>23</v>
      </c>
      <c r="C24" s="230" t="s">
        <v>23</v>
      </c>
      <c r="D24" s="210">
        <v>0</v>
      </c>
      <c r="E24" s="212">
        <v>250828</v>
      </c>
      <c r="F24" s="211">
        <v>269964</v>
      </c>
      <c r="G24" s="211">
        <v>192448</v>
      </c>
      <c r="H24" s="212">
        <f t="shared" si="0"/>
        <v>713240</v>
      </c>
      <c r="I24" s="235">
        <v>1138</v>
      </c>
    </row>
    <row r="25" spans="2:9" x14ac:dyDescent="0.25">
      <c r="B25" s="228" t="s">
        <v>66</v>
      </c>
      <c r="C25" s="228" t="s">
        <v>82</v>
      </c>
      <c r="D25" s="210"/>
      <c r="E25" s="212"/>
      <c r="F25" s="211">
        <v>31188</v>
      </c>
      <c r="G25" s="211">
        <v>23498</v>
      </c>
      <c r="H25" s="212">
        <f t="shared" si="0"/>
        <v>54686</v>
      </c>
      <c r="I25" s="235">
        <v>139</v>
      </c>
    </row>
    <row r="26" spans="2:9" x14ac:dyDescent="0.25">
      <c r="B26" s="228" t="s">
        <v>66</v>
      </c>
      <c r="C26" s="229" t="s">
        <v>83</v>
      </c>
      <c r="D26" s="210"/>
      <c r="E26" s="212"/>
      <c r="F26" s="211">
        <v>23350</v>
      </c>
      <c r="G26" s="211">
        <v>17914</v>
      </c>
      <c r="H26" s="212">
        <f t="shared" si="0"/>
        <v>41264</v>
      </c>
      <c r="I26" s="235">
        <v>101</v>
      </c>
    </row>
    <row r="27" spans="2:9" x14ac:dyDescent="0.25">
      <c r="B27" s="218"/>
      <c r="C27" s="214"/>
      <c r="D27" s="219">
        <f>SUM(D12:D26)</f>
        <v>567904</v>
      </c>
      <c r="E27" s="219">
        <f t="shared" ref="E27:H27" si="1">SUM(E12:E26)</f>
        <v>1101650</v>
      </c>
      <c r="F27" s="219">
        <f t="shared" si="1"/>
        <v>1419092</v>
      </c>
      <c r="G27" s="219">
        <f t="shared" si="1"/>
        <v>976762.8</v>
      </c>
      <c r="H27" s="219">
        <f t="shared" si="1"/>
        <v>4065408.8</v>
      </c>
      <c r="I27" s="236">
        <f>SUM(I12:I26)</f>
        <v>5908</v>
      </c>
    </row>
    <row r="28" spans="2:9" x14ac:dyDescent="0.25">
      <c r="F28" s="220"/>
      <c r="G28" s="220"/>
      <c r="H28" s="221"/>
    </row>
  </sheetData>
  <mergeCells count="2">
    <mergeCell ref="B6:K6"/>
    <mergeCell ref="B8:K8"/>
  </mergeCell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J27"/>
  <sheetViews>
    <sheetView workbookViewId="0">
      <selection activeCell="K10" sqref="K10"/>
    </sheetView>
  </sheetViews>
  <sheetFormatPr baseColWidth="10" defaultRowHeight="13.5" x14ac:dyDescent="0.25"/>
  <cols>
    <col min="1" max="1" width="6.7109375" style="94" customWidth="1"/>
    <col min="2" max="2" width="13.85546875" style="204" customWidth="1"/>
    <col min="3" max="3" width="12.85546875" style="204" bestFit="1" customWidth="1"/>
    <col min="4" max="4" width="11.7109375" style="171" customWidth="1"/>
    <col min="5" max="5" width="11.85546875" style="171" bestFit="1" customWidth="1"/>
    <col min="6" max="6" width="11.42578125" style="171" customWidth="1"/>
    <col min="7" max="7" width="13.28515625" style="171" customWidth="1"/>
    <col min="8" max="10" width="6.42578125" style="171" bestFit="1" customWidth="1"/>
    <col min="11" max="16384" width="11.42578125" style="94"/>
  </cols>
  <sheetData>
    <row r="1" spans="2:10" ht="15" customHeight="1" x14ac:dyDescent="0.25">
      <c r="B1"/>
      <c r="C1"/>
      <c r="D1"/>
      <c r="E1"/>
      <c r="F1"/>
      <c r="G1"/>
    </row>
    <row r="2" spans="2:10" ht="15" customHeight="1" x14ac:dyDescent="0.25">
      <c r="B2"/>
      <c r="C2"/>
      <c r="D2"/>
      <c r="E2"/>
      <c r="F2"/>
      <c r="G2"/>
    </row>
    <row r="3" spans="2:10" ht="15" customHeight="1" x14ac:dyDescent="0.25">
      <c r="B3"/>
      <c r="C3"/>
      <c r="D3"/>
      <c r="E3"/>
      <c r="F3"/>
      <c r="G3"/>
    </row>
    <row r="4" spans="2:10" ht="15" customHeight="1" x14ac:dyDescent="0.25">
      <c r="B4"/>
      <c r="C4"/>
      <c r="D4"/>
      <c r="E4"/>
      <c r="F4"/>
      <c r="G4"/>
    </row>
    <row r="5" spans="2:10" ht="15" customHeight="1" x14ac:dyDescent="0.25">
      <c r="B5"/>
      <c r="C5"/>
      <c r="D5"/>
      <c r="E5"/>
      <c r="F5"/>
      <c r="G5"/>
    </row>
    <row r="6" spans="2:10" ht="60" customHeight="1" x14ac:dyDescent="0.25">
      <c r="B6" s="395" t="s">
        <v>290</v>
      </c>
      <c r="C6" s="396"/>
      <c r="D6" s="396"/>
      <c r="E6" s="396"/>
      <c r="F6" s="396"/>
      <c r="G6" s="396"/>
      <c r="H6" s="396"/>
      <c r="I6" s="396"/>
      <c r="J6" s="397"/>
    </row>
    <row r="7" spans="2:10" ht="13.5" customHeight="1" x14ac:dyDescent="0.25">
      <c r="B7" s="409"/>
      <c r="C7" s="409"/>
      <c r="D7" s="409"/>
      <c r="E7" s="409"/>
      <c r="F7" s="409"/>
      <c r="G7" s="383"/>
      <c r="H7" s="410"/>
      <c r="I7" s="410"/>
      <c r="J7" s="410"/>
    </row>
    <row r="8" spans="2:10" ht="52.5" customHeight="1" x14ac:dyDescent="0.25">
      <c r="B8" s="406" t="s">
        <v>297</v>
      </c>
      <c r="C8" s="407"/>
      <c r="D8" s="407"/>
      <c r="E8" s="407"/>
      <c r="F8" s="407"/>
      <c r="G8" s="407"/>
      <c r="H8" s="407"/>
      <c r="I8" s="407"/>
      <c r="J8" s="408"/>
    </row>
    <row r="9" spans="2:10" ht="13.5" customHeight="1" x14ac:dyDescent="0.25"/>
    <row r="11" spans="2:10" s="209" customFormat="1" ht="28.5" customHeight="1" x14ac:dyDescent="0.25">
      <c r="B11" s="240" t="s">
        <v>4</v>
      </c>
      <c r="C11" s="240" t="s">
        <v>5</v>
      </c>
      <c r="D11" s="239" t="s">
        <v>271</v>
      </c>
      <c r="E11" s="239" t="s">
        <v>270</v>
      </c>
      <c r="F11" s="239" t="s">
        <v>272</v>
      </c>
      <c r="G11" s="239" t="s">
        <v>288</v>
      </c>
      <c r="H11" s="233" t="s">
        <v>269</v>
      </c>
      <c r="I11" s="233" t="s">
        <v>58</v>
      </c>
      <c r="J11" s="233" t="s">
        <v>57</v>
      </c>
    </row>
    <row r="12" spans="2:10" ht="13.5" customHeight="1" x14ac:dyDescent="0.25">
      <c r="B12" s="213" t="s">
        <v>21</v>
      </c>
      <c r="C12" s="213" t="s">
        <v>21</v>
      </c>
      <c r="D12" s="211"/>
      <c r="E12" s="222">
        <v>529274.96</v>
      </c>
      <c r="F12" s="222">
        <v>321390.08000000002</v>
      </c>
      <c r="G12" s="222">
        <f>SUM(D12:F12)</f>
        <v>850665.04</v>
      </c>
      <c r="H12" s="225">
        <v>853</v>
      </c>
      <c r="I12" s="225">
        <v>472</v>
      </c>
      <c r="J12" s="225">
        <v>381</v>
      </c>
    </row>
    <row r="13" spans="2:10" ht="13.5" customHeight="1" x14ac:dyDescent="0.25">
      <c r="B13" s="223" t="s">
        <v>66</v>
      </c>
      <c r="C13" s="224" t="s">
        <v>67</v>
      </c>
      <c r="D13" s="216"/>
      <c r="E13" s="222">
        <v>170513.12</v>
      </c>
      <c r="F13" s="222">
        <v>68389.119999999995</v>
      </c>
      <c r="G13" s="222">
        <f t="shared" ref="G13:G26" si="0">SUM(D13:F13)</f>
        <v>238902.24</v>
      </c>
      <c r="H13" s="225">
        <v>163</v>
      </c>
      <c r="I13" s="225">
        <v>92</v>
      </c>
      <c r="J13" s="225">
        <v>71</v>
      </c>
    </row>
    <row r="14" spans="2:10" ht="13.5" customHeight="1" x14ac:dyDescent="0.25">
      <c r="B14" s="215" t="s">
        <v>27</v>
      </c>
      <c r="C14" s="215" t="s">
        <v>69</v>
      </c>
      <c r="D14" s="222">
        <v>14191</v>
      </c>
      <c r="E14" s="222">
        <v>246128.59</v>
      </c>
      <c r="F14" s="222">
        <v>116400.56</v>
      </c>
      <c r="G14" s="222">
        <f t="shared" si="0"/>
        <v>376720.15</v>
      </c>
      <c r="H14" s="225">
        <v>301</v>
      </c>
      <c r="I14" s="225">
        <v>168</v>
      </c>
      <c r="J14" s="225">
        <v>133</v>
      </c>
    </row>
    <row r="15" spans="2:10" ht="13.5" customHeight="1" x14ac:dyDescent="0.25">
      <c r="B15" s="223" t="s">
        <v>66</v>
      </c>
      <c r="C15" s="224" t="s">
        <v>70</v>
      </c>
      <c r="D15" s="216"/>
      <c r="E15" s="222">
        <v>416995.41000000003</v>
      </c>
      <c r="F15" s="222">
        <v>18200</v>
      </c>
      <c r="G15" s="222">
        <f t="shared" si="0"/>
        <v>435195.41000000003</v>
      </c>
      <c r="H15" s="225">
        <v>45</v>
      </c>
      <c r="I15" s="225">
        <v>26</v>
      </c>
      <c r="J15" s="225">
        <v>19</v>
      </c>
    </row>
    <row r="16" spans="2:10" ht="13.5" customHeight="1" x14ac:dyDescent="0.25">
      <c r="B16" s="223" t="s">
        <v>66</v>
      </c>
      <c r="C16" s="224" t="s">
        <v>71</v>
      </c>
      <c r="D16" s="216"/>
      <c r="E16" s="222">
        <v>1084496.24</v>
      </c>
      <c r="F16" s="222">
        <v>40162.839999999997</v>
      </c>
      <c r="G16" s="222">
        <f t="shared" si="0"/>
        <v>1124659.08</v>
      </c>
      <c r="H16" s="225">
        <v>100</v>
      </c>
      <c r="I16" s="225">
        <v>62</v>
      </c>
      <c r="J16" s="225">
        <v>38</v>
      </c>
    </row>
    <row r="17" spans="2:10" ht="13.5" customHeight="1" x14ac:dyDescent="0.25">
      <c r="B17" s="223" t="s">
        <v>66</v>
      </c>
      <c r="C17" s="224" t="s">
        <v>74</v>
      </c>
      <c r="D17" s="216"/>
      <c r="E17" s="222">
        <v>7200</v>
      </c>
      <c r="F17" s="222">
        <v>12200</v>
      </c>
      <c r="G17" s="222">
        <f t="shared" si="0"/>
        <v>19400</v>
      </c>
      <c r="H17" s="225">
        <v>30</v>
      </c>
      <c r="I17" s="225">
        <v>17</v>
      </c>
      <c r="J17" s="225">
        <v>13</v>
      </c>
    </row>
    <row r="18" spans="2:10" ht="13.5" customHeight="1" x14ac:dyDescent="0.25">
      <c r="B18" s="223" t="s">
        <v>27</v>
      </c>
      <c r="C18" s="224" t="s">
        <v>77</v>
      </c>
      <c r="D18" s="216"/>
      <c r="E18" s="222">
        <v>6847</v>
      </c>
      <c r="F18" s="222">
        <v>50650</v>
      </c>
      <c r="G18" s="222">
        <f t="shared" si="0"/>
        <v>57497</v>
      </c>
      <c r="H18" s="225">
        <v>126</v>
      </c>
      <c r="I18" s="225">
        <v>74</v>
      </c>
      <c r="J18" s="225">
        <v>52</v>
      </c>
    </row>
    <row r="19" spans="2:10" ht="13.5" customHeight="1" x14ac:dyDescent="0.25">
      <c r="B19" s="223" t="s">
        <v>66</v>
      </c>
      <c r="C19" s="224" t="s">
        <v>79</v>
      </c>
      <c r="D19" s="216"/>
      <c r="E19" s="222">
        <v>5250</v>
      </c>
      <c r="F19" s="222">
        <v>58014.2</v>
      </c>
      <c r="G19" s="222">
        <f t="shared" si="0"/>
        <v>63264.2</v>
      </c>
      <c r="H19" s="225">
        <v>155</v>
      </c>
      <c r="I19" s="225">
        <v>87</v>
      </c>
      <c r="J19" s="225">
        <v>68</v>
      </c>
    </row>
    <row r="20" spans="2:10" ht="13.5" customHeight="1" x14ac:dyDescent="0.25">
      <c r="B20" s="215" t="s">
        <v>66</v>
      </c>
      <c r="C20" s="215" t="s">
        <v>80</v>
      </c>
      <c r="D20" s="211"/>
      <c r="E20" s="222">
        <v>7911</v>
      </c>
      <c r="F20" s="222">
        <v>144199.64000000001</v>
      </c>
      <c r="G20" s="222">
        <f t="shared" si="0"/>
        <v>152110.64000000001</v>
      </c>
      <c r="H20" s="225">
        <v>352</v>
      </c>
      <c r="I20" s="225">
        <v>205</v>
      </c>
      <c r="J20" s="225">
        <v>147</v>
      </c>
    </row>
    <row r="21" spans="2:10" ht="13.5" customHeight="1" x14ac:dyDescent="0.25">
      <c r="B21" s="213" t="s">
        <v>16</v>
      </c>
      <c r="C21" s="217" t="s">
        <v>16</v>
      </c>
      <c r="D21" s="211"/>
      <c r="E21" s="222">
        <v>4865</v>
      </c>
      <c r="F21" s="222">
        <v>251185.36</v>
      </c>
      <c r="G21" s="222">
        <f t="shared" si="0"/>
        <v>256050.36</v>
      </c>
      <c r="H21" s="225">
        <v>659</v>
      </c>
      <c r="I21" s="225">
        <v>411</v>
      </c>
      <c r="J21" s="225">
        <v>248</v>
      </c>
    </row>
    <row r="22" spans="2:10" ht="13.5" customHeight="1" x14ac:dyDescent="0.25">
      <c r="B22" s="223" t="s">
        <v>66</v>
      </c>
      <c r="C22" s="224" t="s">
        <v>66</v>
      </c>
      <c r="D22" s="216"/>
      <c r="E22" s="222">
        <v>2650</v>
      </c>
      <c r="F22" s="222">
        <v>2950</v>
      </c>
      <c r="G22" s="222">
        <f t="shared" si="0"/>
        <v>5600</v>
      </c>
      <c r="H22" s="225">
        <v>59</v>
      </c>
      <c r="I22" s="225">
        <v>41</v>
      </c>
      <c r="J22" s="225">
        <v>18</v>
      </c>
    </row>
    <row r="23" spans="2:10" ht="13.5" customHeight="1" x14ac:dyDescent="0.25">
      <c r="B23" s="223" t="s">
        <v>24</v>
      </c>
      <c r="C23" s="224" t="s">
        <v>24</v>
      </c>
      <c r="D23" s="216"/>
      <c r="E23" s="222">
        <v>2300</v>
      </c>
      <c r="F23" s="222">
        <v>53887.28</v>
      </c>
      <c r="G23" s="222">
        <f t="shared" si="0"/>
        <v>56187.28</v>
      </c>
      <c r="H23" s="225">
        <v>132</v>
      </c>
      <c r="I23" s="225">
        <v>75</v>
      </c>
      <c r="J23" s="225">
        <v>57</v>
      </c>
    </row>
    <row r="24" spans="2:10" ht="13.5" customHeight="1" x14ac:dyDescent="0.25">
      <c r="B24" s="215" t="s">
        <v>23</v>
      </c>
      <c r="C24" s="215" t="s">
        <v>23</v>
      </c>
      <c r="D24" s="211"/>
      <c r="E24" s="222">
        <v>3166</v>
      </c>
      <c r="F24" s="222">
        <v>666117.36</v>
      </c>
      <c r="G24" s="222">
        <f t="shared" si="0"/>
        <v>669283.36</v>
      </c>
      <c r="H24" s="225">
        <v>1680</v>
      </c>
      <c r="I24" s="225">
        <v>970</v>
      </c>
      <c r="J24" s="225">
        <v>710</v>
      </c>
    </row>
    <row r="25" spans="2:10" ht="13.5" customHeight="1" x14ac:dyDescent="0.25">
      <c r="B25" s="223" t="s">
        <v>66</v>
      </c>
      <c r="C25" s="224" t="s">
        <v>82</v>
      </c>
      <c r="D25" s="216"/>
      <c r="E25" s="222">
        <v>0</v>
      </c>
      <c r="F25" s="222">
        <v>25883.68</v>
      </c>
      <c r="G25" s="222">
        <f t="shared" si="0"/>
        <v>25883.68</v>
      </c>
      <c r="H25" s="225">
        <v>64</v>
      </c>
      <c r="I25" s="225">
        <v>46</v>
      </c>
      <c r="J25" s="225">
        <v>18</v>
      </c>
    </row>
    <row r="26" spans="2:10" ht="13.5" customHeight="1" x14ac:dyDescent="0.25">
      <c r="B26" s="223" t="s">
        <v>66</v>
      </c>
      <c r="C26" s="224" t="s">
        <v>83</v>
      </c>
      <c r="D26" s="216"/>
      <c r="E26" s="222">
        <v>1550</v>
      </c>
      <c r="F26" s="222">
        <v>24200</v>
      </c>
      <c r="G26" s="222">
        <f t="shared" si="0"/>
        <v>25750</v>
      </c>
      <c r="H26" s="225">
        <v>60</v>
      </c>
      <c r="I26" s="225">
        <v>37</v>
      </c>
      <c r="J26" s="225">
        <v>23</v>
      </c>
    </row>
    <row r="27" spans="2:10" ht="13.5" customHeight="1" x14ac:dyDescent="0.25">
      <c r="D27" s="237">
        <f>SUM(D12:D26)</f>
        <v>14191</v>
      </c>
      <c r="E27" s="237">
        <f t="shared" ref="E27:J27" si="1">SUM(E12:E26)</f>
        <v>2489147.3200000003</v>
      </c>
      <c r="F27" s="237">
        <f t="shared" si="1"/>
        <v>1853830.1199999999</v>
      </c>
      <c r="G27" s="237">
        <f t="shared" si="1"/>
        <v>4357168.4400000004</v>
      </c>
      <c r="H27" s="238">
        <f t="shared" si="1"/>
        <v>4779</v>
      </c>
      <c r="I27" s="238">
        <f t="shared" si="1"/>
        <v>2783</v>
      </c>
      <c r="J27" s="238">
        <f t="shared" si="1"/>
        <v>1996</v>
      </c>
    </row>
  </sheetData>
  <sortState ref="B7:N21">
    <sortCondition ref="C7:C21"/>
  </sortState>
  <mergeCells count="2">
    <mergeCell ref="B6:J6"/>
    <mergeCell ref="B8:J8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H21"/>
  <sheetViews>
    <sheetView tabSelected="1" workbookViewId="0">
      <selection activeCell="H12" sqref="H12"/>
    </sheetView>
  </sheetViews>
  <sheetFormatPr baseColWidth="10" defaultRowHeight="15" x14ac:dyDescent="0.25"/>
  <cols>
    <col min="1" max="1" width="7.5703125" customWidth="1"/>
    <col min="2" max="2" width="12.5703125" style="28" customWidth="1"/>
    <col min="3" max="3" width="14.140625" style="28" customWidth="1"/>
    <col min="4" max="4" width="9.42578125" style="28" customWidth="1"/>
    <col min="5" max="7" width="11.28515625" style="28" customWidth="1"/>
  </cols>
  <sheetData>
    <row r="1" spans="2:8" x14ac:dyDescent="0.25">
      <c r="B1" s="411"/>
      <c r="C1" s="411"/>
      <c r="D1" s="411"/>
      <c r="E1" s="411"/>
      <c r="F1" s="411"/>
      <c r="G1" s="411"/>
      <c r="H1" s="411"/>
    </row>
    <row r="2" spans="2:8" x14ac:dyDescent="0.25">
      <c r="B2" s="411"/>
      <c r="C2" s="411"/>
      <c r="D2" s="411"/>
      <c r="E2" s="411"/>
      <c r="F2" s="411"/>
      <c r="G2" s="411"/>
      <c r="H2" s="411"/>
    </row>
    <row r="3" spans="2:8" x14ac:dyDescent="0.25">
      <c r="B3" s="411"/>
      <c r="C3" s="411"/>
      <c r="D3" s="411"/>
      <c r="E3" s="411"/>
      <c r="F3" s="411"/>
      <c r="G3" s="411"/>
      <c r="H3" s="411"/>
    </row>
    <row r="4" spans="2:8" x14ac:dyDescent="0.25">
      <c r="B4" s="411"/>
      <c r="C4" s="411"/>
      <c r="D4" s="411"/>
      <c r="E4" s="411"/>
      <c r="F4" s="411"/>
      <c r="G4" s="411"/>
      <c r="H4" s="411"/>
    </row>
    <row r="5" spans="2:8" x14ac:dyDescent="0.25">
      <c r="B5" s="411"/>
      <c r="C5" s="411"/>
      <c r="D5" s="411"/>
      <c r="E5" s="411"/>
      <c r="F5" s="411"/>
      <c r="G5" s="411"/>
      <c r="H5" s="411"/>
    </row>
    <row r="6" spans="2:8" ht="54" customHeight="1" x14ac:dyDescent="0.25">
      <c r="B6" s="412" t="s">
        <v>299</v>
      </c>
      <c r="C6" s="413"/>
      <c r="D6" s="413"/>
      <c r="E6" s="413"/>
      <c r="F6" s="413"/>
      <c r="G6" s="413"/>
      <c r="H6" s="414"/>
    </row>
    <row r="7" spans="2:8" x14ac:dyDescent="0.25">
      <c r="B7" s="415"/>
      <c r="C7" s="415"/>
      <c r="D7" s="415"/>
      <c r="E7" s="415"/>
      <c r="F7" s="415"/>
      <c r="G7" s="416"/>
      <c r="H7" s="411"/>
    </row>
    <row r="8" spans="2:8" ht="21" x14ac:dyDescent="0.25">
      <c r="B8" s="417" t="s">
        <v>298</v>
      </c>
      <c r="C8" s="418"/>
      <c r="D8" s="418"/>
      <c r="E8" s="418"/>
      <c r="F8" s="418"/>
      <c r="G8" s="418"/>
      <c r="H8" s="419"/>
    </row>
    <row r="11" spans="2:8" s="32" customFormat="1" x14ac:dyDescent="0.25">
      <c r="B11" s="29"/>
      <c r="C11" s="29"/>
      <c r="D11" s="30">
        <v>2012</v>
      </c>
      <c r="E11" s="31">
        <v>2013</v>
      </c>
      <c r="F11" s="31">
        <v>2014</v>
      </c>
      <c r="G11" s="380" t="s">
        <v>247</v>
      </c>
    </row>
    <row r="12" spans="2:8" ht="25.5" x14ac:dyDescent="0.25">
      <c r="B12" s="33" t="s">
        <v>179</v>
      </c>
      <c r="C12" s="34" t="s">
        <v>180</v>
      </c>
      <c r="D12" s="35" t="s">
        <v>176</v>
      </c>
      <c r="E12" s="35" t="s">
        <v>246</v>
      </c>
      <c r="F12" s="35" t="s">
        <v>213</v>
      </c>
      <c r="G12" s="381"/>
    </row>
    <row r="13" spans="2:8" x14ac:dyDescent="0.25">
      <c r="B13" s="36" t="s">
        <v>181</v>
      </c>
      <c r="C13" s="37">
        <v>398</v>
      </c>
      <c r="D13" s="38">
        <v>150300</v>
      </c>
      <c r="E13" s="38">
        <v>36500</v>
      </c>
      <c r="F13" s="38">
        <v>478750</v>
      </c>
      <c r="G13" s="38">
        <f>D13+E13+F13</f>
        <v>665550</v>
      </c>
    </row>
    <row r="14" spans="2:8" x14ac:dyDescent="0.25">
      <c r="B14" s="36" t="s">
        <v>182</v>
      </c>
      <c r="C14" s="37">
        <v>619</v>
      </c>
      <c r="D14" s="38">
        <v>258000</v>
      </c>
      <c r="E14" s="38">
        <v>60300</v>
      </c>
      <c r="F14" s="38">
        <v>740750</v>
      </c>
      <c r="G14" s="38">
        <f t="shared" ref="G14:G17" si="0">D14+E14+F14</f>
        <v>1059050</v>
      </c>
    </row>
    <row r="15" spans="2:8" x14ac:dyDescent="0.25">
      <c r="B15" s="36" t="s">
        <v>183</v>
      </c>
      <c r="C15" s="37">
        <v>65</v>
      </c>
      <c r="D15" s="38">
        <v>26600</v>
      </c>
      <c r="E15" s="38">
        <v>5600</v>
      </c>
      <c r="F15" s="38">
        <v>79400</v>
      </c>
      <c r="G15" s="38">
        <f t="shared" si="0"/>
        <v>111600</v>
      </c>
    </row>
    <row r="16" spans="2:8" x14ac:dyDescent="0.25">
      <c r="B16" s="36" t="s">
        <v>184</v>
      </c>
      <c r="C16" s="37">
        <v>367</v>
      </c>
      <c r="D16" s="38">
        <v>153800</v>
      </c>
      <c r="E16" s="38">
        <v>36900</v>
      </c>
      <c r="F16" s="38">
        <v>448700</v>
      </c>
      <c r="G16" s="38">
        <f t="shared" si="0"/>
        <v>639400</v>
      </c>
    </row>
    <row r="17" spans="2:7" x14ac:dyDescent="0.25">
      <c r="B17" s="36" t="s">
        <v>185</v>
      </c>
      <c r="C17" s="37">
        <v>548</v>
      </c>
      <c r="D17" s="38">
        <v>228300</v>
      </c>
      <c r="E17" s="38">
        <v>57500</v>
      </c>
      <c r="F17" s="38">
        <v>674700</v>
      </c>
      <c r="G17" s="38">
        <f t="shared" si="0"/>
        <v>960500</v>
      </c>
    </row>
    <row r="18" spans="2:7" x14ac:dyDescent="0.25">
      <c r="C18" s="39">
        <f>SUM(C13:C17)</f>
        <v>1997</v>
      </c>
      <c r="D18" s="40">
        <f t="shared" ref="D18:G18" si="1">SUM(D13:D17)</f>
        <v>817000</v>
      </c>
      <c r="E18" s="40">
        <f>SUM(E13:E17)</f>
        <v>196800</v>
      </c>
      <c r="F18" s="40">
        <v>791000</v>
      </c>
      <c r="G18" s="40">
        <f t="shared" si="1"/>
        <v>3436100</v>
      </c>
    </row>
    <row r="21" spans="2:7" x14ac:dyDescent="0.25">
      <c r="D21" s="41"/>
      <c r="E21" s="41"/>
      <c r="F21" s="41"/>
    </row>
  </sheetData>
  <mergeCells count="3">
    <mergeCell ref="G11:G12"/>
    <mergeCell ref="B6:H6"/>
    <mergeCell ref="B8:H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Bonos S-E</vt:lpstr>
      <vt:lpstr>PAM CSR</vt:lpstr>
      <vt:lpstr>PATI BM</vt:lpstr>
      <vt:lpstr>PATI IDA</vt:lpstr>
      <vt:lpstr>PATI 2</vt:lpstr>
      <vt:lpstr>PATI 3</vt:lpstr>
      <vt:lpstr>Bono Educación CSU</vt:lpstr>
      <vt:lpstr>PAM CSU</vt:lpstr>
      <vt:lpstr>Veteranos</vt:lpstr>
      <vt:lpstr>Hoja1</vt:lpstr>
      <vt:lpstr>'Bonos S-E'!Títulos_a_imprimir</vt:lpstr>
      <vt:lpstr>'PAM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2013-04-02T21:13:36Z</dcterms:created>
  <dcterms:modified xsi:type="dcterms:W3CDTF">2015-11-09T16:58:38Z</dcterms:modified>
</cp:coreProperties>
</file>