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1160" windowHeight="9090"/>
  </bookViews>
  <sheets>
    <sheet name="a Septiembre" sheetId="51" r:id="rId1"/>
    <sheet name="COMPROMISOS" sheetId="6" state="hidden" r:id="rId2"/>
  </sheets>
  <externalReferences>
    <externalReference r:id="rId3"/>
  </externalReferences>
  <definedNames>
    <definedName name="____xlfn_COMPOUNDVALUE">NA()</definedName>
    <definedName name="____xlfn_CUBEKPIMEMBER">NA()</definedName>
    <definedName name="____xlfn_CUBEMEMBER">NA()</definedName>
    <definedName name="____xlfn_CUBERANKEDMEMBER">NA()</definedName>
    <definedName name="____xlfn_CUBESET">NA()</definedName>
    <definedName name="____xlfn_CUBEVALUE">NA()</definedName>
    <definedName name="___xlfn_COMPOUNDVALUE">NA()</definedName>
    <definedName name="___xlfn_CUBEKPIMEMBER">NA()</definedName>
    <definedName name="___xlfn_CUBEMEMBER">NA()</definedName>
    <definedName name="___xlfn_CUBERANKEDMEMBER">NA()</definedName>
    <definedName name="___xlfn_CUBESET">NA()</definedName>
    <definedName name="___xlfn_CUBEVALUE">NA()</definedName>
    <definedName name="__shared_2_0_0">SUM(#REF!)</definedName>
    <definedName name="__shared_2_1_0">+#REF!-#REF!</definedName>
    <definedName name="__shared_2_10_0">SUM(#REF!)</definedName>
    <definedName name="__shared_2_11_0">+#REF!-#REF!</definedName>
    <definedName name="__shared_2_12_0">SUM(#REF!)</definedName>
    <definedName name="__shared_2_13_0">+#REF!-#REF!</definedName>
    <definedName name="__shared_2_14_0">SUM(#REF!)</definedName>
    <definedName name="__shared_2_15_0">+#REF!-#REF!</definedName>
    <definedName name="__shared_2_16_0">SUM(#REF!)</definedName>
    <definedName name="__shared_2_17_0">+#REF!-#REF!</definedName>
    <definedName name="__shared_2_2_0">SUM(#REF!)</definedName>
    <definedName name="__shared_2_3_0">+#REF!-#REF!</definedName>
    <definedName name="__shared_2_4_0">SUM(#REF!)</definedName>
    <definedName name="__shared_2_5_0">+#REF!-#REF!</definedName>
    <definedName name="__shared_2_6_0">SUM(#REF!)</definedName>
    <definedName name="__shared_2_7_0">+#REF!-#REF!</definedName>
    <definedName name="__shared_2_8_0">SUM(#REF!)</definedName>
    <definedName name="__shared_2_9_0">+#REF!-#REF!</definedName>
    <definedName name="__xlfn_COMPOUNDVALUE">NA()</definedName>
    <definedName name="__xlfn_CUBEKPIMEMBER">NA()</definedName>
    <definedName name="__xlfn_CUBEMEMBER">NA()</definedName>
    <definedName name="__xlfn_CUBERANKEDMEMBER">NA()</definedName>
    <definedName name="__xlfn_CUBESET">NA()</definedName>
    <definedName name="__xlfn_CUBEVALUE">NA()</definedName>
    <definedName name="Afganistán" localSheetId="0">#N/A</definedName>
    <definedName name="Afganistán">[0]!Countries</definedName>
    <definedName name="awdehjwehjwehj">#REF!</definedName>
    <definedName name="Barra" localSheetId="0">#REF!</definedName>
    <definedName name="Barra">#REF!</definedName>
    <definedName name="CARTA" localSheetId="0">#REF!</definedName>
    <definedName name="CARTA">#REF!</definedName>
    <definedName name="COMPARACION" localSheetId="0">#REF!</definedName>
    <definedName name="COMPARACION">#REF!</definedName>
    <definedName name="COMPARACION2" localSheetId="0">#REF!</definedName>
    <definedName name="COMPARACION2">#REF!</definedName>
    <definedName name="Countries" localSheetId="0">#REF!</definedName>
    <definedName name="Countries">#REF!</definedName>
    <definedName name="Datos" localSheetId="0">#REF!</definedName>
    <definedName name="Datos">#REF!</definedName>
    <definedName name="donacion" localSheetId="0">[1]Datos!#REF!</definedName>
    <definedName name="donacion">[1]Datos!#REF!</definedName>
    <definedName name="KKKK" localSheetId="0">[1]Datos!#REF!</definedName>
    <definedName name="KKKK">[1]Datos!#REF!</definedName>
    <definedName name="MMM" localSheetId="0">[1]Datos!#REF!</definedName>
    <definedName name="MMM">[1]Datos!#REF!</definedName>
    <definedName name="PRESUPU" localSheetId="0">#REF!</definedName>
    <definedName name="PRESUPU">#REF!</definedName>
    <definedName name="PRESUPUESTOXX">#REF!</definedName>
    <definedName name="SDFSDDFG" localSheetId="0">#REF!</definedName>
    <definedName name="SDFSDDFG">#REF!</definedName>
    <definedName name="SFFF" localSheetId="0">#REF!</definedName>
    <definedName name="SFFF">#REF!</definedName>
    <definedName name="_xlnm.Print_Titles" localSheetId="0">'a Septiembre'!$6:$7</definedName>
    <definedName name="UPPRESUP">#REF!</definedName>
    <definedName name="xxxxx" localSheetId="0">#REF!</definedName>
    <definedName name="xxxxx">#REF!</definedName>
  </definedNames>
  <calcPr calcId="125725"/>
</workbook>
</file>

<file path=xl/calcChain.xml><?xml version="1.0" encoding="utf-8"?>
<calcChain xmlns="http://schemas.openxmlformats.org/spreadsheetml/2006/main">
  <c r="H9" i="51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5"/>
  <c r="I115"/>
  <c r="H116"/>
  <c r="I116"/>
  <c r="I8"/>
  <c r="H8"/>
  <c r="C35" i="6" l="1"/>
  <c r="C33"/>
  <c r="C27"/>
  <c r="C21"/>
  <c r="C40" s="1"/>
  <c r="C11"/>
</calcChain>
</file>

<file path=xl/sharedStrings.xml><?xml version="1.0" encoding="utf-8"?>
<sst xmlns="http://schemas.openxmlformats.org/spreadsheetml/2006/main" count="172" uniqueCount="69">
  <si>
    <t>MINISTERIO DE SALUD PUBLICA Y ASISTENCIA SOCIAL</t>
  </si>
  <si>
    <t>UNIDAD FINANCIERA INSTITUCIONAL</t>
  </si>
  <si>
    <t>No.</t>
  </si>
  <si>
    <t>GERENCIA FINANCIERA</t>
  </si>
  <si>
    <t>DETALLE DE COMPROMISOS, PRESUPUESTO 2001</t>
  </si>
  <si>
    <t xml:space="preserve">DESCRIPCION </t>
  </si>
  <si>
    <t>MONTO (¢)</t>
  </si>
  <si>
    <t>CONTRATOS.</t>
  </si>
  <si>
    <t>Suministro Agua Purificada</t>
  </si>
  <si>
    <t>Medicamentos</t>
  </si>
  <si>
    <t>Insumos Médicos</t>
  </si>
  <si>
    <t>Comunicaciones</t>
  </si>
  <si>
    <t xml:space="preserve">Llantas </t>
  </si>
  <si>
    <t>Lubricantes</t>
  </si>
  <si>
    <t>Repuestos y Accesorios</t>
  </si>
  <si>
    <t>Mantto. Reparación de Infraestructura</t>
  </si>
  <si>
    <t>Dengue</t>
  </si>
  <si>
    <t>Mantto. Reparación de Equipo</t>
  </si>
  <si>
    <t>Textiles y Vestuarios</t>
  </si>
  <si>
    <t>Papelería y Utiles</t>
  </si>
  <si>
    <t>Otros</t>
  </si>
  <si>
    <t>Ordenes de Compra</t>
  </si>
  <si>
    <t xml:space="preserve">Presupuestos Extraordinario de Inversión </t>
  </si>
  <si>
    <t>Pública</t>
  </si>
  <si>
    <t>Total Compromisos</t>
  </si>
  <si>
    <t xml:space="preserve">  </t>
  </si>
  <si>
    <t>UNIDAD PRESUPUESTARIA</t>
  </si>
  <si>
    <t>Presupuesto Votado</t>
  </si>
  <si>
    <t>Modificaciones al Presupuesto</t>
  </si>
  <si>
    <t>Presupuesto Modificado</t>
  </si>
  <si>
    <t>Comprometido</t>
  </si>
  <si>
    <t>Devengado</t>
  </si>
  <si>
    <t>3=(1+2)</t>
  </si>
  <si>
    <t>Total</t>
  </si>
  <si>
    <r>
      <rPr>
        <sz val="8"/>
        <rFont val="Arial"/>
        <family val="2"/>
      </rPr>
      <t xml:space="preserve"> - </t>
    </r>
    <r>
      <rPr>
        <sz val="8"/>
        <rFont val="Arial"/>
        <family val="2"/>
      </rPr>
      <t>1</t>
    </r>
    <r>
      <rPr>
        <sz val="8"/>
        <rFont val="Arial"/>
        <family val="2"/>
      </rPr>
      <t xml:space="preserve"> - </t>
    </r>
  </si>
  <si>
    <t>51  Remuneraciones</t>
  </si>
  <si>
    <t>54  Adquisiciones de bienes y servicios</t>
  </si>
  <si>
    <t>55  Gastos financieros y otros</t>
  </si>
  <si>
    <t>61  Inversiones en activos fijos</t>
  </si>
  <si>
    <t>Egresos</t>
  </si>
  <si>
    <t>56  Transferencias corrientes</t>
  </si>
  <si>
    <t>RUBRO DE GASTO</t>
  </si>
  <si>
    <t>% EJECUCION</t>
  </si>
  <si>
    <t>SALDO NO EJECUTADO</t>
  </si>
  <si>
    <t>0201  Gestión Técnica Administrativa, Región Occidental 2016</t>
  </si>
  <si>
    <t>0206  Atención a la Persona, Región Occidental 2016</t>
  </si>
  <si>
    <t>0211  Atención al Medio, Región Occidental 2016</t>
  </si>
  <si>
    <t>0202  Gestión Técnica Administrativa, Región Central 2016</t>
  </si>
  <si>
    <t>0207  Atención a la Persona, Región Central 2016</t>
  </si>
  <si>
    <t>0212  Atención al Medio, Región Central 2016</t>
  </si>
  <si>
    <t>0203  Gestión Técnica Administrativa, Región Metropolitana 2016</t>
  </si>
  <si>
    <t>0208  Atención a la Persona, Región Metropolitana 2016</t>
  </si>
  <si>
    <t>0213  Atención al Medio, Región Metropolitana 2016</t>
  </si>
  <si>
    <t>0204  Gestión Técnica Administrativa, Región Paracentral 2016</t>
  </si>
  <si>
    <t>0209  Atención a la Persona, Región Paracentral 2016</t>
  </si>
  <si>
    <t>0214  Atención al Medio, Región Paracentral 2016</t>
  </si>
  <si>
    <t>0205  Gestión Técnica Administrativa, Región Oriental 2016</t>
  </si>
  <si>
    <t>0210  Atención a la Persona, Región Oriental 2016</t>
  </si>
  <si>
    <t>0215  Atención al Medio, Región Oriental 2016</t>
  </si>
  <si>
    <t>0216  Redes Integrales e Integradas de Servicios de Salud 2016</t>
  </si>
  <si>
    <t>0217  Fortalecimiento de la Salud de la Mujer - Primer Nivel de Atención 2016</t>
  </si>
  <si>
    <t>SUB TOTAL REGION OCCIDENTAL</t>
  </si>
  <si>
    <t>SUB TOTAL REGION CENTRAL</t>
  </si>
  <si>
    <t>SUB TOTAL  REGION METROPOLITANA</t>
  </si>
  <si>
    <t>SUB TOTAL  REGION PARACENTRAL</t>
  </si>
  <si>
    <t>SUB TOTAL REGION ORIENTAL</t>
  </si>
  <si>
    <t>EJECUCION PRESUPUESTARIA AL 30  DE SEPTIEMBRE   2016  - REGIONES DE SALUD POR RUBRO DE GASTO</t>
  </si>
  <si>
    <t>6=(5/3)</t>
  </si>
  <si>
    <t>7=(3-5)</t>
  </si>
</sst>
</file>

<file path=xl/styles.xml><?xml version="1.0" encoding="utf-8"?>
<styleSheet xmlns="http://schemas.openxmlformats.org/spreadsheetml/2006/main">
  <numFmts count="24">
    <numFmt numFmtId="43" formatCode="_-* #,##0.00_-;\-* #,##0.00_-;_-* &quot;-&quot;??_-;_-@_-"/>
    <numFmt numFmtId="164" formatCode="_-[$€-2]* #,##0.00_-;\-[$€-2]* #,##0.00_-;_-[$€-2]* \-??_-"/>
    <numFmt numFmtId="165" formatCode="_(* #,##0.00_);_(* \(#,##0.00\);_(* \-??_);_(@_)"/>
    <numFmt numFmtId="166" formatCode="_([$$-440A]* #,##0.00_);_([$$-440A]* \(#,##0.00\);_([$$-440A]* \-??_);_(@_)"/>
    <numFmt numFmtId="167" formatCode="0.00;[Red]0.00"/>
    <numFmt numFmtId="168" formatCode="_(* #,##0.00_);_(* \(#,##0.00\);_(* &quot;-&quot;??_);_(@_)"/>
    <numFmt numFmtId="169" formatCode="_(* #,##0_);_(* \(#,##0\);_(* &quot;-&quot;??_);_(@_)"/>
    <numFmt numFmtId="170" formatCode="&quot;$&quot;#,##0.00_);\(&quot;$&quot;#,##0.00\)"/>
    <numFmt numFmtId="171" formatCode="_(* #,##0.00_);_(* \(#,##0.00\);_(* &quot;-&quot;_);_(@_)"/>
    <numFmt numFmtId="172" formatCode="hh:mm:ss\ AM/PM"/>
    <numFmt numFmtId="173" formatCode="0.0%"/>
    <numFmt numFmtId="174" formatCode="#,##0.000000000"/>
    <numFmt numFmtId="175" formatCode="_(&quot;$&quot;* #,##0.00_);_(&quot;$&quot;* \(#,##0.00\);_(&quot;$&quot;* &quot;-&quot;??_);_(@_)"/>
    <numFmt numFmtId="176" formatCode="dd\/mm\/yyyy;@"/>
    <numFmt numFmtId="177" formatCode="_([$€]* #,##0.00_);_([$€]* \(#,##0.00\);_([$€]* &quot;-&quot;??_);_(@_)"/>
    <numFmt numFmtId="178" formatCode="_-[$€-2]* #,##0.00_-;\-[$€-2]* #,##0.00_-;_-[$€-2]* &quot;-&quot;??_-"/>
    <numFmt numFmtId="179" formatCode="&quot;$&quot;#,##0.00;[Red]&quot;$&quot;#,##0.00"/>
    <numFmt numFmtId="180" formatCode="_(* #,##0.000000_);_(* \(#,##0.000000\);_(* &quot;-&quot;??_);_(@_)"/>
    <numFmt numFmtId="181" formatCode="hh\:mm\:ss\ AM/PM;@"/>
    <numFmt numFmtId="182" formatCode="#,##0.00%"/>
    <numFmt numFmtId="183" formatCode="&quot;$&quot;#,##0.00_);[Red]\(&quot;$&quot;#,##0.00\)"/>
    <numFmt numFmtId="184" formatCode="_(\$* #,##0.00_);_(\$* \(#,##0.00\);_(\$* \-??_);_(@_)"/>
    <numFmt numFmtId="185" formatCode="_([$€]* #,##0.00_);_([$€]* \(#,##0.00\);_([$€]* \-??_);_(@_)"/>
    <numFmt numFmtId="186" formatCode="\$#,##0.00;&quot;-$&quot;#,##0.00"/>
  </numFmts>
  <fonts count="44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indexed="18"/>
      <name val="Arial"/>
      <family val="2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53"/>
      <name val="Calibri"/>
      <family val="2"/>
    </font>
    <font>
      <sz val="11"/>
      <color indexed="53"/>
      <name val="Calibri"/>
      <family val="2"/>
      <charset val="1"/>
    </font>
    <font>
      <sz val="11"/>
      <color indexed="8"/>
      <name val="Arial"/>
      <family val="2"/>
      <charset val="1"/>
    </font>
    <font>
      <sz val="11"/>
      <color indexed="60"/>
      <name val="Calibri"/>
      <family val="2"/>
    </font>
    <font>
      <b/>
      <sz val="11"/>
      <color indexed="2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color indexed="8"/>
      <name val="Calibri"/>
      <family val="2"/>
      <charset val="1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F2F1F1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3"/>
      </patternFill>
    </fill>
    <fill>
      <patternFill patternType="solid">
        <fgColor indexed="1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34"/>
      </patternFill>
    </fill>
    <fill>
      <patternFill patternType="solid">
        <fgColor indexed="31"/>
        <bgColor indexed="4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34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13"/>
      </patternFill>
    </fill>
    <fill>
      <patternFill patternType="solid">
        <fgColor indexed="29"/>
        <bgColor indexed="37"/>
      </patternFill>
    </fill>
    <fill>
      <patternFill patternType="solid">
        <fgColor indexed="61"/>
        <bgColor indexed="25"/>
      </patternFill>
    </fill>
    <fill>
      <patternFill patternType="solid">
        <fgColor indexed="38"/>
        <bgColor indexed="21"/>
      </patternFill>
    </fill>
    <fill>
      <patternFill patternType="solid">
        <fgColor indexed="53"/>
        <bgColor indexed="37"/>
      </patternFill>
    </fill>
    <fill>
      <patternFill patternType="solid">
        <fgColor indexed="54"/>
        <bgColor indexed="36"/>
      </patternFill>
    </fill>
    <fill>
      <patternFill patternType="solid">
        <fgColor indexed="45"/>
        <bgColor indexed="51"/>
      </patternFill>
    </fill>
    <fill>
      <patternFill patternType="solid">
        <fgColor indexed="55"/>
        <bgColor indexed="46"/>
      </patternFill>
    </fill>
    <fill>
      <patternFill patternType="solid">
        <fgColor indexed="9"/>
        <bgColor indexed="13"/>
      </patternFill>
    </fill>
    <fill>
      <patternFill patternType="solid">
        <fgColor indexed="26"/>
        <bgColor indexed="13"/>
      </patternFill>
    </fill>
    <fill>
      <patternFill patternType="solid">
        <fgColor indexed="22"/>
        <bgColor indexed="46"/>
      </patternFill>
    </fill>
  </fills>
  <borders count="27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28"/>
      </left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 style="thin">
        <color indexed="38"/>
      </top>
      <bottom style="double">
        <color indexed="38"/>
      </bottom>
      <diagonal/>
    </border>
  </borders>
  <cellStyleXfs count="517">
    <xf numFmtId="0" fontId="0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2" fillId="0" borderId="0">
      <alignment vertical="top"/>
    </xf>
    <xf numFmtId="43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2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72" fontId="14" fillId="0" borderId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71" fontId="12" fillId="0" borderId="0" applyFont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71" fontId="12" fillId="0" borderId="0" applyFont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4" fillId="0" borderId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72" fontId="14" fillId="0" borderId="0" applyFill="0" applyBorder="0" applyAlignment="0" applyProtection="0"/>
    <xf numFmtId="167" fontId="12" fillId="0" borderId="0" applyFont="0" applyFill="0" applyBorder="0" applyAlignment="0" applyProtection="0"/>
    <xf numFmtId="173" fontId="14" fillId="0" borderId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0" fontId="16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7" applyNumberFormat="0" applyFont="0" applyAlignment="0" applyProtection="0"/>
    <xf numFmtId="0" fontId="10" fillId="2" borderId="7" applyNumberFormat="0" applyFont="0" applyAlignment="0" applyProtection="0"/>
    <xf numFmtId="0" fontId="10" fillId="2" borderId="7" applyNumberFormat="0" applyFont="0" applyAlignment="0" applyProtection="0"/>
    <xf numFmtId="0" fontId="10" fillId="2" borderId="7" applyNumberFormat="0" applyFont="0" applyAlignment="0" applyProtection="0"/>
    <xf numFmtId="0" fontId="10" fillId="2" borderId="7" applyNumberFormat="0" applyFont="0" applyAlignment="0" applyProtection="0"/>
    <xf numFmtId="0" fontId="10" fillId="2" borderId="7" applyNumberFormat="0" applyFont="0" applyAlignment="0" applyProtection="0"/>
    <xf numFmtId="0" fontId="10" fillId="2" borderId="7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0" borderId="0"/>
    <xf numFmtId="178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9" fontId="12" fillId="0" borderId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19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19" borderId="0" applyNumberFormat="0" applyBorder="0" applyAlignment="0" applyProtection="0"/>
    <xf numFmtId="0" fontId="22" fillId="26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26" borderId="0" applyNumberFormat="0" applyBorder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18" borderId="14" applyNumberFormat="0" applyAlignment="0" applyProtection="0"/>
    <xf numFmtId="0" fontId="25" fillId="33" borderId="15" applyNumberFormat="0" applyAlignment="0" applyProtection="0"/>
    <xf numFmtId="0" fontId="26" fillId="0" borderId="0" applyNumberFormat="0" applyFill="0" applyBorder="0" applyAlignment="0" applyProtection="0"/>
    <xf numFmtId="0" fontId="27" fillId="34" borderId="0" applyNumberFormat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19" borderId="14" applyNumberFormat="0" applyAlignment="0" applyProtection="0"/>
    <xf numFmtId="0" fontId="32" fillId="0" borderId="19" applyNumberFormat="0" applyFill="0" applyAlignment="0" applyProtection="0"/>
    <xf numFmtId="165" fontId="21" fillId="0" borderId="0"/>
    <xf numFmtId="0" fontId="12" fillId="20" borderId="12" applyNumberFormat="0" applyAlignment="0" applyProtection="0"/>
    <xf numFmtId="0" fontId="33" fillId="18" borderId="20" applyNumberFormat="0" applyAlignment="0" applyProtection="0"/>
    <xf numFmtId="0" fontId="34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/>
    <xf numFmtId="0" fontId="37" fillId="0" borderId="0"/>
    <xf numFmtId="0" fontId="37" fillId="0" borderId="0"/>
    <xf numFmtId="170" fontId="12" fillId="0" borderId="0" applyFill="0" applyBorder="0" applyAlignment="0" applyProtection="0"/>
    <xf numFmtId="0" fontId="16" fillId="0" borderId="0"/>
    <xf numFmtId="0" fontId="5" fillId="0" borderId="0"/>
    <xf numFmtId="43" fontId="5" fillId="0" borderId="0" applyFont="0" applyFill="0" applyBorder="0" applyAlignment="0" applyProtection="0"/>
    <xf numFmtId="0" fontId="12" fillId="0" borderId="0"/>
    <xf numFmtId="0" fontId="21" fillId="35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5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42" borderId="0" applyNumberFormat="0" applyBorder="0" applyAlignment="0" applyProtection="0"/>
    <xf numFmtId="0" fontId="21" fillId="24" borderId="0" applyNumberFormat="0" applyBorder="0" applyAlignment="0" applyProtection="0"/>
    <xf numFmtId="0" fontId="21" fillId="36" borderId="0" applyNumberFormat="0" applyBorder="0" applyAlignment="0" applyProtection="0"/>
    <xf numFmtId="0" fontId="21" fillId="25" borderId="0" applyNumberFormat="0" applyBorder="0" applyAlignment="0" applyProtection="0"/>
    <xf numFmtId="0" fontId="21" fillId="37" borderId="0" applyNumberFormat="0" applyBorder="0" applyAlignment="0" applyProtection="0"/>
    <xf numFmtId="0" fontId="22" fillId="40" borderId="0" applyNumberFormat="0" applyBorder="0" applyAlignment="0" applyProtection="0"/>
    <xf numFmtId="0" fontId="22" fillId="37" borderId="0" applyNumberFormat="0" applyBorder="0" applyAlignment="0" applyProtection="0"/>
    <xf numFmtId="0" fontId="22" fillId="43" borderId="0" applyNumberFormat="0" applyBorder="0" applyAlignment="0" applyProtection="0"/>
    <xf numFmtId="0" fontId="22" fillId="42" borderId="0" applyNumberFormat="0" applyBorder="0" applyAlignment="0" applyProtection="0"/>
    <xf numFmtId="0" fontId="22" fillId="24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22" fillId="37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3" fillId="46" borderId="0" applyNumberFormat="0" applyBorder="0" applyAlignment="0" applyProtection="0"/>
    <xf numFmtId="0" fontId="27" fillId="34" borderId="0" applyNumberFormat="0" applyBorder="0" applyAlignment="0" applyProtection="0"/>
    <xf numFmtId="0" fontId="24" fillId="35" borderId="14" applyNumberFormat="0" applyAlignment="0" applyProtection="0"/>
    <xf numFmtId="0" fontId="24" fillId="35" borderId="14" applyNumberFormat="0" applyAlignment="0" applyProtection="0"/>
    <xf numFmtId="0" fontId="25" fillId="47" borderId="22" applyNumberFormat="0" applyAlignment="0" applyProtection="0"/>
    <xf numFmtId="0" fontId="32" fillId="0" borderId="19" applyNumberFormat="0" applyFill="0" applyAlignment="0" applyProtection="0"/>
    <xf numFmtId="0" fontId="25" fillId="47" borderId="15" applyNumberFormat="0" applyAlignment="0" applyProtection="0"/>
    <xf numFmtId="0" fontId="30" fillId="0" borderId="0" applyNumberFormat="0" applyFill="0" applyBorder="0" applyAlignment="0" applyProtection="0"/>
    <xf numFmtId="0" fontId="22" fillId="43" borderId="0" applyNumberFormat="0" applyBorder="0" applyAlignment="0" applyProtection="0"/>
    <xf numFmtId="0" fontId="22" fillId="42" borderId="0" applyNumberFormat="0" applyBorder="0" applyAlignment="0" applyProtection="0"/>
    <xf numFmtId="0" fontId="22" fillId="29" borderId="0" applyNumberFormat="0" applyBorder="0" applyAlignment="0" applyProtection="0"/>
    <xf numFmtId="0" fontId="22" fillId="45" borderId="0" applyNumberFormat="0" applyBorder="0" applyAlignment="0" applyProtection="0"/>
    <xf numFmtId="0" fontId="22" fillId="26" borderId="0" applyNumberFormat="0" applyBorder="0" applyAlignment="0" applyProtection="0"/>
    <xf numFmtId="0" fontId="22" fillId="44" borderId="0" applyNumberFormat="0" applyBorder="0" applyAlignment="0" applyProtection="0"/>
    <xf numFmtId="0" fontId="31" fillId="37" borderId="14" applyNumberFormat="0" applyAlignment="0" applyProtection="0"/>
    <xf numFmtId="185" fontId="12" fillId="0" borderId="0" applyFill="0" applyBorder="0" applyAlignment="0" applyProtection="0"/>
    <xf numFmtId="0" fontId="23" fillId="46" borderId="0" applyNumberFormat="0" applyBorder="0" applyAlignment="0" applyProtection="0"/>
    <xf numFmtId="0" fontId="31" fillId="37" borderId="14" applyNumberFormat="0" applyAlignment="0" applyProtection="0"/>
    <xf numFmtId="165" fontId="12" fillId="0" borderId="0" applyFill="0" applyBorder="0" applyAlignment="0" applyProtection="0"/>
    <xf numFmtId="186" fontId="12" fillId="0" borderId="0" applyFill="0" applyBorder="0" applyAlignment="0" applyProtection="0"/>
    <xf numFmtId="0" fontId="12" fillId="0" borderId="0" applyFont="0" applyFill="0" applyBorder="0" applyAlignment="0" applyProtection="0"/>
    <xf numFmtId="0" fontId="38" fillId="24" borderId="0" applyNumberFormat="0" applyBorder="0" applyAlignment="0" applyProtection="0"/>
    <xf numFmtId="0" fontId="42" fillId="0" borderId="0"/>
    <xf numFmtId="165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0" fontId="12" fillId="38" borderId="12" applyNumberFormat="0" applyAlignment="0" applyProtection="0"/>
    <xf numFmtId="0" fontId="12" fillId="38" borderId="12" applyNumberFormat="0" applyAlignment="0" applyProtection="0"/>
    <xf numFmtId="0" fontId="33" fillId="35" borderId="20" applyNumberFormat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39" fillId="35" borderId="23" applyNumberFormat="0" applyAlignment="0" applyProtection="0"/>
    <xf numFmtId="0" fontId="4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41" fillId="0" borderId="26" applyNumberFormat="0" applyFill="0" applyAlignment="0" applyProtection="0"/>
    <xf numFmtId="172" fontId="12" fillId="0" borderId="0" applyFill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3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2" fillId="50" borderId="0" applyNumberFormat="0" applyBorder="0" applyAlignment="0" applyProtection="0"/>
    <xf numFmtId="0" fontId="24" fillId="48" borderId="14" applyNumberFormat="0" applyAlignment="0" applyProtection="0"/>
    <xf numFmtId="185" fontId="12" fillId="0" borderId="0" applyFill="0" applyBorder="0" applyAlignment="0" applyProtection="0"/>
    <xf numFmtId="165" fontId="12" fillId="0" borderId="0" applyFill="0" applyBorder="0" applyAlignment="0" applyProtection="0"/>
    <xf numFmtId="186" fontId="12" fillId="0" borderId="0" applyFill="0" applyBorder="0" applyAlignment="0" applyProtection="0"/>
    <xf numFmtId="0" fontId="12" fillId="0" borderId="0" applyFill="0" applyBorder="0" applyAlignment="0" applyProtection="0"/>
    <xf numFmtId="184" fontId="12" fillId="0" borderId="0" applyFill="0" applyBorder="0" applyAlignment="0" applyProtection="0"/>
    <xf numFmtId="0" fontId="42" fillId="0" borderId="0"/>
    <xf numFmtId="0" fontId="12" fillId="0" borderId="0"/>
    <xf numFmtId="165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21" fillId="0" borderId="0"/>
    <xf numFmtId="0" fontId="12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0" fontId="12" fillId="49" borderId="12" applyNumberFormat="0" applyAlignment="0" applyProtection="0"/>
    <xf numFmtId="0" fontId="33" fillId="48" borderId="20" applyNumberFormat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3" fillId="0" borderId="0"/>
  </cellStyleXfs>
  <cellXfs count="53">
    <xf numFmtId="0" fontId="0" fillId="0" borderId="0" xfId="0"/>
    <xf numFmtId="0" fontId="13" fillId="0" borderId="0" xfId="0" applyFont="1"/>
    <xf numFmtId="165" fontId="13" fillId="0" borderId="0" xfId="2" applyFont="1" applyFill="1" applyBorder="1" applyAlignment="1" applyProtection="1"/>
    <xf numFmtId="0" fontId="11" fillId="0" borderId="1" xfId="0" applyFont="1" applyBorder="1" applyAlignment="1">
      <alignment horizontal="center"/>
    </xf>
    <xf numFmtId="165" fontId="11" fillId="0" borderId="1" xfId="2" applyFont="1" applyFill="1" applyBorder="1" applyAlignment="1" applyProtection="1">
      <alignment horizontal="center"/>
    </xf>
    <xf numFmtId="0" fontId="13" fillId="0" borderId="2" xfId="0" applyFont="1" applyBorder="1" applyAlignment="1">
      <alignment horizontal="center"/>
    </xf>
    <xf numFmtId="0" fontId="11" fillId="0" borderId="2" xfId="0" applyFont="1" applyBorder="1"/>
    <xf numFmtId="165" fontId="13" fillId="0" borderId="2" xfId="2" applyFont="1" applyFill="1" applyBorder="1" applyAlignment="1" applyProtection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165" fontId="13" fillId="0" borderId="3" xfId="2" applyFont="1" applyFill="1" applyBorder="1" applyAlignment="1" applyProtection="1"/>
    <xf numFmtId="0" fontId="13" fillId="0" borderId="4" xfId="0" applyFont="1" applyBorder="1" applyAlignment="1">
      <alignment horizontal="center"/>
    </xf>
    <xf numFmtId="0" fontId="13" fillId="0" borderId="4" xfId="0" applyFont="1" applyBorder="1"/>
    <xf numFmtId="165" fontId="13" fillId="0" borderId="4" xfId="2" applyFont="1" applyFill="1" applyBorder="1" applyAlignment="1" applyProtection="1"/>
    <xf numFmtId="0" fontId="13" fillId="0" borderId="5" xfId="0" applyFont="1" applyBorder="1"/>
    <xf numFmtId="0" fontId="13" fillId="0" borderId="6" xfId="0" applyFont="1" applyBorder="1"/>
    <xf numFmtId="165" fontId="13" fillId="0" borderId="6" xfId="2" applyFont="1" applyFill="1" applyBorder="1" applyAlignment="1" applyProtection="1"/>
    <xf numFmtId="4" fontId="18" fillId="16" borderId="11" xfId="0" applyNumberFormat="1" applyFont="1" applyFill="1" applyBorder="1" applyAlignment="1">
      <alignment horizontal="right" vertical="top"/>
    </xf>
    <xf numFmtId="0" fontId="17" fillId="15" borderId="8" xfId="0" applyFont="1" applyFill="1" applyBorder="1" applyAlignment="1">
      <alignment horizontal="center" vertical="top" wrapText="1"/>
    </xf>
    <xf numFmtId="10" fontId="18" fillId="16" borderId="11" xfId="5" applyNumberFormat="1" applyFont="1" applyFill="1" applyBorder="1" applyAlignment="1">
      <alignment horizontal="right" vertical="top"/>
    </xf>
    <xf numFmtId="0" fontId="12" fillId="0" borderId="0" xfId="14"/>
    <xf numFmtId="0" fontId="19" fillId="0" borderId="0" xfId="14" applyFont="1"/>
    <xf numFmtId="0" fontId="20" fillId="0" borderId="0" xfId="14" applyFont="1"/>
    <xf numFmtId="165" fontId="14" fillId="0" borderId="0" xfId="2"/>
    <xf numFmtId="4" fontId="18" fillId="17" borderId="11" xfId="0" applyNumberFormat="1" applyFont="1" applyFill="1" applyBorder="1" applyAlignment="1">
      <alignment horizontal="right" vertical="top"/>
    </xf>
    <xf numFmtId="10" fontId="18" fillId="17" borderId="11" xfId="5" applyNumberFormat="1" applyFont="1" applyFill="1" applyBorder="1" applyAlignment="1">
      <alignment horizontal="right" vertical="top"/>
    </xf>
    <xf numFmtId="10" fontId="16" fillId="0" borderId="0" xfId="5" applyNumberFormat="1" applyFont="1"/>
    <xf numFmtId="10" fontId="17" fillId="15" borderId="8" xfId="5" applyNumberFormat="1" applyFont="1" applyFill="1" applyBorder="1" applyAlignment="1">
      <alignment horizontal="center" vertical="top" wrapText="1"/>
    </xf>
    <xf numFmtId="10" fontId="0" fillId="0" borderId="0" xfId="7" applyNumberFormat="1" applyFont="1"/>
    <xf numFmtId="0" fontId="16" fillId="0" borderId="0" xfId="13"/>
    <xf numFmtId="4" fontId="17" fillId="0" borderId="0" xfId="0" applyNumberFormat="1" applyFont="1" applyBorder="1" applyAlignment="1">
      <alignment horizontal="right" vertical="top"/>
    </xf>
    <xf numFmtId="10" fontId="17" fillId="0" borderId="0" xfId="5" applyNumberFormat="1" applyFont="1" applyBorder="1" applyAlignment="1">
      <alignment horizontal="right" vertical="top"/>
    </xf>
    <xf numFmtId="0" fontId="16" fillId="0" borderId="0" xfId="13"/>
    <xf numFmtId="10" fontId="17" fillId="0" borderId="10" xfId="5" applyNumberFormat="1" applyFont="1" applyBorder="1" applyAlignment="1">
      <alignment horizontal="right" vertical="top"/>
    </xf>
    <xf numFmtId="4" fontId="17" fillId="0" borderId="10" xfId="0" applyNumberFormat="1" applyFont="1" applyBorder="1" applyAlignment="1">
      <alignment horizontal="right" vertical="top"/>
    </xf>
    <xf numFmtId="10" fontId="0" fillId="0" borderId="0" xfId="5" applyNumberFormat="1" applyFont="1"/>
    <xf numFmtId="10" fontId="14" fillId="0" borderId="0" xfId="5" applyNumberFormat="1"/>
    <xf numFmtId="0" fontId="18" fillId="17" borderId="8" xfId="0" applyFont="1" applyFill="1" applyBorder="1" applyAlignment="1">
      <alignment vertical="top" wrapText="1"/>
    </xf>
    <xf numFmtId="0" fontId="0" fillId="0" borderId="0" xfId="0"/>
    <xf numFmtId="21" fontId="16" fillId="0" borderId="0" xfId="0" applyNumberFormat="1" applyFont="1" applyAlignment="1">
      <alignment horizontal="right" vertical="top"/>
    </xf>
    <xf numFmtId="0" fontId="17" fillId="15" borderId="8" xfId="0" applyFont="1" applyFill="1" applyBorder="1" applyAlignment="1">
      <alignment vertical="top" wrapText="1"/>
    </xf>
    <xf numFmtId="0" fontId="18" fillId="16" borderId="8" xfId="0" applyFont="1" applyFill="1" applyBorder="1" applyAlignment="1">
      <alignment vertical="top" wrapText="1"/>
    </xf>
    <xf numFmtId="0" fontId="16" fillId="0" borderId="0" xfId="0" applyFont="1" applyAlignment="1">
      <alignment horizontal="center" vertical="top"/>
    </xf>
    <xf numFmtId="0" fontId="0" fillId="0" borderId="0" xfId="0"/>
    <xf numFmtId="0" fontId="17" fillId="15" borderId="8" xfId="0" applyFont="1" applyFill="1" applyBorder="1" applyAlignment="1">
      <alignment vertical="top" wrapText="1"/>
    </xf>
    <xf numFmtId="0" fontId="0" fillId="15" borderId="13" xfId="0" applyFill="1" applyBorder="1" applyAlignment="1">
      <alignment wrapText="1"/>
    </xf>
    <xf numFmtId="0" fontId="0" fillId="15" borderId="9" xfId="0" applyFill="1" applyBorder="1" applyAlignment="1">
      <alignment wrapText="1"/>
    </xf>
    <xf numFmtId="0" fontId="18" fillId="16" borderId="8" xfId="0" applyFont="1" applyFill="1" applyBorder="1" applyAlignment="1">
      <alignment vertical="top" wrapText="1"/>
    </xf>
    <xf numFmtId="0" fontId="0" fillId="16" borderId="13" xfId="0" applyFill="1" applyBorder="1" applyAlignment="1">
      <alignment wrapText="1"/>
    </xf>
    <xf numFmtId="0" fontId="0" fillId="16" borderId="9" xfId="0" applyFill="1" applyBorder="1" applyAlignment="1">
      <alignment wrapText="1"/>
    </xf>
    <xf numFmtId="14" fontId="16" fillId="0" borderId="0" xfId="0" applyNumberFormat="1" applyFont="1" applyAlignment="1">
      <alignment horizontal="left" vertical="top"/>
    </xf>
    <xf numFmtId="0" fontId="20" fillId="0" borderId="0" xfId="14" applyFont="1" applyAlignment="1">
      <alignment horizontal="center"/>
    </xf>
    <xf numFmtId="0" fontId="11" fillId="0" borderId="0" xfId="0" applyFont="1" applyBorder="1" applyAlignment="1">
      <alignment horizontal="center"/>
    </xf>
  </cellXfs>
  <cellStyles count="517">
    <cellStyle name="20% - Accent1" xfId="331"/>
    <cellStyle name="20% - Accent1 2" xfId="390"/>
    <cellStyle name="20% - Accent1 3" xfId="476"/>
    <cellStyle name="20% - Accent2" xfId="332"/>
    <cellStyle name="20% - Accent2 2" xfId="391"/>
    <cellStyle name="20% - Accent3" xfId="333"/>
    <cellStyle name="20% - Accent3 2" xfId="392"/>
    <cellStyle name="20% - Accent3 3" xfId="477"/>
    <cellStyle name="20% - Accent4" xfId="334"/>
    <cellStyle name="20% - Accent4 2" xfId="393"/>
    <cellStyle name="20% - Accent4 3" xfId="478"/>
    <cellStyle name="20% - Accent5" xfId="335"/>
    <cellStyle name="20% - Accent5 2" xfId="394"/>
    <cellStyle name="20% - Accent5 3" xfId="479"/>
    <cellStyle name="20% - Accent6" xfId="336"/>
    <cellStyle name="20% - Accent6 2" xfId="395"/>
    <cellStyle name="20% - Énfasis1 2" xfId="18"/>
    <cellStyle name="20% - Énfasis1 2 2" xfId="19"/>
    <cellStyle name="20% - Énfasis1 3" xfId="20"/>
    <cellStyle name="20% - Énfasis1 4" xfId="396"/>
    <cellStyle name="20% - Énfasis2 2" xfId="21"/>
    <cellStyle name="20% - Énfasis2 2 2" xfId="22"/>
    <cellStyle name="20% - Énfasis2 3" xfId="23"/>
    <cellStyle name="20% - Énfasis2 4" xfId="397"/>
    <cellStyle name="20% - Énfasis3 2" xfId="24"/>
    <cellStyle name="20% - Énfasis3 2 2" xfId="25"/>
    <cellStyle name="20% - Énfasis3 3" xfId="26"/>
    <cellStyle name="20% - Énfasis3 4" xfId="398"/>
    <cellStyle name="20% - Énfasis4 2" xfId="27"/>
    <cellStyle name="20% - Énfasis4 2 2" xfId="28"/>
    <cellStyle name="20% - Énfasis4 3" xfId="29"/>
    <cellStyle name="20% - Énfasis4 4" xfId="399"/>
    <cellStyle name="20% - Énfasis5 2" xfId="30"/>
    <cellStyle name="20% - Énfasis5 2 2" xfId="31"/>
    <cellStyle name="20% - Énfasis5 3" xfId="32"/>
    <cellStyle name="20% - Énfasis5 4" xfId="400"/>
    <cellStyle name="20% - Énfasis6 2" xfId="33"/>
    <cellStyle name="20% - Énfasis6 2 2" xfId="34"/>
    <cellStyle name="20% - Énfasis6 3" xfId="35"/>
    <cellStyle name="20% - Énfasis6 4" xfId="401"/>
    <cellStyle name="40% - Accent1" xfId="337"/>
    <cellStyle name="40% - Accent1 2" xfId="402"/>
    <cellStyle name="40% - Accent1 3" xfId="480"/>
    <cellStyle name="40% - Accent2" xfId="338"/>
    <cellStyle name="40% - Accent2 2" xfId="403"/>
    <cellStyle name="40% - Accent3" xfId="339"/>
    <cellStyle name="40% - Accent4" xfId="340"/>
    <cellStyle name="40% - Accent4 2" xfId="404"/>
    <cellStyle name="40% - Accent4 3" xfId="481"/>
    <cellStyle name="40% - Accent5" xfId="341"/>
    <cellStyle name="40% - Accent6" xfId="342"/>
    <cellStyle name="40% - Accent6 2" xfId="405"/>
    <cellStyle name="40% - Énfasis1 2" xfId="36"/>
    <cellStyle name="40% - Énfasis1 2 2" xfId="37"/>
    <cellStyle name="40% - Énfasis1 3" xfId="38"/>
    <cellStyle name="40% - Énfasis1 4" xfId="406"/>
    <cellStyle name="40% - Énfasis2 2" xfId="39"/>
    <cellStyle name="40% - Énfasis2 2 2" xfId="40"/>
    <cellStyle name="40% - Énfasis2 3" xfId="41"/>
    <cellStyle name="40% - Énfasis2 4" xfId="407"/>
    <cellStyle name="40% - Énfasis3 2" xfId="42"/>
    <cellStyle name="40% - Énfasis3 2 2" xfId="43"/>
    <cellStyle name="40% - Énfasis3 3" xfId="44"/>
    <cellStyle name="40% - Énfasis3 4" xfId="408"/>
    <cellStyle name="40% - Énfasis4 2" xfId="45"/>
    <cellStyle name="40% - Énfasis4 2 2" xfId="46"/>
    <cellStyle name="40% - Énfasis4 3" xfId="47"/>
    <cellStyle name="40% - Énfasis4 4" xfId="409"/>
    <cellStyle name="40% - Énfasis5 2" xfId="48"/>
    <cellStyle name="40% - Énfasis5 2 2" xfId="49"/>
    <cellStyle name="40% - Énfasis5 3" xfId="50"/>
    <cellStyle name="40% - Énfasis5 4" xfId="410"/>
    <cellStyle name="40% - Énfasis6 2" xfId="51"/>
    <cellStyle name="40% - Énfasis6 2 2" xfId="52"/>
    <cellStyle name="40% - Énfasis6 3" xfId="53"/>
    <cellStyle name="40% - Énfasis6 4" xfId="411"/>
    <cellStyle name="60% - Accent1" xfId="343"/>
    <cellStyle name="60% - Accent2" xfId="344"/>
    <cellStyle name="60% - Accent3" xfId="345"/>
    <cellStyle name="60% - Accent4" xfId="346"/>
    <cellStyle name="60% - Accent4 2" xfId="412"/>
    <cellStyle name="60% - Accent4 3" xfId="482"/>
    <cellStyle name="60% - Accent5" xfId="347"/>
    <cellStyle name="60% - Accent6" xfId="348"/>
    <cellStyle name="60% - Accent6 2" xfId="413"/>
    <cellStyle name="60% - Énfasis1 2" xfId="414"/>
    <cellStyle name="60% - Énfasis2 2" xfId="415"/>
    <cellStyle name="60% - Énfasis3 2" xfId="416"/>
    <cellStyle name="60% - Énfasis4 2" xfId="417"/>
    <cellStyle name="60% - Énfasis5 2" xfId="418"/>
    <cellStyle name="60% - Énfasis6 2" xfId="419"/>
    <cellStyle name="Accent1" xfId="349"/>
    <cellStyle name="Accent2" xfId="350"/>
    <cellStyle name="Accent2 2" xfId="420"/>
    <cellStyle name="Accent3" xfId="351"/>
    <cellStyle name="Accent4" xfId="352"/>
    <cellStyle name="Accent4 2" xfId="421"/>
    <cellStyle name="Accent5" xfId="353"/>
    <cellStyle name="Accent6" xfId="354"/>
    <cellStyle name="Bad" xfId="355"/>
    <cellStyle name="Bad 2" xfId="422"/>
    <cellStyle name="Buena 2" xfId="423"/>
    <cellStyle name="Calculation" xfId="356"/>
    <cellStyle name="Calculation 2" xfId="424"/>
    <cellStyle name="Calculation 3" xfId="483"/>
    <cellStyle name="Cálculo 2" xfId="425"/>
    <cellStyle name="Celda de comprobación 2" xfId="426"/>
    <cellStyle name="Celda vinculada 2" xfId="427"/>
    <cellStyle name="Check Cell" xfId="357"/>
    <cellStyle name="Check Cell 2" xfId="428"/>
    <cellStyle name="Encabezado 4 2" xfId="429"/>
    <cellStyle name="Énfasis1 2" xfId="430"/>
    <cellStyle name="Énfasis2 2" xfId="431"/>
    <cellStyle name="Énfasis3 2" xfId="432"/>
    <cellStyle name="Énfasis4 2" xfId="433"/>
    <cellStyle name="Énfasis5 2" xfId="434"/>
    <cellStyle name="Énfasis6 2" xfId="435"/>
    <cellStyle name="Entrada 2" xfId="436"/>
    <cellStyle name="Euro" xfId="1"/>
    <cellStyle name="Euro 10" xfId="54"/>
    <cellStyle name="Euro 10 2" xfId="55"/>
    <cellStyle name="Euro 10 2 2" xfId="56"/>
    <cellStyle name="Euro 10 3" xfId="57"/>
    <cellStyle name="Euro 11" xfId="58"/>
    <cellStyle name="Euro 11 2" xfId="59"/>
    <cellStyle name="Euro 11 2 2" xfId="60"/>
    <cellStyle name="Euro 11 3" xfId="61"/>
    <cellStyle name="Euro 12" xfId="62"/>
    <cellStyle name="Euro 12 2" xfId="63"/>
    <cellStyle name="Euro 12 2 2" xfId="64"/>
    <cellStyle name="Euro 12 3" xfId="65"/>
    <cellStyle name="Euro 13" xfId="66"/>
    <cellStyle name="Euro 14" xfId="67"/>
    <cellStyle name="Euro 15" xfId="437"/>
    <cellStyle name="Euro 16" xfId="484"/>
    <cellStyle name="Euro 2" xfId="68"/>
    <cellStyle name="Euro 2 2" xfId="69"/>
    <cellStyle name="Euro 2 3" xfId="70"/>
    <cellStyle name="Euro 3" xfId="71"/>
    <cellStyle name="Euro 4" xfId="72"/>
    <cellStyle name="Euro 5" xfId="73"/>
    <cellStyle name="Euro 6" xfId="74"/>
    <cellStyle name="Euro 7" xfId="75"/>
    <cellStyle name="Euro 8" xfId="76"/>
    <cellStyle name="Euro 9" xfId="77"/>
    <cellStyle name="Excel Built-in Excel Built-in Excel Built-in Excel Built-in Excel Built-in Excel Built-in Normal_TABLERO DE MANDO FONDOS EXTERNOS" xfId="384"/>
    <cellStyle name="Excel Built-in Excel Built-in Excel Built-in Excel Built-in Excel Built-in Normal_TABLERO DE MANDO FONDOS EXTERNOS" xfId="383"/>
    <cellStyle name="Explanatory Text" xfId="358"/>
    <cellStyle name="Good" xfId="359"/>
    <cellStyle name="Heading 1" xfId="360"/>
    <cellStyle name="Heading 2" xfId="361"/>
    <cellStyle name="Heading 3" xfId="362"/>
    <cellStyle name="Heading 4" xfId="363"/>
    <cellStyle name="Incorrecto 2" xfId="438"/>
    <cellStyle name="Input" xfId="364"/>
    <cellStyle name="Input 2" xfId="439"/>
    <cellStyle name="Linked Cell" xfId="365"/>
    <cellStyle name="Millares" xfId="2" builtinId="3"/>
    <cellStyle name="Millares [0] 2" xfId="15"/>
    <cellStyle name="Millares [0] 2 2" xfId="78"/>
    <cellStyle name="Millares [0] 2 3" xfId="79"/>
    <cellStyle name="Millares 10" xfId="80"/>
    <cellStyle name="Millares 11" xfId="81"/>
    <cellStyle name="Millares 12" xfId="82"/>
    <cellStyle name="Millares 12 2" xfId="83"/>
    <cellStyle name="Millares 12 2 2" xfId="84"/>
    <cellStyle name="Millares 12 2 3" xfId="85"/>
    <cellStyle name="Millares 12 2 4" xfId="86"/>
    <cellStyle name="Millares 12 2 4 2" xfId="87"/>
    <cellStyle name="Millares 12 2 4 3" xfId="327"/>
    <cellStyle name="Millares 12 3" xfId="88"/>
    <cellStyle name="Millares 12 4" xfId="89"/>
    <cellStyle name="Millares 13" xfId="90"/>
    <cellStyle name="Millares 14" xfId="91"/>
    <cellStyle name="Millares 15" xfId="92"/>
    <cellStyle name="Millares 15 2" xfId="93"/>
    <cellStyle name="Millares 15 3" xfId="94"/>
    <cellStyle name="Millares 16" xfId="95"/>
    <cellStyle name="Millares 16 2" xfId="96"/>
    <cellStyle name="Millares 16 3" xfId="97"/>
    <cellStyle name="Millares 17" xfId="98"/>
    <cellStyle name="Millares 18" xfId="99"/>
    <cellStyle name="Millares 19" xfId="100"/>
    <cellStyle name="Millares 2" xfId="3"/>
    <cellStyle name="Millares 2 10" xfId="101"/>
    <cellStyle name="Millares 2 11" xfId="102"/>
    <cellStyle name="Millares 2 12" xfId="103"/>
    <cellStyle name="Millares 2 13" xfId="104"/>
    <cellStyle name="Millares 2 14" xfId="105"/>
    <cellStyle name="Millares 2 15" xfId="106"/>
    <cellStyle name="Millares 2 16" xfId="107"/>
    <cellStyle name="Millares 2 17" xfId="108"/>
    <cellStyle name="Millares 2 18" xfId="109"/>
    <cellStyle name="Millares 2 19" xfId="110"/>
    <cellStyle name="Millares 2 2" xfId="111"/>
    <cellStyle name="Millares 2 20" xfId="440"/>
    <cellStyle name="Millares 2 21" xfId="485"/>
    <cellStyle name="Millares 2 3" xfId="112"/>
    <cellStyle name="Millares 2 4" xfId="113"/>
    <cellStyle name="Millares 2 5" xfId="114"/>
    <cellStyle name="Millares 2 6" xfId="115"/>
    <cellStyle name="Millares 2 7" xfId="116"/>
    <cellStyle name="Millares 2 8" xfId="117"/>
    <cellStyle name="Millares 2 9" xfId="118"/>
    <cellStyle name="Millares 20" xfId="119"/>
    <cellStyle name="Millares 21" xfId="120"/>
    <cellStyle name="Millares 22" xfId="121"/>
    <cellStyle name="Millares 23" xfId="122"/>
    <cellStyle name="Millares 23 2" xfId="123"/>
    <cellStyle name="Millares 23 3" xfId="124"/>
    <cellStyle name="Millares 24" xfId="125"/>
    <cellStyle name="Millares 25" xfId="126"/>
    <cellStyle name="Millares 26" xfId="127"/>
    <cellStyle name="Millares 26 2" xfId="128"/>
    <cellStyle name="Millares 27" xfId="129"/>
    <cellStyle name="Millares 28" xfId="130"/>
    <cellStyle name="Millares 29" xfId="131"/>
    <cellStyle name="Millares 3" xfId="9"/>
    <cellStyle name="Millares 3 2" xfId="132"/>
    <cellStyle name="Millares 3 3" xfId="133"/>
    <cellStyle name="Millares 30" xfId="134"/>
    <cellStyle name="Millares 31" xfId="135"/>
    <cellStyle name="Millares 32" xfId="136"/>
    <cellStyle name="Millares 33" xfId="137"/>
    <cellStyle name="Millares 34" xfId="138"/>
    <cellStyle name="Millares 35" xfId="139"/>
    <cellStyle name="Millares 36" xfId="140"/>
    <cellStyle name="Millares 37" xfId="141"/>
    <cellStyle name="Millares 38" xfId="142"/>
    <cellStyle name="Millares 39" xfId="143"/>
    <cellStyle name="Millares 4" xfId="144"/>
    <cellStyle name="Millares 4 2" xfId="145"/>
    <cellStyle name="Millares 4 3" xfId="146"/>
    <cellStyle name="Millares 40" xfId="147"/>
    <cellStyle name="Millares 41" xfId="148"/>
    <cellStyle name="Millares 42" xfId="149"/>
    <cellStyle name="Millares 43" xfId="150"/>
    <cellStyle name="Millares 44" xfId="151"/>
    <cellStyle name="Millares 45" xfId="152"/>
    <cellStyle name="Millares 46" xfId="153"/>
    <cellStyle name="Millares 47" xfId="154"/>
    <cellStyle name="Millares 48" xfId="322"/>
    <cellStyle name="Millares 49" xfId="380"/>
    <cellStyle name="Millares 5" xfId="155"/>
    <cellStyle name="Millares 5 2" xfId="156"/>
    <cellStyle name="Millares 5 3" xfId="157"/>
    <cellStyle name="Millares 50" xfId="388"/>
    <cellStyle name="Millares 6" xfId="158"/>
    <cellStyle name="Millares 6 2" xfId="159"/>
    <cellStyle name="Millares 7" xfId="160"/>
    <cellStyle name="Millares 7 2" xfId="161"/>
    <cellStyle name="Millares 8" xfId="162"/>
    <cellStyle name="Millares 8 2" xfId="163"/>
    <cellStyle name="Millares 9" xfId="164"/>
    <cellStyle name="Millares 9 2" xfId="165"/>
    <cellStyle name="Millares 9 3" xfId="166"/>
    <cellStyle name="Moneda 10" xfId="167"/>
    <cellStyle name="Moneda 11" xfId="168"/>
    <cellStyle name="Moneda 12" xfId="169"/>
    <cellStyle name="Moneda 13" xfId="170"/>
    <cellStyle name="Moneda 14" xfId="171"/>
    <cellStyle name="Moneda 14 2" xfId="17"/>
    <cellStyle name="Moneda 15" xfId="172"/>
    <cellStyle name="Moneda 16" xfId="173"/>
    <cellStyle name="Moneda 17" xfId="174"/>
    <cellStyle name="Moneda 18" xfId="175"/>
    <cellStyle name="Moneda 19" xfId="176"/>
    <cellStyle name="Moneda 2" xfId="4"/>
    <cellStyle name="Moneda 2 2" xfId="441"/>
    <cellStyle name="Moneda 2 3" xfId="486"/>
    <cellStyle name="Moneda 20" xfId="177"/>
    <cellStyle name="Moneda 21" xfId="178"/>
    <cellStyle name="Moneda 22" xfId="179"/>
    <cellStyle name="Moneda 23" xfId="180"/>
    <cellStyle name="Moneda 24" xfId="181"/>
    <cellStyle name="Moneda 25" xfId="182"/>
    <cellStyle name="Moneda 26" xfId="183"/>
    <cellStyle name="Moneda 27" xfId="184"/>
    <cellStyle name="Moneda 28" xfId="323"/>
    <cellStyle name="Moneda 29" xfId="328"/>
    <cellStyle name="Moneda 3" xfId="185"/>
    <cellStyle name="Moneda 3 2" xfId="186"/>
    <cellStyle name="Moneda 3 3" xfId="187"/>
    <cellStyle name="Moneda 30" xfId="329"/>
    <cellStyle name="Moneda 30 2" xfId="442"/>
    <cellStyle name="Moneda 30 3" xfId="487"/>
    <cellStyle name="Moneda 31" xfId="385"/>
    <cellStyle name="Moneda 32" xfId="475"/>
    <cellStyle name="Moneda 33" xfId="488"/>
    <cellStyle name="Moneda 4" xfId="188"/>
    <cellStyle name="Moneda 5" xfId="189"/>
    <cellStyle name="Moneda 6" xfId="190"/>
    <cellStyle name="Moneda 7" xfId="191"/>
    <cellStyle name="Moneda 7 2" xfId="192"/>
    <cellStyle name="Moneda 7 3" xfId="193"/>
    <cellStyle name="Moneda 8" xfId="194"/>
    <cellStyle name="Moneda 9" xfId="195"/>
    <cellStyle name="Neutral 2" xfId="443"/>
    <cellStyle name="Normal" xfId="0" builtinId="0"/>
    <cellStyle name="Normal 10" xfId="14"/>
    <cellStyle name="Normal 10 2" xfId="196"/>
    <cellStyle name="Normal 10 3" xfId="197"/>
    <cellStyle name="Normal 11" xfId="198"/>
    <cellStyle name="Normal 11 2" xfId="199"/>
    <cellStyle name="Normal 11 3" xfId="200"/>
    <cellStyle name="Normal 12" xfId="201"/>
    <cellStyle name="Normal 12 2" xfId="202"/>
    <cellStyle name="Normal 12 3" xfId="203"/>
    <cellStyle name="Normal 13" xfId="204"/>
    <cellStyle name="Normal 13 2" xfId="205"/>
    <cellStyle name="Normal 13 3" xfId="206"/>
    <cellStyle name="Normal 14" xfId="13"/>
    <cellStyle name="Normal 14 2" xfId="207"/>
    <cellStyle name="Normal 14 3" xfId="208"/>
    <cellStyle name="Normal 14 4" xfId="209"/>
    <cellStyle name="Normal 14 5" xfId="444"/>
    <cellStyle name="Normal 14 6" xfId="489"/>
    <cellStyle name="Normal 15" xfId="210"/>
    <cellStyle name="Normal 15 2" xfId="8"/>
    <cellStyle name="Normal 16" xfId="211"/>
    <cellStyle name="Normal 17" xfId="212"/>
    <cellStyle name="Normal 18" xfId="213"/>
    <cellStyle name="Normal 19" xfId="214"/>
    <cellStyle name="Normal 2" xfId="6"/>
    <cellStyle name="Normal 2 10" xfId="215"/>
    <cellStyle name="Normal 2 11" xfId="216"/>
    <cellStyle name="Normal 2 12" xfId="217"/>
    <cellStyle name="Normal 2 13" xfId="218"/>
    <cellStyle name="Normal 2 14" xfId="219"/>
    <cellStyle name="Normal 2 15" xfId="220"/>
    <cellStyle name="Normal 2 16" xfId="221"/>
    <cellStyle name="Normal 2 17" xfId="222"/>
    <cellStyle name="Normal 2 18" xfId="223"/>
    <cellStyle name="Normal 2 19" xfId="321"/>
    <cellStyle name="Normal 2 2" xfId="224"/>
    <cellStyle name="Normal 2 2 2" xfId="446"/>
    <cellStyle name="Normal 2 2 3" xfId="490"/>
    <cellStyle name="Normal 2 20" xfId="445"/>
    <cellStyle name="Normal 2 21" xfId="491"/>
    <cellStyle name="Normal 2 3" xfId="225"/>
    <cellStyle name="Normal 2 3 2" xfId="447"/>
    <cellStyle name="Normal 2 3 3" xfId="492"/>
    <cellStyle name="Normal 2 4" xfId="226"/>
    <cellStyle name="Normal 2 4 2" xfId="448"/>
    <cellStyle name="Normal 2 4 3" xfId="493"/>
    <cellStyle name="Normal 2 5" xfId="227"/>
    <cellStyle name="Normal 2 5 2" xfId="449"/>
    <cellStyle name="Normal 2 5 3" xfId="494"/>
    <cellStyle name="Normal 2 6" xfId="228"/>
    <cellStyle name="Normal 2 6 2" xfId="450"/>
    <cellStyle name="Normal 2 6 3" xfId="495"/>
    <cellStyle name="Normal 2 7" xfId="229"/>
    <cellStyle name="Normal 2 8" xfId="230"/>
    <cellStyle name="Normal 2 9" xfId="231"/>
    <cellStyle name="Normal 2_Dashboard ver 2.2 ES" xfId="366"/>
    <cellStyle name="Normal 20" xfId="232"/>
    <cellStyle name="Normal 20 2" xfId="233"/>
    <cellStyle name="Normal 21" xfId="234"/>
    <cellStyle name="Normal 22" xfId="235"/>
    <cellStyle name="Normal 22 2" xfId="236"/>
    <cellStyle name="Normal 22 3" xfId="237"/>
    <cellStyle name="Normal 23" xfId="238"/>
    <cellStyle name="Normal 24" xfId="239"/>
    <cellStyle name="Normal 25" xfId="240"/>
    <cellStyle name="Normal 26" xfId="379"/>
    <cellStyle name="Normal 27" xfId="382"/>
    <cellStyle name="Normal 28" xfId="386"/>
    <cellStyle name="Normal 29" xfId="387"/>
    <cellStyle name="Normal 3" xfId="241"/>
    <cellStyle name="Normal 3 2" xfId="242"/>
    <cellStyle name="Normal 3 3" xfId="243"/>
    <cellStyle name="Normal 3 4" xfId="451"/>
    <cellStyle name="Normal 3 5" xfId="496"/>
    <cellStyle name="Normal 30" xfId="389"/>
    <cellStyle name="Normal 31" xfId="497"/>
    <cellStyle name="Normal 32" xfId="515"/>
    <cellStyle name="Normal 33" xfId="516"/>
    <cellStyle name="Normal 4" xfId="244"/>
    <cellStyle name="Normal 4 2" xfId="245"/>
    <cellStyle name="Normal 4 3" xfId="246"/>
    <cellStyle name="Normal 4 4" xfId="452"/>
    <cellStyle name="Normal 4 5" xfId="498"/>
    <cellStyle name="Normal 5" xfId="247"/>
    <cellStyle name="Normal 5 2" xfId="248"/>
    <cellStyle name="Normal 5 3" xfId="453"/>
    <cellStyle name="Normal 5 4" xfId="499"/>
    <cellStyle name="Normal 6" xfId="11"/>
    <cellStyle name="Normal 6 2" xfId="249"/>
    <cellStyle name="Normal 6 3" xfId="454"/>
    <cellStyle name="Normal 6 4" xfId="500"/>
    <cellStyle name="Normal 7" xfId="250"/>
    <cellStyle name="Normal 7 2" xfId="251"/>
    <cellStyle name="Normal 7 3" xfId="455"/>
    <cellStyle name="Normal 7 4" xfId="501"/>
    <cellStyle name="Normal 8" xfId="252"/>
    <cellStyle name="Normal 8 2" xfId="253"/>
    <cellStyle name="Normal 8 3" xfId="254"/>
    <cellStyle name="Normal 8 4" xfId="456"/>
    <cellStyle name="Normal 8 5" xfId="502"/>
    <cellStyle name="Normal 9" xfId="255"/>
    <cellStyle name="Normal 9 2" xfId="256"/>
    <cellStyle name="Normal 9 2 2" xfId="257"/>
    <cellStyle name="Normal 9 2 3" xfId="258"/>
    <cellStyle name="Normal 9 2 4" xfId="259"/>
    <cellStyle name="Normal 9 2 4 2" xfId="260"/>
    <cellStyle name="Normal 9 2 4 3" xfId="261"/>
    <cellStyle name="Normal 9 2 4 4" xfId="326"/>
    <cellStyle name="Normal 9 3" xfId="262"/>
    <cellStyle name="Normal 9 4" xfId="263"/>
    <cellStyle name="Notas 2" xfId="264"/>
    <cellStyle name="Notas 2 2" xfId="265"/>
    <cellStyle name="Notas 2 3" xfId="266"/>
    <cellStyle name="Notas 2 4" xfId="267"/>
    <cellStyle name="Notas 3" xfId="268"/>
    <cellStyle name="Notas 4" xfId="269"/>
    <cellStyle name="Notas 5" xfId="270"/>
    <cellStyle name="Notas 6" xfId="457"/>
    <cellStyle name="Note" xfId="367"/>
    <cellStyle name="Note 2" xfId="458"/>
    <cellStyle name="Note 3" xfId="503"/>
    <cellStyle name="Output" xfId="368"/>
    <cellStyle name="Output 2" xfId="459"/>
    <cellStyle name="Output 3" xfId="504"/>
    <cellStyle name="Porcentaje 2" xfId="271"/>
    <cellStyle name="Porcentaje 3" xfId="272"/>
    <cellStyle name="Porcentual" xfId="5" builtinId="5"/>
    <cellStyle name="Porcentual 10" xfId="273"/>
    <cellStyle name="Porcentual 11" xfId="330"/>
    <cellStyle name="Porcentual 12" xfId="381"/>
    <cellStyle name="Porcentual 2" xfId="7"/>
    <cellStyle name="Porcentual 2 2" xfId="16"/>
    <cellStyle name="Porcentual 2 2 2" xfId="274"/>
    <cellStyle name="Porcentual 2 2 2 2" xfId="275"/>
    <cellStyle name="Porcentual 2 2 2 2 2" xfId="276"/>
    <cellStyle name="Porcentual 2 2 2 2 2 2" xfId="277"/>
    <cellStyle name="Porcentual 2 2 2 2 2 3" xfId="278"/>
    <cellStyle name="Porcentual 2 2 2 2 3" xfId="279"/>
    <cellStyle name="Porcentual 2 2 2 2 4" xfId="280"/>
    <cellStyle name="Porcentual 2 2 2 3" xfId="281"/>
    <cellStyle name="Porcentual 2 2 2 4" xfId="282"/>
    <cellStyle name="Porcentual 2 2 3" xfId="283"/>
    <cellStyle name="Porcentual 2 2 3 2" xfId="284"/>
    <cellStyle name="Porcentual 2 2 3 2 2" xfId="285"/>
    <cellStyle name="Porcentual 2 2 3 3" xfId="286"/>
    <cellStyle name="Porcentual 2 2 3 4" xfId="287"/>
    <cellStyle name="Porcentual 2 2 4" xfId="288"/>
    <cellStyle name="Porcentual 2 2 4 2" xfId="289"/>
    <cellStyle name="Porcentual 2 2 5" xfId="290"/>
    <cellStyle name="Porcentual 2 2 6" xfId="291"/>
    <cellStyle name="Porcentual 2 2 6 2" xfId="292"/>
    <cellStyle name="Porcentual 2 2 6 2 2" xfId="293"/>
    <cellStyle name="Porcentual 2 2 7" xfId="294"/>
    <cellStyle name="Porcentual 2 2 8" xfId="295"/>
    <cellStyle name="Porcentual 2 3" xfId="296"/>
    <cellStyle name="Porcentual 2 4" xfId="297"/>
    <cellStyle name="Porcentual 2 5" xfId="298"/>
    <cellStyle name="Porcentual 2 6" xfId="460"/>
    <cellStyle name="Porcentual 2 7" xfId="505"/>
    <cellStyle name="Porcentual 3" xfId="299"/>
    <cellStyle name="Porcentual 3 2" xfId="300"/>
    <cellStyle name="Porcentual 3 3" xfId="301"/>
    <cellStyle name="Porcentual 3 4" xfId="461"/>
    <cellStyle name="Porcentual 3 5" xfId="506"/>
    <cellStyle name="Porcentual 4" xfId="302"/>
    <cellStyle name="Porcentual 4 2" xfId="462"/>
    <cellStyle name="Porcentual 4 3" xfId="507"/>
    <cellStyle name="Porcentual 5" xfId="12"/>
    <cellStyle name="Porcentual 5 2" xfId="463"/>
    <cellStyle name="Porcentual 5 3" xfId="508"/>
    <cellStyle name="Porcentual 6" xfId="303"/>
    <cellStyle name="Porcentual 6 2" xfId="304"/>
    <cellStyle name="Porcentual 6 3" xfId="305"/>
    <cellStyle name="Porcentual 6 4" xfId="306"/>
    <cellStyle name="Porcentual 6 4 2" xfId="307"/>
    <cellStyle name="Porcentual 6 4 3" xfId="308"/>
    <cellStyle name="Porcentual 6 5" xfId="464"/>
    <cellStyle name="Porcentual 6 6" xfId="509"/>
    <cellStyle name="Porcentual 7" xfId="309"/>
    <cellStyle name="Porcentual 7 2" xfId="310"/>
    <cellStyle name="Porcentual 7 3" xfId="311"/>
    <cellStyle name="Porcentual 7 4" xfId="312"/>
    <cellStyle name="Porcentual 7 5" xfId="465"/>
    <cellStyle name="Porcentual 7 6" xfId="510"/>
    <cellStyle name="Porcentual 8" xfId="10"/>
    <cellStyle name="Porcentual 8 10" xfId="511"/>
    <cellStyle name="Porcentual 8 11" xfId="513"/>
    <cellStyle name="Porcentual 8 2" xfId="313"/>
    <cellStyle name="Porcentual 8 3" xfId="314"/>
    <cellStyle name="Porcentual 8 3 2" xfId="315"/>
    <cellStyle name="Porcentual 8 4" xfId="316"/>
    <cellStyle name="Porcentual 8 5" xfId="317"/>
    <cellStyle name="Porcentual 8 6" xfId="318"/>
    <cellStyle name="Porcentual 8 7" xfId="324"/>
    <cellStyle name="Porcentual 8 7 2" xfId="512"/>
    <cellStyle name="Porcentual 8 7 3" xfId="514"/>
    <cellStyle name="Porcentual 8 8" xfId="325"/>
    <cellStyle name="Porcentual 8 9" xfId="466"/>
    <cellStyle name="Porcentual 9" xfId="319"/>
    <cellStyle name="Porcentual 9 2" xfId="320"/>
    <cellStyle name="Salida 2" xfId="467"/>
    <cellStyle name="TableStyleLight1" xfId="378"/>
    <cellStyle name="Texto de advertencia 2" xfId="468"/>
    <cellStyle name="Texto explicativo 2" xfId="469"/>
    <cellStyle name="Title" xfId="369"/>
    <cellStyle name="Título 1 2" xfId="471"/>
    <cellStyle name="Título 2 2" xfId="472"/>
    <cellStyle name="Título 3 2" xfId="370"/>
    <cellStyle name="Título 3 3" xfId="371"/>
    <cellStyle name="Título 3 4" xfId="372"/>
    <cellStyle name="Título 3 5" xfId="373"/>
    <cellStyle name="Título 3 6" xfId="374"/>
    <cellStyle name="Título 3 7" xfId="375"/>
    <cellStyle name="Título 3 8" xfId="376"/>
    <cellStyle name="Título 3 9" xfId="473"/>
    <cellStyle name="Título 4" xfId="470"/>
    <cellStyle name="Total 2" xfId="474"/>
    <cellStyle name="Warning Text" xfId="37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  <mruColors>
      <color rgb="FFEFF436"/>
      <color rgb="FFE428DB"/>
      <color rgb="FF331ED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2.bp.blogspot.com/_DjYgNii92pI/SS7TjUGwxnI/AAAAAAAAAps/LGnAFDq6kCQ/s320/escudo.gif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0</xdr:rowOff>
    </xdr:from>
    <xdr:to>
      <xdr:col>1</xdr:col>
      <xdr:colOff>0</xdr:colOff>
      <xdr:row>1</xdr:row>
      <xdr:rowOff>123825</xdr:rowOff>
    </xdr:to>
    <xdr:pic>
      <xdr:nvPicPr>
        <xdr:cNvPr id="2" name="Imagen 3" descr="http://2.bp.blogspot.com/_DjYgNii92pI/SS7TjUGwxnI/AAAAAAAAAps/LGnAFDq6kCQ/s320/escudo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95300" y="0"/>
          <a:ext cx="10287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758190</xdr:colOff>
      <xdr:row>3</xdr:row>
      <xdr:rowOff>0</xdr:rowOff>
    </xdr:to>
    <xdr:pic>
      <xdr:nvPicPr>
        <xdr:cNvPr id="3" name="2 Imagen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24725" y="0"/>
          <a:ext cx="1386840" cy="54292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da%20Alvarez/Configuraci&#243;n%20local/Archivos%20temporales%20de%20Internet/Content.IE5/FH81RILB/A&#209;O%20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DADES ESPECIALES"/>
      <sheetName val="Proyectos-2006"/>
      <sheetName val="Proyecto18"/>
      <sheetName val="Datos"/>
      <sheetName val="PROGRAMACION"/>
      <sheetName val="economias"/>
      <sheetName val="CONSOLIDADO CORINA"/>
      <sheetName val="TIPO DE GASTOS"/>
      <sheetName val="HOSPITALES"/>
      <sheetName val="COMPROMISOS"/>
      <sheetName val="PROVISION"/>
      <sheetName val="TRANFERIDO HOSP"/>
      <sheetName val="UNIDAD PRESUPUESTARIA"/>
    </sheetNames>
    <sheetDataSet>
      <sheetData sheetId="0" refreshError="1"/>
      <sheetData sheetId="1" refreshError="1"/>
      <sheetData sheetId="2">
        <row r="24">
          <cell r="G24">
            <v>114256.25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0">
    <tabColor theme="2" tint="-0.499984740745262"/>
  </sheetPr>
  <dimension ref="A1:I194"/>
  <sheetViews>
    <sheetView tabSelected="1" workbookViewId="0">
      <selection activeCell="C15" sqref="C15"/>
    </sheetView>
  </sheetViews>
  <sheetFormatPr baseColWidth="10" defaultColWidth="10.6640625" defaultRowHeight="12.75" customHeight="1"/>
  <cols>
    <col min="1" max="1" width="24.6640625" style="32" customWidth="1"/>
    <col min="2" max="2" width="33" style="32" customWidth="1"/>
    <col min="3" max="3" width="18.33203125" style="32" customWidth="1"/>
    <col min="4" max="4" width="15.1640625" style="32" customWidth="1"/>
    <col min="5" max="5" width="16.1640625" style="32" customWidth="1"/>
    <col min="6" max="6" width="17.5" style="32" customWidth="1"/>
    <col min="7" max="7" width="15.5" style="32" customWidth="1"/>
    <col min="8" max="8" width="11" style="26" customWidth="1"/>
    <col min="9" max="9" width="15.83203125" style="28" customWidth="1"/>
    <col min="10" max="16384" width="10.6640625" style="29"/>
  </cols>
  <sheetData>
    <row r="1" spans="1:9" ht="19.5" customHeight="1">
      <c r="A1" s="20" t="s">
        <v>25</v>
      </c>
      <c r="B1" s="20"/>
      <c r="C1" s="20"/>
      <c r="D1" s="20"/>
    </row>
    <row r="2" spans="1:9" ht="10.5" customHeight="1">
      <c r="A2" s="20"/>
      <c r="B2" s="20"/>
      <c r="C2" s="20"/>
      <c r="D2" s="20"/>
    </row>
    <row r="3" spans="1:9" ht="12.75" customHeight="1">
      <c r="A3" s="21" t="s">
        <v>1</v>
      </c>
      <c r="B3" s="20"/>
      <c r="C3" s="22"/>
      <c r="D3" s="22"/>
    </row>
    <row r="4" spans="1:9" ht="27.75" customHeight="1">
      <c r="A4" s="51" t="s">
        <v>66</v>
      </c>
      <c r="B4" s="51"/>
      <c r="C4" s="51"/>
      <c r="D4" s="51"/>
      <c r="E4" s="51"/>
      <c r="F4" s="51"/>
      <c r="G4" s="51"/>
      <c r="H4" s="51"/>
      <c r="I4" s="51"/>
    </row>
    <row r="5" spans="1:9" ht="19.5" customHeight="1" thickBot="1">
      <c r="A5" s="21"/>
      <c r="B5" s="20"/>
      <c r="C5" s="22"/>
      <c r="D5" s="22"/>
    </row>
    <row r="6" spans="1:9" ht="23.25" customHeight="1" thickBot="1">
      <c r="A6" s="18" t="s">
        <v>26</v>
      </c>
      <c r="B6" s="18" t="s">
        <v>41</v>
      </c>
      <c r="C6" s="18" t="s">
        <v>27</v>
      </c>
      <c r="D6" s="18" t="s">
        <v>28</v>
      </c>
      <c r="E6" s="18" t="s">
        <v>29</v>
      </c>
      <c r="F6" s="18" t="s">
        <v>30</v>
      </c>
      <c r="G6" s="18" t="s">
        <v>31</v>
      </c>
      <c r="H6" s="27" t="s">
        <v>42</v>
      </c>
      <c r="I6" s="18" t="s">
        <v>43</v>
      </c>
    </row>
    <row r="7" spans="1:9" ht="12.75" customHeight="1" thickBot="1">
      <c r="A7" s="18"/>
      <c r="B7" s="18"/>
      <c r="C7" s="18">
        <v>1</v>
      </c>
      <c r="D7" s="18">
        <v>2</v>
      </c>
      <c r="E7" s="18" t="s">
        <v>32</v>
      </c>
      <c r="F7" s="18">
        <v>4</v>
      </c>
      <c r="G7" s="18">
        <v>5</v>
      </c>
      <c r="H7" s="27" t="s">
        <v>67</v>
      </c>
      <c r="I7" s="18" t="s">
        <v>68</v>
      </c>
    </row>
    <row r="8" spans="1:9" ht="12.75" customHeight="1" thickBot="1">
      <c r="A8" s="44" t="s">
        <v>44</v>
      </c>
      <c r="B8" s="40" t="s">
        <v>35</v>
      </c>
      <c r="C8" s="34">
        <v>4806795</v>
      </c>
      <c r="D8" s="34">
        <v>0</v>
      </c>
      <c r="E8" s="34">
        <v>4806795</v>
      </c>
      <c r="F8" s="34">
        <v>3909642.2400000002</v>
      </c>
      <c r="G8" s="34">
        <v>3523480.54</v>
      </c>
      <c r="H8" s="33">
        <f>+G8/E8</f>
        <v>0.73302076331526522</v>
      </c>
      <c r="I8" s="34">
        <f>+E8-G8</f>
        <v>1283314.46</v>
      </c>
    </row>
    <row r="9" spans="1:9" ht="12.75" customHeight="1" thickBot="1">
      <c r="A9" s="45"/>
      <c r="B9" s="40" t="s">
        <v>36</v>
      </c>
      <c r="C9" s="34">
        <v>1996035</v>
      </c>
      <c r="D9" s="34">
        <v>-8446.4500000000007</v>
      </c>
      <c r="E9" s="34">
        <v>1987588.55</v>
      </c>
      <c r="F9" s="34">
        <v>1239876.78</v>
      </c>
      <c r="G9" s="34">
        <v>1020537.75</v>
      </c>
      <c r="H9" s="33">
        <f t="shared" ref="H9:H72" si="0">+G9/E9</f>
        <v>0.51345523700063578</v>
      </c>
      <c r="I9" s="34">
        <f t="shared" ref="I9:I72" si="1">+E9-G9</f>
        <v>967050.8</v>
      </c>
    </row>
    <row r="10" spans="1:9" ht="12.75" customHeight="1" thickBot="1">
      <c r="A10" s="45"/>
      <c r="B10" s="40" t="s">
        <v>37</v>
      </c>
      <c r="C10" s="34">
        <v>51500</v>
      </c>
      <c r="D10" s="34">
        <v>0</v>
      </c>
      <c r="E10" s="34">
        <v>51500</v>
      </c>
      <c r="F10" s="34">
        <v>43465</v>
      </c>
      <c r="G10" s="34">
        <v>30031.21</v>
      </c>
      <c r="H10" s="33">
        <f t="shared" si="0"/>
        <v>0.58313029126213589</v>
      </c>
      <c r="I10" s="34">
        <f t="shared" si="1"/>
        <v>21468.79</v>
      </c>
    </row>
    <row r="11" spans="1:9" ht="12.75" customHeight="1" thickBot="1">
      <c r="A11" s="45"/>
      <c r="B11" s="40" t="s">
        <v>38</v>
      </c>
      <c r="C11" s="34">
        <v>0</v>
      </c>
      <c r="D11" s="34">
        <v>8446.4500000000007</v>
      </c>
      <c r="E11" s="34">
        <v>8446.4500000000007</v>
      </c>
      <c r="F11" s="34">
        <v>773.5</v>
      </c>
      <c r="G11" s="34">
        <v>0</v>
      </c>
      <c r="H11" s="33">
        <f t="shared" si="0"/>
        <v>0</v>
      </c>
      <c r="I11" s="34">
        <f t="shared" si="1"/>
        <v>8446.4500000000007</v>
      </c>
    </row>
    <row r="12" spans="1:9" ht="12.75" customHeight="1" thickBot="1">
      <c r="A12" s="46"/>
      <c r="B12" s="37" t="s">
        <v>39</v>
      </c>
      <c r="C12" s="24">
        <v>6854330</v>
      </c>
      <c r="D12" s="24">
        <v>0</v>
      </c>
      <c r="E12" s="24">
        <v>6854330</v>
      </c>
      <c r="F12" s="24">
        <v>5193757.5199999996</v>
      </c>
      <c r="G12" s="24">
        <v>4574049.5</v>
      </c>
      <c r="H12" s="25">
        <f t="shared" si="0"/>
        <v>0.66732262671916875</v>
      </c>
      <c r="I12" s="24">
        <f t="shared" si="1"/>
        <v>2280280.5</v>
      </c>
    </row>
    <row r="13" spans="1:9" ht="12.75" customHeight="1" thickBot="1">
      <c r="A13" s="44" t="s">
        <v>45</v>
      </c>
      <c r="B13" s="40" t="s">
        <v>35</v>
      </c>
      <c r="C13" s="34">
        <v>22140190</v>
      </c>
      <c r="D13" s="34">
        <v>0</v>
      </c>
      <c r="E13" s="34">
        <v>22140190</v>
      </c>
      <c r="F13" s="34">
        <v>18170179.760000002</v>
      </c>
      <c r="G13" s="34">
        <v>16367243</v>
      </c>
      <c r="H13" s="33">
        <f t="shared" si="0"/>
        <v>0.73925485734313934</v>
      </c>
      <c r="I13" s="34">
        <f t="shared" si="1"/>
        <v>5772947</v>
      </c>
    </row>
    <row r="14" spans="1:9" ht="12.75" customHeight="1" thickBot="1">
      <c r="A14" s="45"/>
      <c r="B14" s="40" t="s">
        <v>36</v>
      </c>
      <c r="C14" s="34">
        <v>4564220</v>
      </c>
      <c r="D14" s="34">
        <v>-4143188.55</v>
      </c>
      <c r="E14" s="34">
        <v>421031.45</v>
      </c>
      <c r="F14" s="34">
        <v>46174.38</v>
      </c>
      <c r="G14" s="34">
        <v>32588.36</v>
      </c>
      <c r="H14" s="33">
        <f t="shared" si="0"/>
        <v>7.7401248766570757E-2</v>
      </c>
      <c r="I14" s="34">
        <f t="shared" si="1"/>
        <v>388443.09</v>
      </c>
    </row>
    <row r="15" spans="1:9" ht="12.75" customHeight="1" thickBot="1">
      <c r="A15" s="45"/>
      <c r="B15" s="40" t="s">
        <v>40</v>
      </c>
      <c r="C15" s="34">
        <v>0</v>
      </c>
      <c r="D15" s="34">
        <v>4093.55</v>
      </c>
      <c r="E15" s="34">
        <v>4093.55</v>
      </c>
      <c r="F15" s="34">
        <v>4093.55</v>
      </c>
      <c r="G15" s="34">
        <v>4093.55</v>
      </c>
      <c r="H15" s="33">
        <f t="shared" si="0"/>
        <v>1</v>
      </c>
      <c r="I15" s="34">
        <f t="shared" si="1"/>
        <v>0</v>
      </c>
    </row>
    <row r="16" spans="1:9" ht="12.75" customHeight="1" thickBot="1">
      <c r="A16" s="46"/>
      <c r="B16" s="37" t="s">
        <v>39</v>
      </c>
      <c r="C16" s="24">
        <v>26704410</v>
      </c>
      <c r="D16" s="24">
        <v>-4139095</v>
      </c>
      <c r="E16" s="24">
        <v>22565315</v>
      </c>
      <c r="F16" s="24">
        <v>18220447.690000001</v>
      </c>
      <c r="G16" s="24">
        <v>16403924.91</v>
      </c>
      <c r="H16" s="25">
        <f t="shared" si="0"/>
        <v>0.72695306535716431</v>
      </c>
      <c r="I16" s="24">
        <f t="shared" si="1"/>
        <v>6161390.0899999999</v>
      </c>
    </row>
    <row r="17" spans="1:9" ht="12.75" customHeight="1" thickBot="1">
      <c r="A17" s="44" t="s">
        <v>46</v>
      </c>
      <c r="B17" s="40" t="s">
        <v>35</v>
      </c>
      <c r="C17" s="34">
        <v>2514940</v>
      </c>
      <c r="D17" s="34">
        <v>0</v>
      </c>
      <c r="E17" s="34">
        <v>2514940</v>
      </c>
      <c r="F17" s="34">
        <v>2069393.39</v>
      </c>
      <c r="G17" s="34">
        <v>1865441.5</v>
      </c>
      <c r="H17" s="33">
        <f t="shared" si="0"/>
        <v>0.74174393822516638</v>
      </c>
      <c r="I17" s="34">
        <f t="shared" si="1"/>
        <v>649498.5</v>
      </c>
    </row>
    <row r="18" spans="1:9" ht="12.75" customHeight="1" thickBot="1">
      <c r="A18" s="45"/>
      <c r="B18" s="40" t="s">
        <v>36</v>
      </c>
      <c r="C18" s="34">
        <v>184310</v>
      </c>
      <c r="D18" s="34">
        <v>0</v>
      </c>
      <c r="E18" s="34">
        <v>184310</v>
      </c>
      <c r="F18" s="34">
        <v>64484.05</v>
      </c>
      <c r="G18" s="34">
        <v>28127.31</v>
      </c>
      <c r="H18" s="33">
        <f t="shared" si="0"/>
        <v>0.15260870272909771</v>
      </c>
      <c r="I18" s="34">
        <f t="shared" si="1"/>
        <v>156182.69</v>
      </c>
    </row>
    <row r="19" spans="1:9" ht="12.75" customHeight="1" thickBot="1">
      <c r="A19" s="46"/>
      <c r="B19" s="37" t="s">
        <v>39</v>
      </c>
      <c r="C19" s="24">
        <v>2699250</v>
      </c>
      <c r="D19" s="24">
        <v>0</v>
      </c>
      <c r="E19" s="24">
        <v>2699250</v>
      </c>
      <c r="F19" s="24">
        <v>2133877.44</v>
      </c>
      <c r="G19" s="24">
        <v>1893568.81</v>
      </c>
      <c r="H19" s="25">
        <f t="shared" si="0"/>
        <v>0.7015166472168195</v>
      </c>
      <c r="I19" s="24">
        <f t="shared" si="1"/>
        <v>805681.19</v>
      </c>
    </row>
    <row r="20" spans="1:9" ht="12.75" customHeight="1" thickBot="1">
      <c r="A20" s="44" t="s">
        <v>61</v>
      </c>
      <c r="B20" s="40" t="s">
        <v>35</v>
      </c>
      <c r="C20" s="34">
        <v>29461925</v>
      </c>
      <c r="D20" s="34">
        <v>0</v>
      </c>
      <c r="E20" s="34">
        <v>29461925</v>
      </c>
      <c r="F20" s="34">
        <v>24149215.390000001</v>
      </c>
      <c r="G20" s="34">
        <v>21756165.039999999</v>
      </c>
      <c r="H20" s="33">
        <f t="shared" si="0"/>
        <v>0.73845022142986239</v>
      </c>
      <c r="I20" s="34">
        <f t="shared" si="1"/>
        <v>7705759.9600000009</v>
      </c>
    </row>
    <row r="21" spans="1:9" ht="21" customHeight="1" thickBot="1">
      <c r="A21" s="45"/>
      <c r="B21" s="40" t="s">
        <v>36</v>
      </c>
      <c r="C21" s="34">
        <v>6744565</v>
      </c>
      <c r="D21" s="34">
        <v>-4151635</v>
      </c>
      <c r="E21" s="34">
        <v>2592930</v>
      </c>
      <c r="F21" s="34">
        <v>1350535.21</v>
      </c>
      <c r="G21" s="34">
        <v>1081253.42</v>
      </c>
      <c r="H21" s="33">
        <f t="shared" si="0"/>
        <v>0.41700062091919177</v>
      </c>
      <c r="I21" s="34">
        <f t="shared" si="1"/>
        <v>1511676.58</v>
      </c>
    </row>
    <row r="22" spans="1:9" ht="12.75" customHeight="1" thickBot="1">
      <c r="A22" s="45"/>
      <c r="B22" s="40" t="s">
        <v>37</v>
      </c>
      <c r="C22" s="34">
        <v>51500</v>
      </c>
      <c r="D22" s="34">
        <v>0</v>
      </c>
      <c r="E22" s="34">
        <v>51500</v>
      </c>
      <c r="F22" s="34">
        <v>43465</v>
      </c>
      <c r="G22" s="34">
        <v>30031.21</v>
      </c>
      <c r="H22" s="33">
        <f t="shared" si="0"/>
        <v>0.58313029126213589</v>
      </c>
      <c r="I22" s="34">
        <f t="shared" si="1"/>
        <v>21468.79</v>
      </c>
    </row>
    <row r="23" spans="1:9" ht="12.75" customHeight="1" thickBot="1">
      <c r="A23" s="45"/>
      <c r="B23" s="40" t="s">
        <v>40</v>
      </c>
      <c r="C23" s="34">
        <v>0</v>
      </c>
      <c r="D23" s="34">
        <v>4093.55</v>
      </c>
      <c r="E23" s="34">
        <v>4093.55</v>
      </c>
      <c r="F23" s="34">
        <v>4093.55</v>
      </c>
      <c r="G23" s="34">
        <v>4093.55</v>
      </c>
      <c r="H23" s="33">
        <f t="shared" si="0"/>
        <v>1</v>
      </c>
      <c r="I23" s="34">
        <f t="shared" si="1"/>
        <v>0</v>
      </c>
    </row>
    <row r="24" spans="1:9" ht="12.75" customHeight="1" thickBot="1">
      <c r="A24" s="45"/>
      <c r="B24" s="40" t="s">
        <v>38</v>
      </c>
      <c r="C24" s="34">
        <v>0</v>
      </c>
      <c r="D24" s="34">
        <v>8446.4500000000007</v>
      </c>
      <c r="E24" s="34">
        <v>8446.4500000000007</v>
      </c>
      <c r="F24" s="34">
        <v>773.5</v>
      </c>
      <c r="G24" s="34">
        <v>0</v>
      </c>
      <c r="H24" s="33">
        <f t="shared" si="0"/>
        <v>0</v>
      </c>
      <c r="I24" s="34">
        <f t="shared" si="1"/>
        <v>8446.4500000000007</v>
      </c>
    </row>
    <row r="25" spans="1:9" ht="12.75" customHeight="1" thickBot="1">
      <c r="A25" s="46"/>
      <c r="B25" s="37" t="s">
        <v>39</v>
      </c>
      <c r="C25" s="24">
        <v>36257990</v>
      </c>
      <c r="D25" s="24">
        <v>-4139095</v>
      </c>
      <c r="E25" s="24">
        <v>32118895</v>
      </c>
      <c r="F25" s="24">
        <v>25548082.649999999</v>
      </c>
      <c r="G25" s="24">
        <v>22871543.219999999</v>
      </c>
      <c r="H25" s="25">
        <f t="shared" si="0"/>
        <v>0.71208997756616466</v>
      </c>
      <c r="I25" s="24">
        <f t="shared" si="1"/>
        <v>9247351.7800000012</v>
      </c>
    </row>
    <row r="26" spans="1:9" ht="12.75" customHeight="1" thickBot="1">
      <c r="A26" s="44" t="s">
        <v>47</v>
      </c>
      <c r="B26" s="40" t="s">
        <v>35</v>
      </c>
      <c r="C26" s="34">
        <v>3428270</v>
      </c>
      <c r="D26" s="34">
        <v>0</v>
      </c>
      <c r="E26" s="34">
        <v>3428270</v>
      </c>
      <c r="F26" s="34">
        <v>2448130.69</v>
      </c>
      <c r="G26" s="34">
        <v>2447903.4700000002</v>
      </c>
      <c r="H26" s="33">
        <f t="shared" si="0"/>
        <v>0.71403462096042614</v>
      </c>
      <c r="I26" s="34">
        <f t="shared" si="1"/>
        <v>980366.5299999998</v>
      </c>
    </row>
    <row r="27" spans="1:9" ht="12.75" customHeight="1" thickBot="1">
      <c r="A27" s="45"/>
      <c r="B27" s="40" t="s">
        <v>36</v>
      </c>
      <c r="C27" s="34">
        <v>1249210</v>
      </c>
      <c r="D27" s="34">
        <v>-9509.92</v>
      </c>
      <c r="E27" s="34">
        <v>1239700.08</v>
      </c>
      <c r="F27" s="34">
        <v>854113.16</v>
      </c>
      <c r="G27" s="34">
        <v>699545.12</v>
      </c>
      <c r="H27" s="33">
        <f t="shared" si="0"/>
        <v>0.56428577466898278</v>
      </c>
      <c r="I27" s="34">
        <f t="shared" si="1"/>
        <v>540154.96000000008</v>
      </c>
    </row>
    <row r="28" spans="1:9" ht="12.75" customHeight="1" thickBot="1">
      <c r="A28" s="45"/>
      <c r="B28" s="40" t="s">
        <v>37</v>
      </c>
      <c r="C28" s="34">
        <v>29500</v>
      </c>
      <c r="D28" s="34">
        <v>0</v>
      </c>
      <c r="E28" s="34">
        <v>29500</v>
      </c>
      <c r="F28" s="34">
        <v>24726.560000000001</v>
      </c>
      <c r="G28" s="34">
        <v>17146.16</v>
      </c>
      <c r="H28" s="33">
        <f t="shared" si="0"/>
        <v>0.58122576271186444</v>
      </c>
      <c r="I28" s="34">
        <f t="shared" si="1"/>
        <v>12353.84</v>
      </c>
    </row>
    <row r="29" spans="1:9" ht="12.75" customHeight="1" thickBot="1">
      <c r="A29" s="45"/>
      <c r="B29" s="40" t="s">
        <v>40</v>
      </c>
      <c r="C29" s="34">
        <v>0</v>
      </c>
      <c r="D29" s="34">
        <v>422.92</v>
      </c>
      <c r="E29" s="34">
        <v>422.92</v>
      </c>
      <c r="F29" s="34">
        <v>422.92</v>
      </c>
      <c r="G29" s="34">
        <v>422.92</v>
      </c>
      <c r="H29" s="33">
        <f t="shared" si="0"/>
        <v>1</v>
      </c>
      <c r="I29" s="34">
        <f t="shared" si="1"/>
        <v>0</v>
      </c>
    </row>
    <row r="30" spans="1:9" ht="12.75" customHeight="1" thickBot="1">
      <c r="A30" s="45"/>
      <c r="B30" s="40" t="s">
        <v>38</v>
      </c>
      <c r="C30" s="34">
        <v>0</v>
      </c>
      <c r="D30" s="34">
        <v>9087</v>
      </c>
      <c r="E30" s="34">
        <v>9087</v>
      </c>
      <c r="F30" s="34">
        <v>0</v>
      </c>
      <c r="G30" s="30"/>
      <c r="H30" s="31">
        <f t="shared" si="0"/>
        <v>0</v>
      </c>
      <c r="I30" s="30">
        <f t="shared" si="1"/>
        <v>9087</v>
      </c>
    </row>
    <row r="31" spans="1:9" ht="12.75" customHeight="1" thickBot="1">
      <c r="A31" s="46"/>
      <c r="B31" s="37" t="s">
        <v>39</v>
      </c>
      <c r="C31" s="24">
        <v>4706980</v>
      </c>
      <c r="D31" s="24">
        <v>0</v>
      </c>
      <c r="E31" s="24">
        <v>4706980</v>
      </c>
      <c r="F31" s="24">
        <v>3327393.33</v>
      </c>
      <c r="G31" s="24">
        <v>3165017.67</v>
      </c>
      <c r="H31" s="25">
        <f t="shared" si="0"/>
        <v>0.6724094153788629</v>
      </c>
      <c r="I31" s="24">
        <f t="shared" si="1"/>
        <v>1541962.33</v>
      </c>
    </row>
    <row r="32" spans="1:9" ht="12.75" customHeight="1" thickBot="1">
      <c r="A32" s="44" t="s">
        <v>48</v>
      </c>
      <c r="B32" s="40" t="s">
        <v>35</v>
      </c>
      <c r="C32" s="34">
        <v>13878130</v>
      </c>
      <c r="D32" s="34">
        <v>0</v>
      </c>
      <c r="E32" s="34">
        <v>13878130</v>
      </c>
      <c r="F32" s="34">
        <v>10401674.85</v>
      </c>
      <c r="G32" s="34">
        <v>10400248.99</v>
      </c>
      <c r="H32" s="33">
        <f t="shared" si="0"/>
        <v>0.74939844128855981</v>
      </c>
      <c r="I32" s="34">
        <f t="shared" si="1"/>
        <v>3477881.01</v>
      </c>
    </row>
    <row r="33" spans="1:9" ht="12.75" customHeight="1" thickBot="1">
      <c r="A33" s="45"/>
      <c r="B33" s="40" t="s">
        <v>36</v>
      </c>
      <c r="C33" s="34">
        <v>3360160</v>
      </c>
      <c r="D33" s="34">
        <v>-2657718.27</v>
      </c>
      <c r="E33" s="34">
        <v>702441.73</v>
      </c>
      <c r="F33" s="34">
        <v>87788.5</v>
      </c>
      <c r="G33" s="34">
        <v>55643.92</v>
      </c>
      <c r="H33" s="33">
        <f t="shared" si="0"/>
        <v>7.9214997662510736E-2</v>
      </c>
      <c r="I33" s="34">
        <f t="shared" si="1"/>
        <v>646797.80999999994</v>
      </c>
    </row>
    <row r="34" spans="1:9" ht="12.75" customHeight="1" thickBot="1">
      <c r="A34" s="45"/>
      <c r="B34" s="40" t="s">
        <v>40</v>
      </c>
      <c r="C34" s="34">
        <v>0</v>
      </c>
      <c r="D34" s="34">
        <v>2123.27</v>
      </c>
      <c r="E34" s="34">
        <v>2123.27</v>
      </c>
      <c r="F34" s="34">
        <v>2123.27</v>
      </c>
      <c r="G34" s="34">
        <v>2123.27</v>
      </c>
      <c r="H34" s="33">
        <f t="shared" si="0"/>
        <v>1</v>
      </c>
      <c r="I34" s="34">
        <f t="shared" si="1"/>
        <v>0</v>
      </c>
    </row>
    <row r="35" spans="1:9" ht="12.75" customHeight="1" thickBot="1">
      <c r="A35" s="46"/>
      <c r="B35" s="37" t="s">
        <v>39</v>
      </c>
      <c r="C35" s="24">
        <v>17238290</v>
      </c>
      <c r="D35" s="24">
        <v>-2655595</v>
      </c>
      <c r="E35" s="24">
        <v>14582695</v>
      </c>
      <c r="F35" s="24">
        <v>10491586.619999999</v>
      </c>
      <c r="G35" s="24">
        <v>10458016.18</v>
      </c>
      <c r="H35" s="25">
        <f t="shared" si="0"/>
        <v>0.71715250027515487</v>
      </c>
      <c r="I35" s="24">
        <f t="shared" si="1"/>
        <v>4124678.8200000003</v>
      </c>
    </row>
    <row r="36" spans="1:9" ht="12.75" customHeight="1" thickBot="1">
      <c r="A36" s="44" t="s">
        <v>49</v>
      </c>
      <c r="B36" s="40" t="s">
        <v>35</v>
      </c>
      <c r="C36" s="34">
        <v>1537000</v>
      </c>
      <c r="D36" s="34">
        <v>0</v>
      </c>
      <c r="E36" s="34">
        <v>1537000</v>
      </c>
      <c r="F36" s="34">
        <v>1184069.99</v>
      </c>
      <c r="G36" s="34">
        <v>1183523.26</v>
      </c>
      <c r="H36" s="33">
        <f t="shared" si="0"/>
        <v>0.77002163955757974</v>
      </c>
      <c r="I36" s="34">
        <f t="shared" si="1"/>
        <v>353476.74</v>
      </c>
    </row>
    <row r="37" spans="1:9" ht="12.75" customHeight="1" thickBot="1">
      <c r="A37" s="45"/>
      <c r="B37" s="40" t="s">
        <v>36</v>
      </c>
      <c r="C37" s="34">
        <v>360860</v>
      </c>
      <c r="D37" s="34">
        <v>-11265.24</v>
      </c>
      <c r="E37" s="34">
        <v>349594.76</v>
      </c>
      <c r="F37" s="34">
        <v>102746.88</v>
      </c>
      <c r="G37" s="34">
        <v>57033.27</v>
      </c>
      <c r="H37" s="33">
        <f t="shared" si="0"/>
        <v>0.16314108941449806</v>
      </c>
      <c r="I37" s="34">
        <f t="shared" si="1"/>
        <v>292561.49</v>
      </c>
    </row>
    <row r="38" spans="1:9" ht="12.75" customHeight="1" thickBot="1">
      <c r="A38" s="45"/>
      <c r="B38" s="40" t="s">
        <v>38</v>
      </c>
      <c r="C38" s="34">
        <v>0</v>
      </c>
      <c r="D38" s="34">
        <v>11265.24</v>
      </c>
      <c r="E38" s="34">
        <v>11265.24</v>
      </c>
      <c r="F38" s="34">
        <v>0</v>
      </c>
      <c r="G38" s="30"/>
      <c r="H38" s="31">
        <f t="shared" si="0"/>
        <v>0</v>
      </c>
      <c r="I38" s="30">
        <f t="shared" si="1"/>
        <v>11265.24</v>
      </c>
    </row>
    <row r="39" spans="1:9" ht="12.75" customHeight="1" thickBot="1">
      <c r="A39" s="46"/>
      <c r="B39" s="37" t="s">
        <v>39</v>
      </c>
      <c r="C39" s="24">
        <v>1897860</v>
      </c>
      <c r="D39" s="24">
        <v>0</v>
      </c>
      <c r="E39" s="24">
        <v>1897860</v>
      </c>
      <c r="F39" s="24">
        <v>1286816.8700000001</v>
      </c>
      <c r="G39" s="24">
        <v>1240556.53</v>
      </c>
      <c r="H39" s="25">
        <f t="shared" si="0"/>
        <v>0.65366071786116997</v>
      </c>
      <c r="I39" s="24">
        <f t="shared" si="1"/>
        <v>657303.47</v>
      </c>
    </row>
    <row r="40" spans="1:9" ht="12.75" customHeight="1" thickBot="1">
      <c r="A40" s="44" t="s">
        <v>62</v>
      </c>
      <c r="B40" s="40" t="s">
        <v>35</v>
      </c>
      <c r="C40" s="34">
        <v>18843400</v>
      </c>
      <c r="D40" s="34">
        <v>0</v>
      </c>
      <c r="E40" s="34">
        <v>18843400</v>
      </c>
      <c r="F40" s="34">
        <v>14033875.529999999</v>
      </c>
      <c r="G40" s="34">
        <v>14031675.720000001</v>
      </c>
      <c r="H40" s="33">
        <f t="shared" si="0"/>
        <v>0.74464670494709029</v>
      </c>
      <c r="I40" s="34">
        <f t="shared" si="1"/>
        <v>4811724.2799999993</v>
      </c>
    </row>
    <row r="41" spans="1:9" ht="22.5" customHeight="1" thickBot="1">
      <c r="A41" s="45"/>
      <c r="B41" s="40" t="s">
        <v>36</v>
      </c>
      <c r="C41" s="34">
        <v>4970230</v>
      </c>
      <c r="D41" s="34">
        <v>-2678493.4300000002</v>
      </c>
      <c r="E41" s="34">
        <v>2291736.5699999998</v>
      </c>
      <c r="F41" s="34">
        <v>1044648.54</v>
      </c>
      <c r="G41" s="34">
        <v>812222.31</v>
      </c>
      <c r="H41" s="33">
        <f t="shared" si="0"/>
        <v>0.35441346995654049</v>
      </c>
      <c r="I41" s="34">
        <f t="shared" si="1"/>
        <v>1479514.2599999998</v>
      </c>
    </row>
    <row r="42" spans="1:9" ht="12.75" customHeight="1" thickBot="1">
      <c r="A42" s="45"/>
      <c r="B42" s="40" t="s">
        <v>37</v>
      </c>
      <c r="C42" s="34">
        <v>29500</v>
      </c>
      <c r="D42" s="34">
        <v>0</v>
      </c>
      <c r="E42" s="34">
        <v>29500</v>
      </c>
      <c r="F42" s="34">
        <v>24726.560000000001</v>
      </c>
      <c r="G42" s="34">
        <v>17146.16</v>
      </c>
      <c r="H42" s="33">
        <f t="shared" si="0"/>
        <v>0.58122576271186444</v>
      </c>
      <c r="I42" s="34">
        <f t="shared" si="1"/>
        <v>12353.84</v>
      </c>
    </row>
    <row r="43" spans="1:9" ht="12.75" customHeight="1" thickBot="1">
      <c r="A43" s="45"/>
      <c r="B43" s="40" t="s">
        <v>40</v>
      </c>
      <c r="C43" s="34">
        <v>0</v>
      </c>
      <c r="D43" s="34">
        <v>2546.19</v>
      </c>
      <c r="E43" s="34">
        <v>2546.19</v>
      </c>
      <c r="F43" s="34">
        <v>2546.19</v>
      </c>
      <c r="G43" s="34">
        <v>2546.19</v>
      </c>
      <c r="H43" s="33">
        <f t="shared" si="0"/>
        <v>1</v>
      </c>
      <c r="I43" s="34">
        <f t="shared" si="1"/>
        <v>0</v>
      </c>
    </row>
    <row r="44" spans="1:9" ht="12.75" customHeight="1" thickBot="1">
      <c r="A44" s="45"/>
      <c r="B44" s="40" t="s">
        <v>38</v>
      </c>
      <c r="C44" s="34">
        <v>0</v>
      </c>
      <c r="D44" s="34">
        <v>20352.240000000002</v>
      </c>
      <c r="E44" s="34">
        <v>20352.240000000002</v>
      </c>
      <c r="F44" s="34">
        <v>0</v>
      </c>
      <c r="G44" s="30"/>
      <c r="H44" s="31">
        <f t="shared" si="0"/>
        <v>0</v>
      </c>
      <c r="I44" s="30">
        <f t="shared" si="1"/>
        <v>20352.240000000002</v>
      </c>
    </row>
    <row r="45" spans="1:9" ht="12.75" customHeight="1" thickBot="1">
      <c r="A45" s="46"/>
      <c r="B45" s="37" t="s">
        <v>39</v>
      </c>
      <c r="C45" s="24">
        <v>23843130</v>
      </c>
      <c r="D45" s="24">
        <v>-2655595</v>
      </c>
      <c r="E45" s="24">
        <v>21187535</v>
      </c>
      <c r="F45" s="24">
        <v>15105796.82</v>
      </c>
      <c r="G45" s="24">
        <v>14863590.380000001</v>
      </c>
      <c r="H45" s="25">
        <f t="shared" si="0"/>
        <v>0.70152523075478113</v>
      </c>
      <c r="I45" s="24">
        <f t="shared" si="1"/>
        <v>6323944.6199999992</v>
      </c>
    </row>
    <row r="46" spans="1:9" ht="12.75" customHeight="1" thickBot="1">
      <c r="A46" s="44" t="s">
        <v>50</v>
      </c>
      <c r="B46" s="40" t="s">
        <v>35</v>
      </c>
      <c r="C46" s="34">
        <v>5732565</v>
      </c>
      <c r="D46" s="34">
        <v>0</v>
      </c>
      <c r="E46" s="34">
        <v>5732565</v>
      </c>
      <c r="F46" s="34">
        <v>4210539.7699999996</v>
      </c>
      <c r="G46" s="34">
        <v>4210522.95</v>
      </c>
      <c r="H46" s="33">
        <f t="shared" si="0"/>
        <v>0.73449196825504814</v>
      </c>
      <c r="I46" s="34">
        <f t="shared" si="1"/>
        <v>1522042.0499999998</v>
      </c>
    </row>
    <row r="47" spans="1:9" ht="12.75" customHeight="1" thickBot="1">
      <c r="A47" s="45"/>
      <c r="B47" s="40" t="s">
        <v>36</v>
      </c>
      <c r="C47" s="34">
        <v>863650</v>
      </c>
      <c r="D47" s="34">
        <v>0</v>
      </c>
      <c r="E47" s="34">
        <v>863650</v>
      </c>
      <c r="F47" s="34">
        <v>555300.65</v>
      </c>
      <c r="G47" s="34">
        <v>484492.35</v>
      </c>
      <c r="H47" s="33">
        <f t="shared" si="0"/>
        <v>0.5609822844902449</v>
      </c>
      <c r="I47" s="34">
        <f t="shared" si="1"/>
        <v>379157.65</v>
      </c>
    </row>
    <row r="48" spans="1:9" ht="12.75" customHeight="1" thickBot="1">
      <c r="A48" s="45"/>
      <c r="B48" s="40" t="s">
        <v>37</v>
      </c>
      <c r="C48" s="34">
        <v>100500</v>
      </c>
      <c r="D48" s="34">
        <v>-2909.75</v>
      </c>
      <c r="E48" s="34">
        <v>97590.25</v>
      </c>
      <c r="F48" s="34">
        <v>53226.81</v>
      </c>
      <c r="G48" s="34">
        <v>45851.87</v>
      </c>
      <c r="H48" s="33">
        <f t="shared" si="0"/>
        <v>0.46984068592917838</v>
      </c>
      <c r="I48" s="34">
        <f t="shared" si="1"/>
        <v>51738.38</v>
      </c>
    </row>
    <row r="49" spans="1:9" ht="12.75" customHeight="1" thickBot="1">
      <c r="A49" s="45"/>
      <c r="B49" s="40" t="s">
        <v>40</v>
      </c>
      <c r="C49" s="34">
        <v>0</v>
      </c>
      <c r="D49" s="34">
        <v>2909.75</v>
      </c>
      <c r="E49" s="34">
        <v>2909.75</v>
      </c>
      <c r="F49" s="34">
        <v>2909.75</v>
      </c>
      <c r="G49" s="34">
        <v>2909.75</v>
      </c>
      <c r="H49" s="33">
        <f t="shared" si="0"/>
        <v>1</v>
      </c>
      <c r="I49" s="34">
        <f t="shared" si="1"/>
        <v>0</v>
      </c>
    </row>
    <row r="50" spans="1:9" ht="12.75" customHeight="1" thickBot="1">
      <c r="A50" s="46"/>
      <c r="B50" s="37" t="s">
        <v>39</v>
      </c>
      <c r="C50" s="24">
        <v>6696715</v>
      </c>
      <c r="D50" s="24">
        <v>0</v>
      </c>
      <c r="E50" s="24">
        <v>6696715</v>
      </c>
      <c r="F50" s="24">
        <v>4821976.9800000004</v>
      </c>
      <c r="G50" s="24">
        <v>4743776.92</v>
      </c>
      <c r="H50" s="25">
        <f t="shared" si="0"/>
        <v>0.70837372054805969</v>
      </c>
      <c r="I50" s="24">
        <f t="shared" si="1"/>
        <v>1952938.08</v>
      </c>
    </row>
    <row r="51" spans="1:9" ht="12.75" customHeight="1" thickBot="1">
      <c r="A51" s="44" t="s">
        <v>51</v>
      </c>
      <c r="B51" s="40" t="s">
        <v>35</v>
      </c>
      <c r="C51" s="34">
        <v>21228040</v>
      </c>
      <c r="D51" s="34">
        <v>0</v>
      </c>
      <c r="E51" s="34">
        <v>21228040</v>
      </c>
      <c r="F51" s="34">
        <v>15673059.439999999</v>
      </c>
      <c r="G51" s="34">
        <v>15672222.33</v>
      </c>
      <c r="H51" s="33">
        <f t="shared" si="0"/>
        <v>0.7382792914465961</v>
      </c>
      <c r="I51" s="34">
        <f t="shared" si="1"/>
        <v>5555817.6699999999</v>
      </c>
    </row>
    <row r="52" spans="1:9" ht="12.75" customHeight="1" thickBot="1">
      <c r="A52" s="45"/>
      <c r="B52" s="40" t="s">
        <v>36</v>
      </c>
      <c r="C52" s="34">
        <v>7228890</v>
      </c>
      <c r="D52" s="34">
        <v>-5283715.59</v>
      </c>
      <c r="E52" s="34">
        <v>1945174.41</v>
      </c>
      <c r="F52" s="34">
        <v>358457.42</v>
      </c>
      <c r="G52" s="34">
        <v>211951.03</v>
      </c>
      <c r="H52" s="33">
        <f t="shared" si="0"/>
        <v>0.10896248115869467</v>
      </c>
      <c r="I52" s="34">
        <f t="shared" si="1"/>
        <v>1733223.38</v>
      </c>
    </row>
    <row r="53" spans="1:9" ht="12.75" customHeight="1" thickBot="1">
      <c r="A53" s="45"/>
      <c r="B53" s="40" t="s">
        <v>40</v>
      </c>
      <c r="C53" s="34">
        <v>0</v>
      </c>
      <c r="D53" s="34">
        <v>1560.59</v>
      </c>
      <c r="E53" s="34">
        <v>1560.59</v>
      </c>
      <c r="F53" s="34">
        <v>1560.59</v>
      </c>
      <c r="G53" s="34">
        <v>1560.59</v>
      </c>
      <c r="H53" s="33">
        <f t="shared" si="0"/>
        <v>1</v>
      </c>
      <c r="I53" s="34">
        <f t="shared" si="1"/>
        <v>0</v>
      </c>
    </row>
    <row r="54" spans="1:9" ht="12.75" customHeight="1" thickBot="1">
      <c r="A54" s="46"/>
      <c r="B54" s="37" t="s">
        <v>39</v>
      </c>
      <c r="C54" s="24">
        <v>28456930</v>
      </c>
      <c r="D54" s="24">
        <v>-5282155</v>
      </c>
      <c r="E54" s="24">
        <v>23174775</v>
      </c>
      <c r="F54" s="24">
        <v>16033077.449999999</v>
      </c>
      <c r="G54" s="24">
        <v>15885733.949999999</v>
      </c>
      <c r="H54" s="25">
        <f t="shared" si="0"/>
        <v>0.68547521820600199</v>
      </c>
      <c r="I54" s="24">
        <f t="shared" si="1"/>
        <v>7289041.0500000007</v>
      </c>
    </row>
    <row r="55" spans="1:9" ht="12.75" customHeight="1" thickBot="1">
      <c r="A55" s="44" t="s">
        <v>52</v>
      </c>
      <c r="B55" s="40" t="s">
        <v>35</v>
      </c>
      <c r="C55" s="34">
        <v>2420205</v>
      </c>
      <c r="D55" s="34">
        <v>0</v>
      </c>
      <c r="E55" s="34">
        <v>2420205</v>
      </c>
      <c r="F55" s="34">
        <v>1816738.93</v>
      </c>
      <c r="G55" s="34">
        <v>1809734.17</v>
      </c>
      <c r="H55" s="33">
        <f t="shared" si="0"/>
        <v>0.74776069382552302</v>
      </c>
      <c r="I55" s="34">
        <f t="shared" si="1"/>
        <v>610470.83000000007</v>
      </c>
    </row>
    <row r="56" spans="1:9" ht="12.75" customHeight="1" thickBot="1">
      <c r="A56" s="45"/>
      <c r="B56" s="40" t="s">
        <v>36</v>
      </c>
      <c r="C56" s="34">
        <v>674605</v>
      </c>
      <c r="D56" s="34">
        <v>0</v>
      </c>
      <c r="E56" s="34">
        <v>674605</v>
      </c>
      <c r="F56" s="34">
        <v>164483.38</v>
      </c>
      <c r="G56" s="34">
        <v>129437.81</v>
      </c>
      <c r="H56" s="33">
        <f t="shared" si="0"/>
        <v>0.19187199916988459</v>
      </c>
      <c r="I56" s="34">
        <f t="shared" si="1"/>
        <v>545167.18999999994</v>
      </c>
    </row>
    <row r="57" spans="1:9" ht="12.75" customHeight="1" thickBot="1">
      <c r="A57" s="46"/>
      <c r="B57" s="37" t="s">
        <v>39</v>
      </c>
      <c r="C57" s="24">
        <v>3094810</v>
      </c>
      <c r="D57" s="24">
        <v>0</v>
      </c>
      <c r="E57" s="24">
        <v>3094810</v>
      </c>
      <c r="F57" s="24">
        <v>1981222.31</v>
      </c>
      <c r="G57" s="24">
        <v>1939171.98</v>
      </c>
      <c r="H57" s="25">
        <f t="shared" si="0"/>
        <v>0.62658837860805672</v>
      </c>
      <c r="I57" s="24">
        <f t="shared" si="1"/>
        <v>1155638.02</v>
      </c>
    </row>
    <row r="58" spans="1:9" ht="12.75" customHeight="1" thickBot="1">
      <c r="A58" s="44" t="s">
        <v>63</v>
      </c>
      <c r="B58" s="40" t="s">
        <v>35</v>
      </c>
      <c r="C58" s="34">
        <v>29380810</v>
      </c>
      <c r="D58" s="34">
        <v>0</v>
      </c>
      <c r="E58" s="34">
        <v>29380810</v>
      </c>
      <c r="F58" s="34">
        <v>21700338.140000001</v>
      </c>
      <c r="G58" s="34">
        <v>21692479.449999999</v>
      </c>
      <c r="H58" s="33">
        <f t="shared" si="0"/>
        <v>0.73832135499327622</v>
      </c>
      <c r="I58" s="34">
        <f t="shared" si="1"/>
        <v>7688330.5500000007</v>
      </c>
    </row>
    <row r="59" spans="1:9" ht="12.75" customHeight="1" thickBot="1">
      <c r="A59" s="45"/>
      <c r="B59" s="40" t="s">
        <v>36</v>
      </c>
      <c r="C59" s="34">
        <v>8767145</v>
      </c>
      <c r="D59" s="34">
        <v>-5283715.59</v>
      </c>
      <c r="E59" s="34">
        <v>3483429.41</v>
      </c>
      <c r="F59" s="34">
        <v>1078241.45</v>
      </c>
      <c r="G59" s="34">
        <v>825881.19</v>
      </c>
      <c r="H59" s="33">
        <f t="shared" si="0"/>
        <v>0.23708853913592007</v>
      </c>
      <c r="I59" s="34">
        <f t="shared" si="1"/>
        <v>2657548.2200000002</v>
      </c>
    </row>
    <row r="60" spans="1:9" ht="12.75" customHeight="1" thickBot="1">
      <c r="A60" s="45"/>
      <c r="B60" s="40" t="s">
        <v>37</v>
      </c>
      <c r="C60" s="34">
        <v>100500</v>
      </c>
      <c r="D60" s="34">
        <v>-2909.75</v>
      </c>
      <c r="E60" s="34">
        <v>97590.25</v>
      </c>
      <c r="F60" s="34">
        <v>53226.81</v>
      </c>
      <c r="G60" s="34">
        <v>45851.87</v>
      </c>
      <c r="H60" s="33">
        <f t="shared" si="0"/>
        <v>0.46984068592917838</v>
      </c>
      <c r="I60" s="34">
        <f t="shared" si="1"/>
        <v>51738.38</v>
      </c>
    </row>
    <row r="61" spans="1:9" ht="12.75" customHeight="1" thickBot="1">
      <c r="A61" s="45"/>
      <c r="B61" s="40" t="s">
        <v>40</v>
      </c>
      <c r="C61" s="34">
        <v>0</v>
      </c>
      <c r="D61" s="34">
        <v>4470.34</v>
      </c>
      <c r="E61" s="34">
        <v>4470.34</v>
      </c>
      <c r="F61" s="34">
        <v>4470.34</v>
      </c>
      <c r="G61" s="34">
        <v>4470.34</v>
      </c>
      <c r="H61" s="33">
        <f t="shared" si="0"/>
        <v>1</v>
      </c>
      <c r="I61" s="34">
        <f t="shared" si="1"/>
        <v>0</v>
      </c>
    </row>
    <row r="62" spans="1:9" ht="12.75" customHeight="1" thickBot="1">
      <c r="A62" s="46"/>
      <c r="B62" s="37" t="s">
        <v>39</v>
      </c>
      <c r="C62" s="24">
        <v>38248455</v>
      </c>
      <c r="D62" s="24">
        <v>-5282155</v>
      </c>
      <c r="E62" s="24">
        <v>32966300</v>
      </c>
      <c r="F62" s="24">
        <v>22836276.739999998</v>
      </c>
      <c r="G62" s="24">
        <v>22568682.850000001</v>
      </c>
      <c r="H62" s="25">
        <f t="shared" si="0"/>
        <v>0.68459860069222211</v>
      </c>
      <c r="I62" s="24">
        <f t="shared" si="1"/>
        <v>10397617.149999999</v>
      </c>
    </row>
    <row r="63" spans="1:9" ht="12.75" customHeight="1" thickBot="1">
      <c r="A63" s="44" t="s">
        <v>53</v>
      </c>
      <c r="B63" s="40" t="s">
        <v>35</v>
      </c>
      <c r="C63" s="34">
        <v>4499590</v>
      </c>
      <c r="D63" s="34">
        <v>0</v>
      </c>
      <c r="E63" s="34">
        <v>4499590</v>
      </c>
      <c r="F63" s="34">
        <v>3237008.82</v>
      </c>
      <c r="G63" s="34">
        <v>3236619.65</v>
      </c>
      <c r="H63" s="33">
        <f t="shared" si="0"/>
        <v>0.71931434864065391</v>
      </c>
      <c r="I63" s="34">
        <f t="shared" si="1"/>
        <v>1262970.3500000001</v>
      </c>
    </row>
    <row r="64" spans="1:9" ht="12.75" customHeight="1" thickBot="1">
      <c r="A64" s="45"/>
      <c r="B64" s="40" t="s">
        <v>36</v>
      </c>
      <c r="C64" s="34">
        <v>1358575</v>
      </c>
      <c r="D64" s="34">
        <v>-8510</v>
      </c>
      <c r="E64" s="34">
        <v>1350065</v>
      </c>
      <c r="F64" s="34">
        <v>994908.1</v>
      </c>
      <c r="G64" s="34">
        <v>701933.71</v>
      </c>
      <c r="H64" s="33">
        <f t="shared" si="0"/>
        <v>0.51992586282882669</v>
      </c>
      <c r="I64" s="34">
        <f t="shared" si="1"/>
        <v>648131.29</v>
      </c>
    </row>
    <row r="65" spans="1:9" ht="12.75" customHeight="1" thickBot="1">
      <c r="A65" s="45"/>
      <c r="B65" s="40" t="s">
        <v>37</v>
      </c>
      <c r="C65" s="34">
        <v>42000</v>
      </c>
      <c r="D65" s="34">
        <v>0</v>
      </c>
      <c r="E65" s="34">
        <v>42000</v>
      </c>
      <c r="F65" s="34">
        <v>29886.11</v>
      </c>
      <c r="G65" s="34">
        <v>23176.3</v>
      </c>
      <c r="H65" s="33">
        <f t="shared" si="0"/>
        <v>0.55181666666666662</v>
      </c>
      <c r="I65" s="34">
        <f t="shared" si="1"/>
        <v>18823.7</v>
      </c>
    </row>
    <row r="66" spans="1:9" ht="12.75" customHeight="1" thickBot="1">
      <c r="A66" s="45"/>
      <c r="B66" s="40" t="s">
        <v>38</v>
      </c>
      <c r="C66" s="34">
        <v>0</v>
      </c>
      <c r="D66" s="34">
        <v>8510</v>
      </c>
      <c r="E66" s="34">
        <v>8510</v>
      </c>
      <c r="F66" s="34">
        <v>3683.8</v>
      </c>
      <c r="G66" s="34">
        <v>0</v>
      </c>
      <c r="H66" s="33">
        <f t="shared" si="0"/>
        <v>0</v>
      </c>
      <c r="I66" s="34">
        <f t="shared" si="1"/>
        <v>8510</v>
      </c>
    </row>
    <row r="67" spans="1:9" ht="12.75" customHeight="1" thickBot="1">
      <c r="A67" s="46"/>
      <c r="B67" s="37" t="s">
        <v>39</v>
      </c>
      <c r="C67" s="24">
        <v>5900165</v>
      </c>
      <c r="D67" s="24">
        <v>0</v>
      </c>
      <c r="E67" s="24">
        <v>5900165</v>
      </c>
      <c r="F67" s="24">
        <v>4265486.83</v>
      </c>
      <c r="G67" s="24">
        <v>3961729.66</v>
      </c>
      <c r="H67" s="25">
        <f t="shared" si="0"/>
        <v>0.67146082524810746</v>
      </c>
      <c r="I67" s="24">
        <f t="shared" si="1"/>
        <v>1938435.3399999999</v>
      </c>
    </row>
    <row r="68" spans="1:9" ht="12.75" customHeight="1" thickBot="1">
      <c r="A68" s="44" t="s">
        <v>54</v>
      </c>
      <c r="B68" s="40" t="s">
        <v>35</v>
      </c>
      <c r="C68" s="34">
        <v>16414935</v>
      </c>
      <c r="D68" s="34">
        <v>0</v>
      </c>
      <c r="E68" s="34">
        <v>16414935</v>
      </c>
      <c r="F68" s="34">
        <v>12029783.869999999</v>
      </c>
      <c r="G68" s="34">
        <v>12028932.52</v>
      </c>
      <c r="H68" s="33">
        <f t="shared" si="0"/>
        <v>0.73280415182880709</v>
      </c>
      <c r="I68" s="34">
        <f t="shared" si="1"/>
        <v>4386002.4800000004</v>
      </c>
    </row>
    <row r="69" spans="1:9" ht="12.75" customHeight="1" thickBot="1">
      <c r="A69" s="45"/>
      <c r="B69" s="40" t="s">
        <v>36</v>
      </c>
      <c r="C69" s="34">
        <v>3106535</v>
      </c>
      <c r="D69" s="34">
        <v>-2314890.89</v>
      </c>
      <c r="E69" s="34">
        <v>791644.11</v>
      </c>
      <c r="F69" s="34">
        <v>375786.72</v>
      </c>
      <c r="G69" s="34">
        <v>310360.36</v>
      </c>
      <c r="H69" s="33">
        <f t="shared" si="0"/>
        <v>0.39204530934992998</v>
      </c>
      <c r="I69" s="34">
        <f t="shared" si="1"/>
        <v>481283.75</v>
      </c>
    </row>
    <row r="70" spans="1:9" ht="12.75" customHeight="1" thickBot="1">
      <c r="A70" s="45"/>
      <c r="B70" s="40" t="s">
        <v>37</v>
      </c>
      <c r="C70" s="34">
        <v>0</v>
      </c>
      <c r="D70" s="34">
        <v>8314.3799999999992</v>
      </c>
      <c r="E70" s="34">
        <v>8314.3799999999992</v>
      </c>
      <c r="F70" s="34">
        <v>7528.43</v>
      </c>
      <c r="G70" s="34">
        <v>7448.21</v>
      </c>
      <c r="H70" s="33">
        <f t="shared" si="0"/>
        <v>0.89582265905575653</v>
      </c>
      <c r="I70" s="34">
        <f t="shared" si="1"/>
        <v>866.16999999999916</v>
      </c>
    </row>
    <row r="71" spans="1:9" ht="12.75" customHeight="1" thickBot="1">
      <c r="A71" s="45"/>
      <c r="B71" s="40" t="s">
        <v>40</v>
      </c>
      <c r="C71" s="34">
        <v>0</v>
      </c>
      <c r="D71" s="34">
        <v>2956.51</v>
      </c>
      <c r="E71" s="34">
        <v>2956.51</v>
      </c>
      <c r="F71" s="34">
        <v>2956.51</v>
      </c>
      <c r="G71" s="34">
        <v>2956.51</v>
      </c>
      <c r="H71" s="33">
        <f t="shared" si="0"/>
        <v>1</v>
      </c>
      <c r="I71" s="34">
        <f t="shared" si="1"/>
        <v>0</v>
      </c>
    </row>
    <row r="72" spans="1:9" ht="12.75" customHeight="1" thickBot="1">
      <c r="A72" s="46"/>
      <c r="B72" s="37" t="s">
        <v>39</v>
      </c>
      <c r="C72" s="24">
        <v>19521470</v>
      </c>
      <c r="D72" s="24">
        <v>-2303620</v>
      </c>
      <c r="E72" s="24">
        <v>17217850</v>
      </c>
      <c r="F72" s="24">
        <v>12416055.529999999</v>
      </c>
      <c r="G72" s="24">
        <v>12349697.6</v>
      </c>
      <c r="H72" s="25">
        <f t="shared" si="0"/>
        <v>0.71726130730608062</v>
      </c>
      <c r="I72" s="24">
        <f t="shared" si="1"/>
        <v>4868152.4000000004</v>
      </c>
    </row>
    <row r="73" spans="1:9" ht="12.75" customHeight="1" thickBot="1">
      <c r="A73" s="44" t="s">
        <v>55</v>
      </c>
      <c r="B73" s="40" t="s">
        <v>35</v>
      </c>
      <c r="C73" s="34">
        <v>2809345</v>
      </c>
      <c r="D73" s="34">
        <v>0</v>
      </c>
      <c r="E73" s="34">
        <v>2809345</v>
      </c>
      <c r="F73" s="34">
        <v>2025332.38</v>
      </c>
      <c r="G73" s="34">
        <v>2025218.43</v>
      </c>
      <c r="H73" s="33">
        <f t="shared" ref="H73:H116" si="2">+G73/E73</f>
        <v>0.72088633827458004</v>
      </c>
      <c r="I73" s="34">
        <f t="shared" ref="I73:I116" si="3">+E73-G73</f>
        <v>784126.57000000007</v>
      </c>
    </row>
    <row r="74" spans="1:9" ht="12.75" customHeight="1" thickBot="1">
      <c r="A74" s="45"/>
      <c r="B74" s="40" t="s">
        <v>36</v>
      </c>
      <c r="C74" s="34">
        <v>127295</v>
      </c>
      <c r="D74" s="34">
        <v>0</v>
      </c>
      <c r="E74" s="34">
        <v>127295</v>
      </c>
      <c r="F74" s="34">
        <v>30192.91</v>
      </c>
      <c r="G74" s="34">
        <v>10412.89</v>
      </c>
      <c r="H74" s="33">
        <f t="shared" si="2"/>
        <v>8.1801249067127532E-2</v>
      </c>
      <c r="I74" s="34">
        <f t="shared" si="3"/>
        <v>116882.11</v>
      </c>
    </row>
    <row r="75" spans="1:9" ht="12.75" customHeight="1" thickBot="1">
      <c r="A75" s="46"/>
      <c r="B75" s="37" t="s">
        <v>39</v>
      </c>
      <c r="C75" s="24">
        <v>2936640</v>
      </c>
      <c r="D75" s="24">
        <v>0</v>
      </c>
      <c r="E75" s="24">
        <v>2936640</v>
      </c>
      <c r="F75" s="24">
        <v>2055525.29</v>
      </c>
      <c r="G75" s="24">
        <v>2035631.32</v>
      </c>
      <c r="H75" s="25">
        <f t="shared" si="2"/>
        <v>0.69318381551705355</v>
      </c>
      <c r="I75" s="24">
        <f t="shared" si="3"/>
        <v>901008.67999999993</v>
      </c>
    </row>
    <row r="76" spans="1:9" ht="12.75" customHeight="1" thickBot="1">
      <c r="A76" s="44" t="s">
        <v>64</v>
      </c>
      <c r="B76" s="40" t="s">
        <v>35</v>
      </c>
      <c r="C76" s="34">
        <v>23723870</v>
      </c>
      <c r="D76" s="34">
        <v>0</v>
      </c>
      <c r="E76" s="34">
        <v>23723870</v>
      </c>
      <c r="F76" s="34">
        <v>17292125.07</v>
      </c>
      <c r="G76" s="34">
        <v>17290770.600000001</v>
      </c>
      <c r="H76" s="33">
        <f t="shared" si="2"/>
        <v>0.72883431750384742</v>
      </c>
      <c r="I76" s="34">
        <f t="shared" si="3"/>
        <v>6433099.3999999985</v>
      </c>
    </row>
    <row r="77" spans="1:9" ht="24" customHeight="1" thickBot="1">
      <c r="A77" s="45"/>
      <c r="B77" s="40" t="s">
        <v>36</v>
      </c>
      <c r="C77" s="34">
        <v>4592405</v>
      </c>
      <c r="D77" s="34">
        <v>-2323400.89</v>
      </c>
      <c r="E77" s="34">
        <v>2269004.11</v>
      </c>
      <c r="F77" s="34">
        <v>1400887.73</v>
      </c>
      <c r="G77" s="34">
        <v>1022706.96</v>
      </c>
      <c r="H77" s="33">
        <f t="shared" si="2"/>
        <v>0.45072944358835915</v>
      </c>
      <c r="I77" s="34">
        <f t="shared" si="3"/>
        <v>1246297.1499999999</v>
      </c>
    </row>
    <row r="78" spans="1:9" ht="12.75" customHeight="1" thickBot="1">
      <c r="A78" s="45"/>
      <c r="B78" s="40" t="s">
        <v>37</v>
      </c>
      <c r="C78" s="34">
        <v>42000</v>
      </c>
      <c r="D78" s="34">
        <v>8314.3799999999992</v>
      </c>
      <c r="E78" s="34">
        <v>50314.38</v>
      </c>
      <c r="F78" s="34">
        <v>37414.54</v>
      </c>
      <c r="G78" s="34">
        <v>30624.51</v>
      </c>
      <c r="H78" s="33">
        <f t="shared" si="2"/>
        <v>0.60866316945573018</v>
      </c>
      <c r="I78" s="34">
        <f t="shared" si="3"/>
        <v>19689.87</v>
      </c>
    </row>
    <row r="79" spans="1:9" ht="12.75" customHeight="1" thickBot="1">
      <c r="A79" s="45"/>
      <c r="B79" s="40" t="s">
        <v>40</v>
      </c>
      <c r="C79" s="34">
        <v>0</v>
      </c>
      <c r="D79" s="34">
        <v>2956.51</v>
      </c>
      <c r="E79" s="34">
        <v>2956.51</v>
      </c>
      <c r="F79" s="34">
        <v>2956.51</v>
      </c>
      <c r="G79" s="34">
        <v>2956.51</v>
      </c>
      <c r="H79" s="33">
        <f t="shared" si="2"/>
        <v>1</v>
      </c>
      <c r="I79" s="34">
        <f t="shared" si="3"/>
        <v>0</v>
      </c>
    </row>
    <row r="80" spans="1:9" ht="12.75" customHeight="1" thickBot="1">
      <c r="A80" s="45"/>
      <c r="B80" s="40" t="s">
        <v>38</v>
      </c>
      <c r="C80" s="34">
        <v>0</v>
      </c>
      <c r="D80" s="34">
        <v>8510</v>
      </c>
      <c r="E80" s="34">
        <v>8510</v>
      </c>
      <c r="F80" s="34">
        <v>3683.8</v>
      </c>
      <c r="G80" s="34">
        <v>0</v>
      </c>
      <c r="H80" s="33">
        <f t="shared" si="2"/>
        <v>0</v>
      </c>
      <c r="I80" s="34">
        <f t="shared" si="3"/>
        <v>8510</v>
      </c>
    </row>
    <row r="81" spans="1:9" ht="12.75" customHeight="1" thickBot="1">
      <c r="A81" s="46"/>
      <c r="B81" s="37" t="s">
        <v>39</v>
      </c>
      <c r="C81" s="24">
        <v>28358275</v>
      </c>
      <c r="D81" s="24">
        <v>-2303620</v>
      </c>
      <c r="E81" s="24">
        <v>26054655</v>
      </c>
      <c r="F81" s="24">
        <v>18737067.649999999</v>
      </c>
      <c r="G81" s="24">
        <v>18347058.579999998</v>
      </c>
      <c r="H81" s="25">
        <f t="shared" si="2"/>
        <v>0.70417584036326708</v>
      </c>
      <c r="I81" s="24">
        <f t="shared" si="3"/>
        <v>7707596.4200000018</v>
      </c>
    </row>
    <row r="82" spans="1:9" ht="12.75" customHeight="1" thickBot="1">
      <c r="A82" s="44" t="s">
        <v>56</v>
      </c>
      <c r="B82" s="40" t="s">
        <v>35</v>
      </c>
      <c r="C82" s="34">
        <v>5338060</v>
      </c>
      <c r="D82" s="34">
        <v>0</v>
      </c>
      <c r="E82" s="34">
        <v>5338060</v>
      </c>
      <c r="F82" s="34">
        <v>3942946.83</v>
      </c>
      <c r="G82" s="34">
        <v>3937776.49</v>
      </c>
      <c r="H82" s="33">
        <f t="shared" si="2"/>
        <v>0.73767932357448218</v>
      </c>
      <c r="I82" s="34">
        <f t="shared" si="3"/>
        <v>1400283.5099999998</v>
      </c>
    </row>
    <row r="83" spans="1:9" ht="12.75" customHeight="1" thickBot="1">
      <c r="A83" s="45"/>
      <c r="B83" s="40" t="s">
        <v>36</v>
      </c>
      <c r="C83" s="34">
        <v>853985</v>
      </c>
      <c r="D83" s="34">
        <v>0</v>
      </c>
      <c r="E83" s="34">
        <v>853985</v>
      </c>
      <c r="F83" s="34">
        <v>617186.53</v>
      </c>
      <c r="G83" s="34">
        <v>556279.09</v>
      </c>
      <c r="H83" s="33">
        <f t="shared" si="2"/>
        <v>0.65139210876069253</v>
      </c>
      <c r="I83" s="34">
        <f t="shared" si="3"/>
        <v>297705.91000000003</v>
      </c>
    </row>
    <row r="84" spans="1:9" ht="12.75" customHeight="1" thickBot="1">
      <c r="A84" s="45"/>
      <c r="B84" s="40" t="s">
        <v>37</v>
      </c>
      <c r="C84" s="34">
        <v>59000</v>
      </c>
      <c r="D84" s="34">
        <v>0</v>
      </c>
      <c r="E84" s="34">
        <v>59000</v>
      </c>
      <c r="F84" s="34">
        <v>40259.040000000001</v>
      </c>
      <c r="G84" s="34">
        <v>27592.639999999999</v>
      </c>
      <c r="H84" s="33">
        <f t="shared" si="2"/>
        <v>0.46767186440677966</v>
      </c>
      <c r="I84" s="34">
        <f t="shared" si="3"/>
        <v>31407.360000000001</v>
      </c>
    </row>
    <row r="85" spans="1:9" ht="12.75" customHeight="1" thickBot="1">
      <c r="A85" s="45"/>
      <c r="B85" s="40" t="s">
        <v>38</v>
      </c>
      <c r="C85" s="34">
        <v>6500</v>
      </c>
      <c r="D85" s="34">
        <v>0</v>
      </c>
      <c r="E85" s="34">
        <v>6500</v>
      </c>
      <c r="F85" s="34">
        <v>200</v>
      </c>
      <c r="G85" s="34">
        <v>0</v>
      </c>
      <c r="H85" s="33">
        <f t="shared" si="2"/>
        <v>0</v>
      </c>
      <c r="I85" s="34">
        <f t="shared" si="3"/>
        <v>6500</v>
      </c>
    </row>
    <row r="86" spans="1:9" ht="12.75" customHeight="1" thickBot="1">
      <c r="A86" s="46"/>
      <c r="B86" s="37" t="s">
        <v>39</v>
      </c>
      <c r="C86" s="24">
        <v>6257545</v>
      </c>
      <c r="D86" s="24">
        <v>0</v>
      </c>
      <c r="E86" s="24">
        <v>6257545</v>
      </c>
      <c r="F86" s="24">
        <v>4600592.4000000004</v>
      </c>
      <c r="G86" s="24">
        <v>4521648.22</v>
      </c>
      <c r="H86" s="25">
        <f t="shared" si="2"/>
        <v>0.72259140285846923</v>
      </c>
      <c r="I86" s="24">
        <f t="shared" si="3"/>
        <v>1735896.7800000003</v>
      </c>
    </row>
    <row r="87" spans="1:9" ht="12.75" customHeight="1" thickBot="1">
      <c r="A87" s="44" t="s">
        <v>57</v>
      </c>
      <c r="B87" s="40" t="s">
        <v>35</v>
      </c>
      <c r="C87" s="34">
        <v>22821010</v>
      </c>
      <c r="D87" s="34">
        <v>0</v>
      </c>
      <c r="E87" s="34">
        <v>22821010</v>
      </c>
      <c r="F87" s="34">
        <v>16749558.140000001</v>
      </c>
      <c r="G87" s="34">
        <v>16747639.689999999</v>
      </c>
      <c r="H87" s="33">
        <f t="shared" si="2"/>
        <v>0.7338693462734559</v>
      </c>
      <c r="I87" s="34">
        <f t="shared" si="3"/>
        <v>6073370.3100000005</v>
      </c>
    </row>
    <row r="88" spans="1:9" ht="12.75" customHeight="1" thickBot="1">
      <c r="A88" s="45"/>
      <c r="B88" s="40" t="s">
        <v>36</v>
      </c>
      <c r="C88" s="34">
        <v>6655985</v>
      </c>
      <c r="D88" s="34">
        <v>-4589375</v>
      </c>
      <c r="E88" s="34">
        <v>2066610</v>
      </c>
      <c r="F88" s="34">
        <v>916202.95</v>
      </c>
      <c r="G88" s="34">
        <v>751011.89</v>
      </c>
      <c r="H88" s="33">
        <f t="shared" si="2"/>
        <v>0.36340281427071386</v>
      </c>
      <c r="I88" s="34">
        <f t="shared" si="3"/>
        <v>1315598.1099999999</v>
      </c>
    </row>
    <row r="89" spans="1:9" ht="12.75" customHeight="1" thickBot="1">
      <c r="A89" s="45"/>
      <c r="B89" s="40" t="s">
        <v>37</v>
      </c>
      <c r="C89" s="34">
        <v>8000</v>
      </c>
      <c r="D89" s="34">
        <v>0</v>
      </c>
      <c r="E89" s="34">
        <v>8000</v>
      </c>
      <c r="F89" s="34">
        <v>6550.7</v>
      </c>
      <c r="G89" s="34">
        <v>2334.0700000000002</v>
      </c>
      <c r="H89" s="33">
        <f t="shared" si="2"/>
        <v>0.29175875000000001</v>
      </c>
      <c r="I89" s="34">
        <f t="shared" si="3"/>
        <v>5665.93</v>
      </c>
    </row>
    <row r="90" spans="1:9" ht="12.75" customHeight="1" thickBot="1">
      <c r="A90" s="45"/>
      <c r="B90" s="40" t="s">
        <v>38</v>
      </c>
      <c r="C90" s="34">
        <v>62965</v>
      </c>
      <c r="D90" s="34">
        <v>0</v>
      </c>
      <c r="E90" s="34">
        <v>62965</v>
      </c>
      <c r="F90" s="34">
        <v>6428.42</v>
      </c>
      <c r="G90" s="34">
        <v>1140</v>
      </c>
      <c r="H90" s="33">
        <f t="shared" si="2"/>
        <v>1.8105296593345508E-2</v>
      </c>
      <c r="I90" s="34">
        <f t="shared" si="3"/>
        <v>61825</v>
      </c>
    </row>
    <row r="91" spans="1:9" ht="12.75" customHeight="1" thickBot="1">
      <c r="A91" s="46"/>
      <c r="B91" s="37" t="s">
        <v>39</v>
      </c>
      <c r="C91" s="24">
        <v>29547960</v>
      </c>
      <c r="D91" s="24">
        <v>-4589375</v>
      </c>
      <c r="E91" s="24">
        <v>24958585</v>
      </c>
      <c r="F91" s="24">
        <v>17678740.210000001</v>
      </c>
      <c r="G91" s="24">
        <v>17502125.649999999</v>
      </c>
      <c r="H91" s="25">
        <f t="shared" si="2"/>
        <v>0.70124671130194272</v>
      </c>
      <c r="I91" s="24">
        <f t="shared" si="3"/>
        <v>7456459.3500000015</v>
      </c>
    </row>
    <row r="92" spans="1:9" ht="12.75" customHeight="1" thickBot="1">
      <c r="A92" s="44" t="s">
        <v>58</v>
      </c>
      <c r="B92" s="40" t="s">
        <v>35</v>
      </c>
      <c r="C92" s="34">
        <v>3477775</v>
      </c>
      <c r="D92" s="34">
        <v>0</v>
      </c>
      <c r="E92" s="34">
        <v>3477775</v>
      </c>
      <c r="F92" s="34">
        <v>2586139.81</v>
      </c>
      <c r="G92" s="34">
        <v>2584095.71</v>
      </c>
      <c r="H92" s="33">
        <f t="shared" si="2"/>
        <v>0.74303130881094948</v>
      </c>
      <c r="I92" s="34">
        <f t="shared" si="3"/>
        <v>893679.29</v>
      </c>
    </row>
    <row r="93" spans="1:9" ht="12.75" customHeight="1" thickBot="1">
      <c r="A93" s="45"/>
      <c r="B93" s="40" t="s">
        <v>36</v>
      </c>
      <c r="C93" s="34">
        <v>705830</v>
      </c>
      <c r="D93" s="34">
        <v>0</v>
      </c>
      <c r="E93" s="34">
        <v>705830</v>
      </c>
      <c r="F93" s="34">
        <v>222516.97</v>
      </c>
      <c r="G93" s="34">
        <v>96380.91</v>
      </c>
      <c r="H93" s="33">
        <f t="shared" si="2"/>
        <v>0.13654974993978722</v>
      </c>
      <c r="I93" s="34">
        <f t="shared" si="3"/>
        <v>609449.09</v>
      </c>
    </row>
    <row r="94" spans="1:9" ht="12.75" customHeight="1" thickBot="1">
      <c r="A94" s="45"/>
      <c r="B94" s="40" t="s">
        <v>37</v>
      </c>
      <c r="C94" s="34">
        <v>4000</v>
      </c>
      <c r="D94" s="34">
        <v>0</v>
      </c>
      <c r="E94" s="34">
        <v>4000</v>
      </c>
      <c r="F94" s="34">
        <v>83.26</v>
      </c>
      <c r="G94" s="34">
        <v>33.26</v>
      </c>
      <c r="H94" s="33">
        <f t="shared" si="2"/>
        <v>8.3149999999999995E-3</v>
      </c>
      <c r="I94" s="34">
        <f t="shared" si="3"/>
        <v>3966.74</v>
      </c>
    </row>
    <row r="95" spans="1:9" ht="12.75" customHeight="1" thickBot="1">
      <c r="A95" s="45"/>
      <c r="B95" s="40" t="s">
        <v>38</v>
      </c>
      <c r="C95" s="34">
        <v>6000</v>
      </c>
      <c r="D95" s="34">
        <v>0</v>
      </c>
      <c r="E95" s="34">
        <v>6000</v>
      </c>
      <c r="F95" s="34">
        <v>757</v>
      </c>
      <c r="G95" s="34">
        <v>657</v>
      </c>
      <c r="H95" s="33">
        <f t="shared" si="2"/>
        <v>0.1095</v>
      </c>
      <c r="I95" s="34">
        <f t="shared" si="3"/>
        <v>5343</v>
      </c>
    </row>
    <row r="96" spans="1:9" ht="12.75" customHeight="1" thickBot="1">
      <c r="A96" s="46"/>
      <c r="B96" s="37" t="s">
        <v>39</v>
      </c>
      <c r="C96" s="24">
        <v>4193605</v>
      </c>
      <c r="D96" s="24">
        <v>0</v>
      </c>
      <c r="E96" s="24">
        <v>4193605</v>
      </c>
      <c r="F96" s="24">
        <v>2809497.04</v>
      </c>
      <c r="G96" s="24">
        <v>2681166.88</v>
      </c>
      <c r="H96" s="25">
        <f t="shared" si="2"/>
        <v>0.63934654789852641</v>
      </c>
      <c r="I96" s="24">
        <f t="shared" si="3"/>
        <v>1512438.12</v>
      </c>
    </row>
    <row r="97" spans="1:9" ht="12.75" customHeight="1" thickBot="1">
      <c r="A97" s="44" t="s">
        <v>65</v>
      </c>
      <c r="B97" s="40" t="s">
        <v>35</v>
      </c>
      <c r="C97" s="34">
        <v>31636845</v>
      </c>
      <c r="D97" s="34">
        <v>0</v>
      </c>
      <c r="E97" s="34">
        <v>31636845</v>
      </c>
      <c r="F97" s="34">
        <v>23278644.780000001</v>
      </c>
      <c r="G97" s="34">
        <v>23269511.890000001</v>
      </c>
      <c r="H97" s="33">
        <f t="shared" si="2"/>
        <v>0.73551935693966952</v>
      </c>
      <c r="I97" s="34">
        <f t="shared" si="3"/>
        <v>8367333.1099999994</v>
      </c>
    </row>
    <row r="98" spans="1:9" ht="21" customHeight="1" thickBot="1">
      <c r="A98" s="45"/>
      <c r="B98" s="40" t="s">
        <v>36</v>
      </c>
      <c r="C98" s="34">
        <v>8215800</v>
      </c>
      <c r="D98" s="34">
        <v>-4589375</v>
      </c>
      <c r="E98" s="34">
        <v>3626425</v>
      </c>
      <c r="F98" s="34">
        <v>1755906.45</v>
      </c>
      <c r="G98" s="34">
        <v>1403671.89</v>
      </c>
      <c r="H98" s="33">
        <f t="shared" si="2"/>
        <v>0.38706767408673831</v>
      </c>
      <c r="I98" s="34">
        <f t="shared" si="3"/>
        <v>2222753.1100000003</v>
      </c>
    </row>
    <row r="99" spans="1:9" ht="12.75" customHeight="1" thickBot="1">
      <c r="A99" s="45"/>
      <c r="B99" s="40" t="s">
        <v>37</v>
      </c>
      <c r="C99" s="34">
        <v>71000</v>
      </c>
      <c r="D99" s="34">
        <v>0</v>
      </c>
      <c r="E99" s="34">
        <v>71000</v>
      </c>
      <c r="F99" s="34">
        <v>46893</v>
      </c>
      <c r="G99" s="34">
        <v>29959.97</v>
      </c>
      <c r="H99" s="33">
        <f t="shared" si="2"/>
        <v>0.42197140845070424</v>
      </c>
      <c r="I99" s="34">
        <f t="shared" si="3"/>
        <v>41040.03</v>
      </c>
    </row>
    <row r="100" spans="1:9" ht="12.75" customHeight="1" thickBot="1">
      <c r="A100" s="45"/>
      <c r="B100" s="40" t="s">
        <v>38</v>
      </c>
      <c r="C100" s="34">
        <v>75465</v>
      </c>
      <c r="D100" s="34">
        <v>0</v>
      </c>
      <c r="E100" s="34">
        <v>75465</v>
      </c>
      <c r="F100" s="34">
        <v>7385.42</v>
      </c>
      <c r="G100" s="34">
        <v>1797</v>
      </c>
      <c r="H100" s="33">
        <f t="shared" si="2"/>
        <v>2.3812363347247067E-2</v>
      </c>
      <c r="I100" s="34">
        <f t="shared" si="3"/>
        <v>73668</v>
      </c>
    </row>
    <row r="101" spans="1:9" ht="12.75" customHeight="1" thickBot="1">
      <c r="A101" s="46"/>
      <c r="B101" s="37" t="s">
        <v>39</v>
      </c>
      <c r="C101" s="24">
        <v>39999110</v>
      </c>
      <c r="D101" s="24">
        <v>-4589375</v>
      </c>
      <c r="E101" s="24">
        <v>35409735</v>
      </c>
      <c r="F101" s="24">
        <v>25088829.649999999</v>
      </c>
      <c r="G101" s="24">
        <v>24704940.75</v>
      </c>
      <c r="H101" s="25">
        <f t="shared" si="2"/>
        <v>0.69768781805342517</v>
      </c>
      <c r="I101" s="24">
        <f t="shared" si="3"/>
        <v>10704794.25</v>
      </c>
    </row>
    <row r="102" spans="1:9" ht="12.75" customHeight="1" thickBot="1">
      <c r="A102" s="44" t="s">
        <v>59</v>
      </c>
      <c r="B102" s="40" t="s">
        <v>35</v>
      </c>
      <c r="C102" s="34">
        <v>20322405</v>
      </c>
      <c r="D102" s="34">
        <v>0</v>
      </c>
      <c r="E102" s="34">
        <v>20322405</v>
      </c>
      <c r="F102" s="34">
        <v>14814140.199999999</v>
      </c>
      <c r="G102" s="34">
        <v>14515453.07</v>
      </c>
      <c r="H102" s="33">
        <f t="shared" si="2"/>
        <v>0.71425862588606026</v>
      </c>
      <c r="I102" s="34">
        <f t="shared" si="3"/>
        <v>5806951.9299999997</v>
      </c>
    </row>
    <row r="103" spans="1:9" ht="12.75" customHeight="1" thickBot="1">
      <c r="A103" s="45"/>
      <c r="B103" s="40" t="s">
        <v>36</v>
      </c>
      <c r="C103" s="34">
        <v>4909575</v>
      </c>
      <c r="D103" s="34">
        <v>-25187.54</v>
      </c>
      <c r="E103" s="34">
        <v>4884387.46</v>
      </c>
      <c r="F103" s="34">
        <v>2086615.57</v>
      </c>
      <c r="G103" s="34">
        <v>1520635.87</v>
      </c>
      <c r="H103" s="33">
        <f t="shared" si="2"/>
        <v>0.31132580747392224</v>
      </c>
      <c r="I103" s="34">
        <f t="shared" si="3"/>
        <v>3363751.59</v>
      </c>
    </row>
    <row r="104" spans="1:9" ht="12.75" customHeight="1" thickBot="1">
      <c r="A104" s="45"/>
      <c r="B104" s="40" t="s">
        <v>37</v>
      </c>
      <c r="C104" s="34">
        <v>119500</v>
      </c>
      <c r="D104" s="34">
        <v>0</v>
      </c>
      <c r="E104" s="34">
        <v>119500</v>
      </c>
      <c r="F104" s="34">
        <v>113604.98</v>
      </c>
      <c r="G104" s="34">
        <v>84058.04</v>
      </c>
      <c r="H104" s="33">
        <f t="shared" si="2"/>
        <v>0.70341456066945607</v>
      </c>
      <c r="I104" s="34">
        <f t="shared" si="3"/>
        <v>35441.960000000006</v>
      </c>
    </row>
    <row r="105" spans="1:9" ht="12.75" customHeight="1" thickBot="1">
      <c r="A105" s="45"/>
      <c r="B105" s="40" t="s">
        <v>40</v>
      </c>
      <c r="C105" s="34">
        <v>0</v>
      </c>
      <c r="D105" s="34">
        <v>981.94</v>
      </c>
      <c r="E105" s="34">
        <v>981.94</v>
      </c>
      <c r="F105" s="34">
        <v>981.94</v>
      </c>
      <c r="G105" s="34">
        <v>981.94</v>
      </c>
      <c r="H105" s="33">
        <f t="shared" si="2"/>
        <v>1</v>
      </c>
      <c r="I105" s="34">
        <f t="shared" si="3"/>
        <v>0</v>
      </c>
    </row>
    <row r="106" spans="1:9" ht="12.75" customHeight="1" thickBot="1">
      <c r="A106" s="45"/>
      <c r="B106" s="40" t="s">
        <v>38</v>
      </c>
      <c r="C106" s="34">
        <v>0</v>
      </c>
      <c r="D106" s="34">
        <v>24205.599999999999</v>
      </c>
      <c r="E106" s="34">
        <v>24205.599999999999</v>
      </c>
      <c r="F106" s="34">
        <v>578.20000000000005</v>
      </c>
      <c r="G106" s="34">
        <v>0</v>
      </c>
      <c r="H106" s="33">
        <f t="shared" si="2"/>
        <v>0</v>
      </c>
      <c r="I106" s="34">
        <f t="shared" si="3"/>
        <v>24205.599999999999</v>
      </c>
    </row>
    <row r="107" spans="1:9" ht="12.75" customHeight="1" thickBot="1">
      <c r="A107" s="46"/>
      <c r="B107" s="37" t="s">
        <v>39</v>
      </c>
      <c r="C107" s="24">
        <v>25351480</v>
      </c>
      <c r="D107" s="24">
        <v>0</v>
      </c>
      <c r="E107" s="24">
        <v>25351480</v>
      </c>
      <c r="F107" s="24">
        <v>17015920.890000001</v>
      </c>
      <c r="G107" s="24">
        <v>16121128.92</v>
      </c>
      <c r="H107" s="25">
        <f t="shared" si="2"/>
        <v>0.63590484342531484</v>
      </c>
      <c r="I107" s="24">
        <f t="shared" si="3"/>
        <v>9230351.0800000001</v>
      </c>
    </row>
    <row r="108" spans="1:9" ht="12.75" customHeight="1" thickBot="1">
      <c r="A108" s="44" t="s">
        <v>60</v>
      </c>
      <c r="B108" s="40" t="s">
        <v>35</v>
      </c>
      <c r="C108" s="34">
        <v>29350</v>
      </c>
      <c r="D108" s="34">
        <v>0</v>
      </c>
      <c r="E108" s="34">
        <v>29350</v>
      </c>
      <c r="F108" s="34">
        <v>21020.14</v>
      </c>
      <c r="G108" s="34">
        <v>21020.14</v>
      </c>
      <c r="H108" s="33">
        <f t="shared" si="2"/>
        <v>0.71618875638841561</v>
      </c>
      <c r="I108" s="34">
        <f t="shared" si="3"/>
        <v>8329.86</v>
      </c>
    </row>
    <row r="109" spans="1:9" ht="12.75" customHeight="1" thickBot="1">
      <c r="A109" s="45"/>
      <c r="B109" s="40" t="s">
        <v>36</v>
      </c>
      <c r="C109" s="34">
        <v>2990</v>
      </c>
      <c r="D109" s="34">
        <v>0</v>
      </c>
      <c r="E109" s="34">
        <v>2990</v>
      </c>
      <c r="F109" s="34">
        <v>0</v>
      </c>
      <c r="G109" s="30"/>
      <c r="H109" s="31">
        <f t="shared" si="2"/>
        <v>0</v>
      </c>
      <c r="I109" s="30">
        <f t="shared" si="3"/>
        <v>2990</v>
      </c>
    </row>
    <row r="110" spans="1:9" ht="12.75" customHeight="1" thickBot="1">
      <c r="A110" s="46"/>
      <c r="B110" s="37" t="s">
        <v>39</v>
      </c>
      <c r="C110" s="24">
        <v>32340</v>
      </c>
      <c r="D110" s="24">
        <v>0</v>
      </c>
      <c r="E110" s="24">
        <v>32340</v>
      </c>
      <c r="F110" s="24">
        <v>21020.14</v>
      </c>
      <c r="G110" s="24">
        <v>21020.14</v>
      </c>
      <c r="H110" s="25">
        <f t="shared" si="2"/>
        <v>0.64997340754483612</v>
      </c>
      <c r="I110" s="24">
        <f t="shared" si="3"/>
        <v>11319.86</v>
      </c>
    </row>
    <row r="111" spans="1:9" ht="26.25" customHeight="1" thickBot="1">
      <c r="A111" s="47" t="s">
        <v>33</v>
      </c>
      <c r="B111" s="41" t="s">
        <v>35</v>
      </c>
      <c r="C111" s="17">
        <v>153398605</v>
      </c>
      <c r="D111" s="17">
        <v>0</v>
      </c>
      <c r="E111" s="17">
        <v>153398605</v>
      </c>
      <c r="F111" s="17">
        <v>115289359.25</v>
      </c>
      <c r="G111" s="17">
        <v>112577075.91</v>
      </c>
      <c r="H111" s="19">
        <f t="shared" si="2"/>
        <v>0.73388591708509998</v>
      </c>
      <c r="I111" s="17">
        <f t="shared" si="3"/>
        <v>40821529.090000004</v>
      </c>
    </row>
    <row r="112" spans="1:9" ht="14.25" customHeight="1" thickBot="1">
      <c r="A112" s="48"/>
      <c r="B112" s="41" t="s">
        <v>36</v>
      </c>
      <c r="C112" s="17">
        <v>38202710</v>
      </c>
      <c r="D112" s="17">
        <v>-19051807.449999999</v>
      </c>
      <c r="E112" s="17">
        <v>19150902.550000001</v>
      </c>
      <c r="F112" s="17">
        <v>8716834.9499999993</v>
      </c>
      <c r="G112" s="17">
        <v>6666371.6399999997</v>
      </c>
      <c r="H112" s="19">
        <f t="shared" si="2"/>
        <v>0.34809699556431606</v>
      </c>
      <c r="I112" s="17">
        <f t="shared" si="3"/>
        <v>12484530.91</v>
      </c>
    </row>
    <row r="113" spans="1:9" ht="12.75" customHeight="1" thickBot="1">
      <c r="A113" s="48"/>
      <c r="B113" s="41" t="s">
        <v>37</v>
      </c>
      <c r="C113" s="17">
        <v>414000</v>
      </c>
      <c r="D113" s="17">
        <v>5404.63</v>
      </c>
      <c r="E113" s="17">
        <v>419404.63</v>
      </c>
      <c r="F113" s="17">
        <v>319330.89</v>
      </c>
      <c r="G113" s="17">
        <v>237671.76</v>
      </c>
      <c r="H113" s="19">
        <f t="shared" si="2"/>
        <v>0.56668845072120455</v>
      </c>
      <c r="I113" s="17">
        <f t="shared" si="3"/>
        <v>181732.87</v>
      </c>
    </row>
    <row r="114" spans="1:9" ht="12.75" customHeight="1" thickBot="1">
      <c r="A114" s="48"/>
      <c r="B114" s="41" t="s">
        <v>40</v>
      </c>
      <c r="C114" s="17">
        <v>0</v>
      </c>
      <c r="D114" s="17">
        <v>15048.53</v>
      </c>
      <c r="E114" s="17">
        <v>15048.53</v>
      </c>
      <c r="F114" s="17">
        <v>15048.53</v>
      </c>
      <c r="G114" s="17">
        <v>15048.53</v>
      </c>
      <c r="H114" s="19">
        <f t="shared" si="2"/>
        <v>1</v>
      </c>
      <c r="I114" s="17">
        <f t="shared" si="3"/>
        <v>0</v>
      </c>
    </row>
    <row r="115" spans="1:9" ht="12.75" customHeight="1" thickBot="1">
      <c r="A115" s="48"/>
      <c r="B115" s="41" t="s">
        <v>38</v>
      </c>
      <c r="C115" s="17">
        <v>75465</v>
      </c>
      <c r="D115" s="17">
        <v>61514.29</v>
      </c>
      <c r="E115" s="17">
        <v>136979.29</v>
      </c>
      <c r="F115" s="17">
        <v>12420.92</v>
      </c>
      <c r="G115" s="17">
        <v>1797</v>
      </c>
      <c r="H115" s="19">
        <f t="shared" si="2"/>
        <v>1.3118771458079537E-2</v>
      </c>
      <c r="I115" s="17">
        <f t="shared" si="3"/>
        <v>135182.29</v>
      </c>
    </row>
    <row r="116" spans="1:9" ht="12.75" customHeight="1" thickBot="1">
      <c r="A116" s="49"/>
      <c r="B116" s="41" t="s">
        <v>39</v>
      </c>
      <c r="C116" s="17">
        <v>192090780</v>
      </c>
      <c r="D116" s="17">
        <v>-18969840</v>
      </c>
      <c r="E116" s="17">
        <v>173120940</v>
      </c>
      <c r="F116" s="17">
        <v>124352994.54000001</v>
      </c>
      <c r="G116" s="17">
        <v>119497964.84</v>
      </c>
      <c r="H116" s="19">
        <f t="shared" si="2"/>
        <v>0.69025713954649282</v>
      </c>
      <c r="I116" s="17">
        <f t="shared" si="3"/>
        <v>53622975.159999996</v>
      </c>
    </row>
    <row r="117" spans="1:9" ht="25.5" customHeight="1">
      <c r="A117" s="50">
        <v>42656</v>
      </c>
      <c r="B117" s="43"/>
      <c r="C117" s="43"/>
      <c r="D117" s="42" t="s">
        <v>34</v>
      </c>
      <c r="E117" s="43"/>
      <c r="F117" s="39">
        <v>0.36076387999999998</v>
      </c>
      <c r="G117" s="38"/>
      <c r="H117" s="36"/>
      <c r="I117" s="23"/>
    </row>
    <row r="118" spans="1:9" ht="20.25" customHeight="1">
      <c r="H118" s="36"/>
      <c r="I118" s="23"/>
    </row>
    <row r="119" spans="1:9" ht="29.25" customHeight="1">
      <c r="I119" s="29"/>
    </row>
    <row r="120" spans="1:9" ht="12.75" customHeight="1">
      <c r="H120" s="35"/>
      <c r="I120" s="29"/>
    </row>
    <row r="121" spans="1:9" ht="12.75" customHeight="1">
      <c r="H121" s="35"/>
      <c r="I121" s="29"/>
    </row>
    <row r="122" spans="1:9" ht="12.75" customHeight="1">
      <c r="H122" s="35"/>
      <c r="I122" s="29"/>
    </row>
    <row r="123" spans="1:9" ht="12.75" customHeight="1">
      <c r="H123" s="35"/>
      <c r="I123" s="29"/>
    </row>
    <row r="124" spans="1:9" ht="12.75" customHeight="1">
      <c r="H124" s="35"/>
      <c r="I124" s="29"/>
    </row>
    <row r="125" spans="1:9" ht="12.75" customHeight="1">
      <c r="H125" s="35"/>
      <c r="I125" s="29"/>
    </row>
    <row r="126" spans="1:9" ht="12.75" customHeight="1">
      <c r="H126" s="35"/>
      <c r="I126" s="29"/>
    </row>
    <row r="127" spans="1:9" ht="12.75" customHeight="1">
      <c r="H127" s="35"/>
      <c r="I127" s="29"/>
    </row>
    <row r="128" spans="1:9" ht="12.75" customHeight="1">
      <c r="H128" s="35"/>
      <c r="I128" s="29"/>
    </row>
    <row r="129" spans="8:9" ht="12.75" customHeight="1">
      <c r="H129" s="35"/>
      <c r="I129" s="29"/>
    </row>
    <row r="130" spans="8:9" ht="12.75" customHeight="1">
      <c r="H130" s="35"/>
      <c r="I130" s="29"/>
    </row>
    <row r="131" spans="8:9" ht="12.75" customHeight="1">
      <c r="H131" s="35"/>
      <c r="I131" s="29"/>
    </row>
    <row r="132" spans="8:9" ht="12.75" customHeight="1">
      <c r="H132" s="35"/>
      <c r="I132" s="29"/>
    </row>
    <row r="133" spans="8:9" ht="12.75" customHeight="1">
      <c r="H133" s="35"/>
      <c r="I133" s="29"/>
    </row>
    <row r="134" spans="8:9" ht="12.75" customHeight="1">
      <c r="H134" s="35"/>
      <c r="I134" s="29"/>
    </row>
    <row r="135" spans="8:9" ht="12.75" customHeight="1">
      <c r="H135" s="35"/>
      <c r="I135" s="29"/>
    </row>
    <row r="136" spans="8:9" ht="12.75" customHeight="1">
      <c r="H136" s="35"/>
      <c r="I136" s="29"/>
    </row>
    <row r="137" spans="8:9" ht="12.75" customHeight="1">
      <c r="H137" s="35"/>
      <c r="I137" s="29"/>
    </row>
    <row r="138" spans="8:9" ht="12.75" customHeight="1">
      <c r="H138" s="35"/>
      <c r="I138" s="29"/>
    </row>
    <row r="139" spans="8:9" ht="12.75" customHeight="1">
      <c r="H139" s="35"/>
      <c r="I139" s="29"/>
    </row>
    <row r="140" spans="8:9" ht="12.75" customHeight="1">
      <c r="H140" s="35"/>
      <c r="I140" s="29"/>
    </row>
    <row r="141" spans="8:9" ht="12.75" customHeight="1">
      <c r="H141" s="35"/>
      <c r="I141" s="29"/>
    </row>
    <row r="142" spans="8:9" ht="12.75" customHeight="1">
      <c r="H142" s="35"/>
      <c r="I142" s="29"/>
    </row>
    <row r="143" spans="8:9" ht="12.75" customHeight="1">
      <c r="H143" s="35"/>
      <c r="I143" s="29"/>
    </row>
    <row r="144" spans="8:9" ht="12.75" customHeight="1">
      <c r="H144" s="35"/>
      <c r="I144" s="29"/>
    </row>
    <row r="145" spans="8:9" ht="12.75" customHeight="1">
      <c r="H145" s="35"/>
      <c r="I145" s="29"/>
    </row>
    <row r="146" spans="8:9" ht="12.75" customHeight="1">
      <c r="H146" s="35"/>
      <c r="I146" s="29"/>
    </row>
    <row r="147" spans="8:9" ht="12.75" customHeight="1">
      <c r="H147" s="35"/>
      <c r="I147" s="29"/>
    </row>
    <row r="148" spans="8:9" ht="12.75" customHeight="1">
      <c r="H148" s="35"/>
      <c r="I148" s="29"/>
    </row>
    <row r="149" spans="8:9" ht="12.75" customHeight="1">
      <c r="H149" s="35"/>
      <c r="I149" s="29"/>
    </row>
    <row r="150" spans="8:9" ht="12.75" customHeight="1">
      <c r="H150" s="35"/>
      <c r="I150" s="29"/>
    </row>
    <row r="151" spans="8:9" ht="12.75" customHeight="1">
      <c r="H151" s="35"/>
      <c r="I151" s="29"/>
    </row>
    <row r="152" spans="8:9" ht="12.75" customHeight="1">
      <c r="H152" s="35"/>
      <c r="I152" s="29"/>
    </row>
    <row r="153" spans="8:9" ht="12.75" customHeight="1">
      <c r="H153" s="35"/>
      <c r="I153" s="29"/>
    </row>
    <row r="154" spans="8:9" ht="12.75" customHeight="1">
      <c r="H154" s="35"/>
      <c r="I154" s="29"/>
    </row>
    <row r="155" spans="8:9" ht="12.75" customHeight="1">
      <c r="H155" s="35"/>
      <c r="I155" s="29"/>
    </row>
    <row r="156" spans="8:9" ht="12.75" customHeight="1">
      <c r="H156" s="35"/>
      <c r="I156" s="29"/>
    </row>
    <row r="157" spans="8:9" ht="12.75" customHeight="1">
      <c r="H157" s="35"/>
      <c r="I157" s="29"/>
    </row>
    <row r="158" spans="8:9" ht="12.75" customHeight="1">
      <c r="H158" s="35"/>
      <c r="I158" s="29"/>
    </row>
    <row r="159" spans="8:9" ht="12.75" customHeight="1">
      <c r="H159" s="35"/>
      <c r="I159" s="29"/>
    </row>
    <row r="160" spans="8:9" ht="12.75" customHeight="1">
      <c r="H160" s="35"/>
      <c r="I160" s="29"/>
    </row>
    <row r="161" spans="8:9" ht="12.75" customHeight="1">
      <c r="H161" s="35"/>
      <c r="I161" s="29"/>
    </row>
    <row r="162" spans="8:9" ht="12.75" customHeight="1">
      <c r="H162" s="35"/>
      <c r="I162" s="29"/>
    </row>
    <row r="163" spans="8:9" ht="12.75" customHeight="1">
      <c r="H163" s="35"/>
      <c r="I163" s="29"/>
    </row>
    <row r="164" spans="8:9" ht="12.75" customHeight="1">
      <c r="H164" s="35"/>
      <c r="I164" s="29"/>
    </row>
    <row r="165" spans="8:9" ht="12.75" customHeight="1">
      <c r="H165" s="35"/>
      <c r="I165" s="29"/>
    </row>
    <row r="166" spans="8:9" ht="12.75" customHeight="1">
      <c r="H166" s="35"/>
      <c r="I166" s="29"/>
    </row>
    <row r="167" spans="8:9" ht="12.75" customHeight="1">
      <c r="H167" s="35"/>
      <c r="I167" s="29"/>
    </row>
    <row r="168" spans="8:9" ht="12.75" customHeight="1">
      <c r="H168" s="35"/>
      <c r="I168" s="29"/>
    </row>
    <row r="169" spans="8:9" ht="12.75" customHeight="1">
      <c r="H169" s="35"/>
      <c r="I169" s="29"/>
    </row>
    <row r="170" spans="8:9" ht="12.75" customHeight="1">
      <c r="H170" s="35"/>
      <c r="I170" s="29"/>
    </row>
    <row r="171" spans="8:9" ht="12.75" customHeight="1">
      <c r="H171" s="35"/>
      <c r="I171" s="29"/>
    </row>
    <row r="172" spans="8:9" ht="12.75" customHeight="1">
      <c r="H172" s="35"/>
      <c r="I172" s="29"/>
    </row>
    <row r="173" spans="8:9" ht="12.75" customHeight="1">
      <c r="H173" s="35"/>
      <c r="I173" s="29"/>
    </row>
    <row r="174" spans="8:9" ht="12.75" customHeight="1">
      <c r="H174" s="35"/>
      <c r="I174" s="29"/>
    </row>
    <row r="175" spans="8:9" ht="12.75" customHeight="1">
      <c r="H175" s="35"/>
      <c r="I175" s="29"/>
    </row>
    <row r="176" spans="8:9" ht="12.75" customHeight="1">
      <c r="H176" s="35"/>
      <c r="I176" s="29"/>
    </row>
    <row r="177" spans="8:9" ht="12.75" customHeight="1">
      <c r="H177" s="35"/>
      <c r="I177" s="29"/>
    </row>
    <row r="178" spans="8:9" ht="12.75" customHeight="1">
      <c r="H178" s="35"/>
      <c r="I178" s="29"/>
    </row>
    <row r="179" spans="8:9" ht="12.75" customHeight="1">
      <c r="H179" s="35"/>
      <c r="I179" s="29"/>
    </row>
    <row r="180" spans="8:9" ht="12.75" customHeight="1">
      <c r="H180" s="35"/>
      <c r="I180" s="29"/>
    </row>
    <row r="181" spans="8:9" ht="12.75" customHeight="1">
      <c r="H181" s="35"/>
      <c r="I181" s="29"/>
    </row>
    <row r="182" spans="8:9" ht="12.75" customHeight="1">
      <c r="H182" s="35"/>
      <c r="I182" s="29"/>
    </row>
    <row r="183" spans="8:9" ht="12.75" customHeight="1">
      <c r="H183" s="35"/>
      <c r="I183" s="29"/>
    </row>
    <row r="184" spans="8:9" ht="12.75" customHeight="1">
      <c r="H184" s="35"/>
      <c r="I184" s="29"/>
    </row>
    <row r="185" spans="8:9" ht="12.75" customHeight="1">
      <c r="H185" s="35"/>
      <c r="I185" s="29"/>
    </row>
    <row r="186" spans="8:9" ht="12.75" customHeight="1">
      <c r="H186" s="35"/>
      <c r="I186" s="29"/>
    </row>
    <row r="187" spans="8:9" ht="12.75" customHeight="1">
      <c r="H187" s="35"/>
      <c r="I187" s="29"/>
    </row>
    <row r="188" spans="8:9" ht="12.75" customHeight="1">
      <c r="H188" s="35"/>
      <c r="I188" s="29"/>
    </row>
    <row r="189" spans="8:9" ht="12.75" customHeight="1">
      <c r="H189" s="35"/>
      <c r="I189" s="29"/>
    </row>
    <row r="190" spans="8:9" ht="12.75" customHeight="1">
      <c r="H190" s="35"/>
      <c r="I190" s="29"/>
    </row>
    <row r="191" spans="8:9" ht="12.75" customHeight="1">
      <c r="H191" s="35"/>
      <c r="I191" s="29"/>
    </row>
    <row r="192" spans="8:9" ht="12.75" customHeight="1">
      <c r="H192" s="35"/>
      <c r="I192" s="29"/>
    </row>
    <row r="193" spans="8:8" ht="12.75" customHeight="1">
      <c r="H193" s="35"/>
    </row>
    <row r="194" spans="8:8" ht="12.75" customHeight="1">
      <c r="H194" s="35"/>
    </row>
  </sheetData>
  <mergeCells count="26">
    <mergeCell ref="A8:A12"/>
    <mergeCell ref="A13:A16"/>
    <mergeCell ref="A17:A19"/>
    <mergeCell ref="A20:A25"/>
    <mergeCell ref="A4:I4"/>
    <mergeCell ref="A26:A31"/>
    <mergeCell ref="A32:A35"/>
    <mergeCell ref="A36:A39"/>
    <mergeCell ref="A40:A45"/>
    <mergeCell ref="A46:A50"/>
    <mergeCell ref="A51:A54"/>
    <mergeCell ref="A55:A57"/>
    <mergeCell ref="A58:A62"/>
    <mergeCell ref="A63:A67"/>
    <mergeCell ref="A68:A72"/>
    <mergeCell ref="A73:A75"/>
    <mergeCell ref="A76:A81"/>
    <mergeCell ref="A82:A86"/>
    <mergeCell ref="A87:A91"/>
    <mergeCell ref="A92:A96"/>
    <mergeCell ref="D117:E117"/>
    <mergeCell ref="A97:A101"/>
    <mergeCell ref="A102:A107"/>
    <mergeCell ref="A108:A110"/>
    <mergeCell ref="A111:A116"/>
    <mergeCell ref="A117:C117"/>
  </mergeCells>
  <printOptions horizontalCentered="1"/>
  <pageMargins left="0.31496062992125984" right="0.31496062992125984" top="0.35433070866141736" bottom="0.35433070866141736" header="0.31496062992125984" footer="0.31496062992125984"/>
  <pageSetup scale="85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4"/>
  <dimension ref="A1:C40"/>
  <sheetViews>
    <sheetView workbookViewId="0"/>
  </sheetViews>
  <sheetFormatPr baseColWidth="10" defaultRowHeight="15"/>
  <cols>
    <col min="1" max="1" width="12" style="1"/>
    <col min="2" max="2" width="57" style="1" customWidth="1"/>
    <col min="3" max="3" width="21.33203125" style="2" customWidth="1"/>
    <col min="4" max="16384" width="12" style="1"/>
  </cols>
  <sheetData>
    <row r="1" spans="1:3">
      <c r="A1" s="1" t="s">
        <v>0</v>
      </c>
    </row>
    <row r="2" spans="1:3">
      <c r="A2" s="1" t="s">
        <v>3</v>
      </c>
    </row>
    <row r="4" spans="1:3" ht="15.75">
      <c r="A4" s="52" t="s">
        <v>4</v>
      </c>
      <c r="B4" s="52"/>
      <c r="C4" s="52"/>
    </row>
    <row r="7" spans="1:3" ht="15.75">
      <c r="A7" s="3" t="s">
        <v>2</v>
      </c>
      <c r="B7" s="3" t="s">
        <v>5</v>
      </c>
      <c r="C7" s="4" t="s">
        <v>6</v>
      </c>
    </row>
    <row r="8" spans="1:3" ht="15.75">
      <c r="A8" s="5"/>
      <c r="B8" s="6" t="s">
        <v>7</v>
      </c>
      <c r="C8" s="7"/>
    </row>
    <row r="9" spans="1:3">
      <c r="A9" s="8">
        <v>1</v>
      </c>
      <c r="B9" s="9" t="s">
        <v>8</v>
      </c>
      <c r="C9" s="10">
        <v>981.71</v>
      </c>
    </row>
    <row r="10" spans="1:3">
      <c r="A10" s="8"/>
      <c r="B10" s="9"/>
      <c r="C10" s="10"/>
    </row>
    <row r="11" spans="1:3">
      <c r="A11" s="8">
        <v>2</v>
      </c>
      <c r="B11" s="9" t="s">
        <v>9</v>
      </c>
      <c r="C11" s="10">
        <f>282434.16+1728</f>
        <v>284162.15999999997</v>
      </c>
    </row>
    <row r="12" spans="1:3">
      <c r="A12" s="8"/>
      <c r="B12" s="9"/>
      <c r="C12" s="10"/>
    </row>
    <row r="13" spans="1:3">
      <c r="A13" s="8">
        <v>3</v>
      </c>
      <c r="B13" s="9" t="s">
        <v>10</v>
      </c>
      <c r="C13" s="10">
        <v>101157.6</v>
      </c>
    </row>
    <row r="14" spans="1:3">
      <c r="A14" s="8"/>
      <c r="B14" s="9"/>
      <c r="C14" s="10"/>
    </row>
    <row r="15" spans="1:3">
      <c r="A15" s="8">
        <v>4</v>
      </c>
      <c r="B15" s="9" t="s">
        <v>11</v>
      </c>
      <c r="C15" s="10">
        <v>52503.71</v>
      </c>
    </row>
    <row r="16" spans="1:3">
      <c r="A16" s="8"/>
      <c r="B16" s="9"/>
      <c r="C16" s="10"/>
    </row>
    <row r="17" spans="1:3">
      <c r="A17" s="8">
        <v>5</v>
      </c>
      <c r="B17" s="9" t="s">
        <v>12</v>
      </c>
      <c r="C17" s="10">
        <v>4277.3</v>
      </c>
    </row>
    <row r="18" spans="1:3">
      <c r="A18" s="8"/>
      <c r="B18" s="9"/>
      <c r="C18" s="10"/>
    </row>
    <row r="19" spans="1:3">
      <c r="A19" s="8">
        <v>6</v>
      </c>
      <c r="B19" s="9" t="s">
        <v>13</v>
      </c>
      <c r="C19" s="10">
        <v>827.2</v>
      </c>
    </row>
    <row r="20" spans="1:3">
      <c r="A20" s="8"/>
      <c r="B20" s="9"/>
      <c r="C20" s="10"/>
    </row>
    <row r="21" spans="1:3">
      <c r="A21" s="8">
        <v>7</v>
      </c>
      <c r="B21" s="9" t="s">
        <v>14</v>
      </c>
      <c r="C21" s="10">
        <f>968.57+1285.71+9282.51+13307.43</f>
        <v>24844.22</v>
      </c>
    </row>
    <row r="22" spans="1:3">
      <c r="A22" s="8"/>
      <c r="B22" s="9"/>
      <c r="C22" s="10"/>
    </row>
    <row r="23" spans="1:3">
      <c r="A23" s="8">
        <v>8</v>
      </c>
      <c r="B23" s="9" t="s">
        <v>15</v>
      </c>
      <c r="C23" s="10">
        <v>2630.74</v>
      </c>
    </row>
    <row r="24" spans="1:3">
      <c r="A24" s="8"/>
      <c r="B24" s="9"/>
      <c r="C24" s="10"/>
    </row>
    <row r="25" spans="1:3">
      <c r="A25" s="8">
        <v>9</v>
      </c>
      <c r="B25" s="9" t="s">
        <v>16</v>
      </c>
      <c r="C25" s="10">
        <v>280019.48</v>
      </c>
    </row>
    <row r="26" spans="1:3">
      <c r="A26" s="8"/>
      <c r="B26" s="9"/>
      <c r="C26" s="10"/>
    </row>
    <row r="27" spans="1:3">
      <c r="A27" s="8">
        <v>10</v>
      </c>
      <c r="B27" s="9" t="s">
        <v>17</v>
      </c>
      <c r="C27" s="10">
        <f>1348.57+217.14</f>
        <v>1565.71</v>
      </c>
    </row>
    <row r="28" spans="1:3">
      <c r="A28" s="8"/>
      <c r="B28" s="9"/>
      <c r="C28" s="10"/>
    </row>
    <row r="29" spans="1:3">
      <c r="A29" s="8">
        <v>11</v>
      </c>
      <c r="B29" s="9" t="s">
        <v>18</v>
      </c>
      <c r="C29" s="10">
        <v>41489.15</v>
      </c>
    </row>
    <row r="30" spans="1:3">
      <c r="A30" s="8"/>
      <c r="B30" s="9"/>
      <c r="C30" s="10"/>
    </row>
    <row r="31" spans="1:3">
      <c r="A31" s="8">
        <v>12</v>
      </c>
      <c r="B31" s="9" t="s">
        <v>19</v>
      </c>
      <c r="C31" s="10">
        <v>12031.03</v>
      </c>
    </row>
    <row r="32" spans="1:3">
      <c r="A32" s="8"/>
      <c r="B32" s="9"/>
      <c r="C32" s="10"/>
    </row>
    <row r="33" spans="1:3">
      <c r="A33" s="8">
        <v>13</v>
      </c>
      <c r="B33" s="9" t="s">
        <v>20</v>
      </c>
      <c r="C33" s="10">
        <f>45849.56+9065.83</f>
        <v>54915.39</v>
      </c>
    </row>
    <row r="34" spans="1:3">
      <c r="A34" s="8"/>
      <c r="B34" s="9"/>
      <c r="C34" s="10"/>
    </row>
    <row r="35" spans="1:3">
      <c r="A35" s="8">
        <v>14</v>
      </c>
      <c r="B35" s="9" t="s">
        <v>21</v>
      </c>
      <c r="C35" s="10">
        <f>35341.59+3225333.35</f>
        <v>3260674.94</v>
      </c>
    </row>
    <row r="36" spans="1:3">
      <c r="A36" s="8"/>
      <c r="B36" s="9"/>
      <c r="C36" s="10"/>
    </row>
    <row r="37" spans="1:3">
      <c r="A37" s="8">
        <v>15</v>
      </c>
      <c r="B37" s="9" t="s">
        <v>22</v>
      </c>
      <c r="C37" s="10"/>
    </row>
    <row r="38" spans="1:3">
      <c r="A38" s="8"/>
      <c r="B38" s="9" t="s">
        <v>23</v>
      </c>
      <c r="C38" s="10">
        <v>1209633.7</v>
      </c>
    </row>
    <row r="39" spans="1:3">
      <c r="A39" s="11"/>
      <c r="B39" s="12"/>
      <c r="C39" s="13"/>
    </row>
    <row r="40" spans="1:3">
      <c r="A40" s="14" t="s">
        <v>24</v>
      </c>
      <c r="B40" s="15"/>
      <c r="C40" s="16">
        <f>SUM(C8:C38)</f>
        <v>5331714.04</v>
      </c>
    </row>
  </sheetData>
  <sheetProtection selectLockedCells="1" selectUnlockedCells="1"/>
  <mergeCells count="1">
    <mergeCell ref="A4:C4"/>
  </mergeCells>
  <phoneticPr fontId="0" type="noConversion"/>
  <printOptions horizontalCentered="1"/>
  <pageMargins left="0.74791666666666667" right="0.74791666666666667" top="1.2097222222222221" bottom="0.98402777777777772" header="0.51180555555555551" footer="0"/>
  <pageSetup firstPageNumber="0" orientation="portrait" horizontalDpi="300" verticalDpi="300" r:id="rId1"/>
  <headerFooter alignWithMargins="0">
    <oddFooter>&amp;LC:Mis documentos/Ejecución Enero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 Septiembre</vt:lpstr>
      <vt:lpstr>COMPROMISOS</vt:lpstr>
      <vt:lpstr>'a Septiembre'!Títulos_a_imprimir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Andres Soriano</cp:lastModifiedBy>
  <cp:lastPrinted>2016-10-13T20:59:15Z</cp:lastPrinted>
  <dcterms:created xsi:type="dcterms:W3CDTF">2012-06-15T17:46:05Z</dcterms:created>
  <dcterms:modified xsi:type="dcterms:W3CDTF">2016-11-30T16:18:57Z</dcterms:modified>
</cp:coreProperties>
</file>