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stitucional\2019\OIR 2019\31 Julio 2019\"/>
    </mc:Choice>
  </mc:AlternateContent>
  <bookViews>
    <workbookView xWindow="240" yWindow="105" windowWidth="18855" windowHeight="10740"/>
  </bookViews>
  <sheets>
    <sheet name="REGIONES" sheetId="2" r:id="rId1"/>
  </sheets>
  <externalReferences>
    <externalReference r:id="rId2"/>
    <externalReference r:id="rId3"/>
  </externalReferences>
  <definedNames>
    <definedName name="____xlfn_COMPOUNDVALUE">NA()</definedName>
    <definedName name="____xlfn_CUBEKPIMEMBER">NA()</definedName>
    <definedName name="____xlfn_CUBEMEMBER">NA()</definedName>
    <definedName name="____xlfn_CUBERANKEDMEMBER">NA()</definedName>
    <definedName name="____xlfn_CUBESET">NA()</definedName>
    <definedName name="____xlfn_CUBEVALUE">NA()</definedName>
    <definedName name="___xlfn_COMPOUNDVALUE">NA()</definedName>
    <definedName name="___xlfn_CUBEKPIMEMBER">NA()</definedName>
    <definedName name="___xlfn_CUBEMEMBER">NA()</definedName>
    <definedName name="___xlfn_CUBERANKEDMEMBER">NA()</definedName>
    <definedName name="___xlfn_CUBESET">NA()</definedName>
    <definedName name="___xlfn_CUBEVALUE">NA()</definedName>
    <definedName name="__shared_2_0_0">SUM(#REF!)</definedName>
    <definedName name="__shared_2_1_0">+#REF!-#REF!</definedName>
    <definedName name="__shared_2_10_0">SUM(#REF!)</definedName>
    <definedName name="__shared_2_11_0">+#REF!-#REF!</definedName>
    <definedName name="__shared_2_12_0">SUM(#REF!)</definedName>
    <definedName name="__shared_2_13_0">+#REF!-#REF!</definedName>
    <definedName name="__shared_2_14_0">SUM(#REF!)</definedName>
    <definedName name="__shared_2_15_0">+#REF!-#REF!</definedName>
    <definedName name="__shared_2_16_0">SUM(#REF!)</definedName>
    <definedName name="__shared_2_17_0">+#REF!-#REF!</definedName>
    <definedName name="__shared_2_2_0">SUM(#REF!)</definedName>
    <definedName name="__shared_2_3_0">+#REF!-#REF!</definedName>
    <definedName name="__shared_2_4_0">SUM(#REF!)</definedName>
    <definedName name="__shared_2_5_0">+#REF!-#REF!</definedName>
    <definedName name="__shared_2_6_0">SUM(#REF!)</definedName>
    <definedName name="__shared_2_7_0">+#REF!-#REF!</definedName>
    <definedName name="__shared_2_8_0">SUM(#REF!)</definedName>
    <definedName name="__shared_2_9_0">+#REF!-#REF!</definedName>
    <definedName name="__xlfn_COMPOUNDVALUE">NA()</definedName>
    <definedName name="__xlfn_CUBEKPIMEMBER">NA()</definedName>
    <definedName name="__xlfn_CUBEMEMBER">NA()</definedName>
    <definedName name="__xlfn_CUBERANKEDMEMBER">NA()</definedName>
    <definedName name="__xlfn_CUBESET">NA()</definedName>
    <definedName name="__xlfn_CUBEVALUE">NA()</definedName>
    <definedName name="Afganistán" localSheetId="0">#N/A</definedName>
    <definedName name="Afganistán">[1]!Countries</definedName>
    <definedName name="awdehjwehjwehj">#REF!</definedName>
    <definedName name="Barra" localSheetId="0">#REF!</definedName>
    <definedName name="Barra">#REF!</definedName>
    <definedName name="CARTA" localSheetId="0">#REF!</definedName>
    <definedName name="CARTA">#REF!</definedName>
    <definedName name="COMPARACION" localSheetId="0">#REF!</definedName>
    <definedName name="COMPARACION">#REF!</definedName>
    <definedName name="COMPARACION2" localSheetId="0">#REF!</definedName>
    <definedName name="COMPARACION2">#REF!</definedName>
    <definedName name="Countries" localSheetId="0">#REF!</definedName>
    <definedName name="Countries">#REF!</definedName>
    <definedName name="Datos" localSheetId="0">#REF!</definedName>
    <definedName name="Datos">#REF!</definedName>
    <definedName name="donacion" localSheetId="0">[2]Datos!#REF!</definedName>
    <definedName name="donacion">[2]Datos!#REF!</definedName>
    <definedName name="KKKK" localSheetId="0">[2]Datos!#REF!</definedName>
    <definedName name="KKKK">[2]Datos!#REF!</definedName>
    <definedName name="MMM" localSheetId="0">[2]Datos!#REF!</definedName>
    <definedName name="MMM">[2]Datos!#REF!</definedName>
    <definedName name="PRESUPU" localSheetId="0">#REF!</definedName>
    <definedName name="PRESUPU">#REF!</definedName>
    <definedName name="PRESUPUESTOXX">#REF!</definedName>
    <definedName name="SDFSDDFG" localSheetId="0">#REF!</definedName>
    <definedName name="SDFSDDFG">#REF!</definedName>
    <definedName name="SFFF" localSheetId="0">#REF!</definedName>
    <definedName name="SFFF">#REF!</definedName>
    <definedName name="_xlnm.Print_Titles" localSheetId="0">REGIONES!$6:$7</definedName>
    <definedName name="UPPRESUP">#REF!</definedName>
    <definedName name="xxxxx" localSheetId="0">#REF!</definedName>
    <definedName name="xxxxx">#REF!</definedName>
  </definedNames>
  <calcPr calcId="152511"/>
</workbook>
</file>

<file path=xl/calcChain.xml><?xml version="1.0" encoding="utf-8"?>
<calcChain xmlns="http://schemas.openxmlformats.org/spreadsheetml/2006/main">
  <c r="D141" i="2" l="1"/>
  <c r="F141" i="2" s="1"/>
  <c r="C141" i="2"/>
  <c r="F140" i="2"/>
  <c r="E140" i="2"/>
  <c r="F139" i="2"/>
  <c r="E139" i="2"/>
  <c r="F138" i="2"/>
  <c r="E138" i="2"/>
  <c r="F137" i="2"/>
  <c r="E137" i="2"/>
  <c r="F136" i="2"/>
  <c r="E136" i="2"/>
  <c r="F135" i="2"/>
  <c r="E135" i="2"/>
  <c r="F134" i="2"/>
  <c r="E134" i="2"/>
  <c r="E141" i="2" s="1"/>
  <c r="G130" i="2"/>
  <c r="F130" i="2"/>
  <c r="E130" i="2"/>
  <c r="D130" i="2"/>
  <c r="C130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J2" i="2"/>
  <c r="J3" i="2" s="1"/>
  <c r="I130" i="2" l="1"/>
  <c r="H130" i="2"/>
</calcChain>
</file>

<file path=xl/sharedStrings.xml><?xml version="1.0" encoding="utf-8"?>
<sst xmlns="http://schemas.openxmlformats.org/spreadsheetml/2006/main" count="183" uniqueCount="50">
  <si>
    <t xml:space="preserve">  </t>
  </si>
  <si>
    <t>UNIDAD FINANCIERA INSTITUCIONAL</t>
  </si>
  <si>
    <t>Presupuesto Votado</t>
  </si>
  <si>
    <t>Modificaciones al Presupuesto</t>
  </si>
  <si>
    <t>Presupuesto Modificado</t>
  </si>
  <si>
    <t>Comprometido</t>
  </si>
  <si>
    <t>Devengado</t>
  </si>
  <si>
    <t>EJECUCION PRESUPUESTARIA AL  30 DE JUNIO   2019  - REGIONES DE SALUD POR RUBRO DE GASTO</t>
  </si>
  <si>
    <t>UNIDAD PRESUPUESTARIA</t>
  </si>
  <si>
    <t>RUBRO DE GASTO</t>
  </si>
  <si>
    <t>SALDO NO EJECUTADO</t>
  </si>
  <si>
    <t>% EJECUCION</t>
  </si>
  <si>
    <t>3=(1+2)</t>
  </si>
  <si>
    <t>7=(3-5)</t>
  </si>
  <si>
    <t>6=(5/3)</t>
  </si>
  <si>
    <t>Presupuesto Modificado  -  Devengado</t>
  </si>
  <si>
    <t>% (Devengado, Presupuesto Modificado)</t>
  </si>
  <si>
    <t>0201  Gestión Técnica Administrativa, Región Occidental 2019</t>
  </si>
  <si>
    <t>51  Remuneraciones</t>
  </si>
  <si>
    <t>54  Adquisiciones de bienes y servicios</t>
  </si>
  <si>
    <t>55  Gastos financieros y otros</t>
  </si>
  <si>
    <t>61  Inversiones en activos fijos</t>
  </si>
  <si>
    <t>Egresos</t>
  </si>
  <si>
    <t>0206  Atención a la Persona, Región Occidental 2019</t>
  </si>
  <si>
    <t>0211  Atención al Medio, Región Occidental 2019</t>
  </si>
  <si>
    <t>56  Transferencias corrientes</t>
  </si>
  <si>
    <t>REGION OCCIDENTAL</t>
  </si>
  <si>
    <t>0202  Gestión Técnica Administrativa, Región Central 2019</t>
  </si>
  <si>
    <t>0207  Atención a la Persona, Región Central 2019</t>
  </si>
  <si>
    <t>0212  Atención al Medio, Región Central 2019</t>
  </si>
  <si>
    <t>REGION CENTRAL</t>
  </si>
  <si>
    <t>0203  Gestión Técnica Administrativa, Región Metropolitana 2019</t>
  </si>
  <si>
    <t>0208  Atención a la Persona, Región Metropolitana 2019</t>
  </si>
  <si>
    <t>0213  Atención al Medio, Región Metropolitana 2019</t>
  </si>
  <si>
    <t>REGION METROPOLITANA</t>
  </si>
  <si>
    <t>0204  Gestión Técnica Administrativa, Región Paracentral 2019</t>
  </si>
  <si>
    <t>0209  Atención a la Persona, Región Paracentral 2019</t>
  </si>
  <si>
    <t>0214  Atención al Medio, Región Paracentral 2019</t>
  </si>
  <si>
    <t>REGION PARACENTRAL</t>
  </si>
  <si>
    <t>0205  Gestión Técnica Administrativa, Región Oriental 2019</t>
  </si>
  <si>
    <t>0210  Atención a la Persona, Región Oriental 2019</t>
  </si>
  <si>
    <t>0215  Atención al Medio, Región Oriental 2019</t>
  </si>
  <si>
    <t>REGION ORIENTAL</t>
  </si>
  <si>
    <t>0216  Redes Integrales e Integradas de Servicios de Salud 2019</t>
  </si>
  <si>
    <t>0217  Fortalecimiento de la Salud de la Mujer - Primer Nivel de Atención 2019</t>
  </si>
  <si>
    <t>Total</t>
  </si>
  <si>
    <r>
      <rPr>
        <sz val="11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- </t>
    </r>
  </si>
  <si>
    <t>REGIONES DE SALUD</t>
  </si>
  <si>
    <t>SALDO</t>
  </si>
  <si>
    <t>% DE EJECUCION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</si>
</sst>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3" formatCode="_-* #,##0.00_-;\-* #,##0.00_-;_-* &quot;-&quot;??_-;_-@_-"/>
    <numFmt numFmtId="164" formatCode="&quot;$&quot;#,##0.00_);\(&quot;$&quot;#,##0.0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0000000"/>
    <numFmt numFmtId="169" formatCode="_(* #,##0.00_);_(* \(#,##0.00\);_(* \-??_);_(@_)"/>
    <numFmt numFmtId="171" formatCode="_-[$€-2]* #,##0.00_-;\-[$€-2]* #,##0.00_-;_-[$€-2]* \-??_-"/>
    <numFmt numFmtId="172" formatCode="_([$€]* #,##0.00_);_([$€]* \(#,##0.00\);_([$€]* &quot;-&quot;??_);_(@_)"/>
    <numFmt numFmtId="173" formatCode="_([$€]* #,##0.00_);_([$€]* \(#,##0.00\);_([$€]* \-??_);_(@_)"/>
    <numFmt numFmtId="174" formatCode="_-[$€-2]* #,##0.00_-;\-[$€-2]* #,##0.00_-;_-[$€-2]* &quot;-&quot;??_-"/>
    <numFmt numFmtId="175" formatCode="0.0%"/>
    <numFmt numFmtId="176" formatCode="hh:mm:ss\ AM/PM"/>
    <numFmt numFmtId="177" formatCode="&quot;$&quot;#,##0.00;[Red]&quot;$&quot;#,##0.00"/>
    <numFmt numFmtId="178" formatCode="_(* #,##0.000000_);_(* \(#,##0.000000\);_(* &quot;-&quot;??_);_(@_)"/>
    <numFmt numFmtId="179" formatCode="hh\:mm\:ss\ AM/PM;@"/>
    <numFmt numFmtId="180" formatCode="#,##0.00%"/>
    <numFmt numFmtId="181" formatCode="_(* #,##0.00_);_(* \(#,##0.00\);_(* &quot;-&quot;_);_(@_)"/>
    <numFmt numFmtId="182" formatCode="0.00;[Red]0.00"/>
    <numFmt numFmtId="183" formatCode="dd\/mm\/yyyy;@"/>
    <numFmt numFmtId="184" formatCode="_([$$-440A]* #,##0.00_);_([$$-440A]* \(#,##0.00\);_([$$-440A]* \-??_);_(@_)"/>
    <numFmt numFmtId="185" formatCode="\$#,##0.00;&quot;-$&quot;#,##0.00"/>
    <numFmt numFmtId="186" formatCode="_(\$* #,##0.00_);_(\$* \(#,##0.00\);_(\$* \-??_);_(@_)"/>
    <numFmt numFmtId="187" formatCode="_(* #,##0_);_(* \(#,##0\);_(* &quot;-&quot;??_);_(@_)"/>
    <numFmt numFmtId="188" formatCode="mmm\ d\,\ yyyy"/>
    <numFmt numFmtId="189" formatCode="h:mm:ss\ AM/PM"/>
    <numFmt numFmtId="190" formatCode="h:mm:ss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Tahoma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28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8"/>
      <name val="Arial"/>
      <family val="2"/>
      <charset val="1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Tahoma"/>
      <family val="2"/>
    </font>
    <font>
      <sz val="11"/>
      <color indexed="8"/>
      <name val="Calibri"/>
      <family val="2"/>
      <charset val="1"/>
    </font>
    <font>
      <b/>
      <sz val="11"/>
      <color indexed="63"/>
      <name val="Calibri"/>
      <family val="2"/>
    </font>
    <font>
      <b/>
      <sz val="11"/>
      <color indexed="28"/>
      <name val="Calibri"/>
      <family val="2"/>
    </font>
    <font>
      <sz val="11"/>
      <color indexed="53"/>
      <name val="Calibri"/>
      <family val="2"/>
      <charset val="1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i/>
      <sz val="8"/>
      <color theme="1"/>
      <name val="Tahoma"/>
      <family val="2"/>
    </font>
    <font>
      <b/>
      <sz val="8"/>
      <name val="Arial"/>
      <family val="2"/>
    </font>
    <font>
      <b/>
      <sz val="10"/>
      <color theme="1"/>
      <name val="Tahoma"/>
      <family val="2"/>
    </font>
  </fonts>
  <fills count="5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34"/>
      </patternFill>
    </fill>
    <fill>
      <patternFill patternType="solid">
        <fgColor indexed="9"/>
        <bgColor indexed="13"/>
      </patternFill>
    </fill>
    <fill>
      <patternFill patternType="solid">
        <fgColor indexed="47"/>
        <bgColor indexed="31"/>
      </patternFill>
    </fill>
    <fill>
      <patternFill patternType="solid">
        <fgColor indexed="47"/>
        <bgColor indexed="51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34"/>
      </patternFill>
    </fill>
    <fill>
      <patternFill patternType="solid">
        <fgColor indexed="26"/>
        <bgColor indexed="13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13"/>
      </patternFill>
    </fill>
    <fill>
      <patternFill patternType="solid">
        <fgColor indexed="22"/>
        <bgColor indexed="46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37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4"/>
        <bgColor indexed="15"/>
      </patternFill>
    </fill>
    <fill>
      <patternFill patternType="solid">
        <fgColor indexed="61"/>
        <bgColor indexed="25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38"/>
      </patternFill>
    </fill>
    <fill>
      <patternFill patternType="solid">
        <fgColor indexed="10"/>
        <bgColor indexed="60"/>
      </patternFill>
    </fill>
    <fill>
      <patternFill patternType="solid">
        <fgColor indexed="38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37"/>
      </patternFill>
    </fill>
    <fill>
      <patternFill patternType="solid">
        <fgColor indexed="57"/>
        <bgColor indexed="38"/>
      </patternFill>
    </fill>
    <fill>
      <patternFill patternType="solid">
        <fgColor indexed="54"/>
        <bgColor indexed="23"/>
      </patternFill>
    </fill>
    <fill>
      <patternFill patternType="solid">
        <fgColor indexed="54"/>
        <bgColor indexed="36"/>
      </patternFill>
    </fill>
    <fill>
      <patternFill patternType="solid">
        <fgColor indexed="14"/>
        <bgColor indexed="33"/>
      </patternFill>
    </fill>
    <fill>
      <patternFill patternType="solid">
        <fgColor indexed="14"/>
        <bgColor indexed="36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51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46"/>
      </patternFill>
    </fill>
    <fill>
      <patternFill patternType="solid">
        <fgColor indexed="55"/>
        <bgColor indexed="23"/>
      </patternFill>
    </fill>
    <fill>
      <patternFill patternType="solid">
        <fgColor rgb="FFBFD2E2"/>
      </patternFill>
    </fill>
    <fill>
      <patternFill patternType="solid">
        <fgColor rgb="FFF2F1F1"/>
      </patternFill>
    </fill>
    <fill>
      <patternFill patternType="solid">
        <fgColor rgb="FFDFDFDF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8"/>
      </left>
      <right style="double">
        <color indexed="28"/>
      </right>
      <top style="double">
        <color indexed="28"/>
      </top>
      <bottom style="double">
        <color indexed="2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8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 style="medium">
        <color rgb="FF608BB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 style="medium">
        <color rgb="FFA2C4E0"/>
      </right>
      <top/>
      <bottom style="medium">
        <color rgb="FFA2C4E0"/>
      </bottom>
      <diagonal/>
    </border>
    <border>
      <left style="medium">
        <color rgb="FFCCCCCC"/>
      </left>
      <right style="medium">
        <color rgb="FFCCCCCC"/>
      </right>
      <top style="medium">
        <color rgb="FFA2C4E0"/>
      </top>
      <bottom/>
      <diagonal/>
    </border>
    <border>
      <left style="medium">
        <color rgb="FF93B1CD"/>
      </left>
      <right style="medium">
        <color rgb="FFCCCCCC"/>
      </right>
      <top style="medium">
        <color rgb="FFA2C4E0"/>
      </top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546">
    <xf numFmtId="0" fontId="0" fillId="0" borderId="0"/>
    <xf numFmtId="0" fontId="2" fillId="0" borderId="0"/>
    <xf numFmtId="171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7" fillId="2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" fillId="1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7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7" fillId="2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7" fillId="19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" fillId="3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7" fillId="3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38" borderId="0" applyNumberFormat="0" applyBorder="0" applyAlignment="0" applyProtection="0"/>
    <xf numFmtId="0" fontId="8" fillId="34" borderId="0" applyNumberFormat="0" applyBorder="0" applyAlignment="0" applyProtection="0"/>
    <xf numFmtId="0" fontId="8" fillId="31" borderId="0" applyNumberFormat="0" applyBorder="0" applyAlignment="0" applyProtection="0"/>
    <xf numFmtId="0" fontId="8" fillId="27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9" fillId="46" borderId="0" applyNumberFormat="0" applyBorder="0" applyAlignment="0" applyProtection="0"/>
    <xf numFmtId="0" fontId="10" fillId="46" borderId="0" applyNumberFormat="0" applyBorder="0" applyAlignment="0" applyProtection="0"/>
    <xf numFmtId="0" fontId="9" fillId="47" borderId="0" applyNumberFormat="0" applyBorder="0" applyAlignment="0" applyProtection="0"/>
    <xf numFmtId="0" fontId="11" fillId="48" borderId="0" applyNumberFormat="0" applyBorder="0" applyAlignment="0" applyProtection="0"/>
    <xf numFmtId="0" fontId="12" fillId="15" borderId="2" applyNumberFormat="0" applyAlignment="0" applyProtection="0"/>
    <xf numFmtId="0" fontId="12" fillId="16" borderId="2" applyNumberFormat="0" applyAlignment="0" applyProtection="0"/>
    <xf numFmtId="0" fontId="12" fillId="17" borderId="2" applyNumberFormat="0" applyAlignment="0" applyProtection="0"/>
    <xf numFmtId="0" fontId="12" fillId="16" borderId="2" applyNumberFormat="0" applyAlignment="0" applyProtection="0"/>
    <xf numFmtId="0" fontId="13" fillId="49" borderId="3" applyNumberFormat="0" applyAlignment="0" applyProtection="0"/>
    <xf numFmtId="0" fontId="14" fillId="0" borderId="4" applyNumberFormat="0" applyFill="0" applyAlignment="0" applyProtection="0"/>
    <xf numFmtId="0" fontId="13" fillId="50" borderId="5" applyNumberFormat="0" applyAlignment="0" applyProtection="0"/>
    <xf numFmtId="0" fontId="13" fillId="49" borderId="5" applyNumberFormat="0" applyAlignment="0" applyProtection="0"/>
    <xf numFmtId="0" fontId="15" fillId="0" borderId="0" applyNumberFormat="0" applyFill="0" applyBorder="0" applyAlignment="0" applyProtection="0"/>
    <xf numFmtId="0" fontId="8" fillId="38" borderId="0" applyNumberFormat="0" applyBorder="0" applyAlignment="0" applyProtection="0"/>
    <xf numFmtId="0" fontId="8" fillId="34" borderId="0" applyNumberFormat="0" applyBorder="0" applyAlignment="0" applyProtection="0"/>
    <xf numFmtId="0" fontId="8" fillId="41" borderId="0" applyNumberFormat="0" applyBorder="0" applyAlignment="0" applyProtection="0"/>
    <xf numFmtId="0" fontId="8" fillId="43" borderId="0" applyNumberFormat="0" applyBorder="0" applyAlignment="0" applyProtection="0"/>
    <xf numFmtId="0" fontId="8" fillId="35" borderId="0" applyNumberFormat="0" applyBorder="0" applyAlignment="0" applyProtection="0"/>
    <xf numFmtId="0" fontId="8" fillId="40" borderId="0" applyNumberFormat="0" applyBorder="0" applyAlignment="0" applyProtection="0"/>
    <xf numFmtId="0" fontId="16" fillId="19" borderId="2" applyNumberFormat="0" applyAlignment="0" applyProtection="0"/>
    <xf numFmtId="171" fontId="6" fillId="0" borderId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174" fontId="6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7" fillId="0" borderId="0"/>
    <xf numFmtId="0" fontId="17" fillId="0" borderId="0"/>
    <xf numFmtId="0" fontId="18" fillId="0" borderId="0" applyNumberFormat="0" applyFill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9" fillId="47" borderId="0" applyNumberFormat="0" applyBorder="0" applyAlignment="0" applyProtection="0"/>
    <xf numFmtId="0" fontId="16" fillId="18" borderId="2" applyNumberFormat="0" applyAlignment="0" applyProtection="0"/>
    <xf numFmtId="0" fontId="16" fillId="19" borderId="2" applyNumberFormat="0" applyAlignment="0" applyProtection="0"/>
    <xf numFmtId="0" fontId="14" fillId="0" borderId="4" applyNumberFormat="0" applyFill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6" fillId="0" borderId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6" fontId="6" fillId="0" borderId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2" fillId="0" borderId="0" applyFont="0" applyFill="0" applyBorder="0" applyAlignment="0" applyProtection="0"/>
    <xf numFmtId="176" fontId="6" fillId="0" borderId="0" applyFill="0" applyBorder="0" applyAlignment="0" applyProtection="0"/>
    <xf numFmtId="176" fontId="6" fillId="0" borderId="0" applyFill="0" applyBorder="0" applyAlignment="0" applyProtection="0"/>
    <xf numFmtId="181" fontId="2" fillId="0" borderId="0" applyFont="0" applyFill="0" applyBorder="0" applyAlignment="0" applyProtection="0"/>
    <xf numFmtId="176" fontId="6" fillId="0" borderId="0" applyFill="0" applyBorder="0" applyAlignment="0" applyProtection="0"/>
    <xf numFmtId="176" fontId="6" fillId="0" borderId="0" applyFill="0" applyBorder="0" applyAlignment="0" applyProtection="0"/>
    <xf numFmtId="181" fontId="2" fillId="0" borderId="0" applyFont="0" applyFill="0" applyBorder="0" applyAlignment="0" applyProtection="0"/>
    <xf numFmtId="176" fontId="6" fillId="0" borderId="0" applyFill="0" applyBorder="0" applyAlignment="0" applyProtection="0"/>
    <xf numFmtId="176" fontId="6" fillId="0" borderId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6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6" fillId="0" borderId="0" applyFill="0" applyBorder="0" applyAlignment="0" applyProtection="0"/>
    <xf numFmtId="176" fontId="6" fillId="0" borderId="0" applyFill="0" applyBorder="0" applyAlignment="0" applyProtection="0"/>
    <xf numFmtId="176" fontId="6" fillId="0" borderId="0" applyFill="0" applyBorder="0" applyAlignment="0" applyProtection="0"/>
    <xf numFmtId="182" fontId="2" fillId="0" borderId="0" applyFont="0" applyFill="0" applyBorder="0" applyAlignment="0" applyProtection="0"/>
    <xf numFmtId="175" fontId="6" fillId="0" borderId="0" applyFill="0" applyBorder="0" applyAlignment="0" applyProtection="0"/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2" fillId="0" borderId="0" applyFill="0" applyBorder="0" applyAlignment="0" applyProtection="0"/>
    <xf numFmtId="167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2" fillId="0" borderId="0" applyFill="0" applyBorder="0" applyAlignment="0" applyProtection="0"/>
    <xf numFmtId="185" fontId="2" fillId="0" borderId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ill="0" applyBorder="0" applyAlignment="0" applyProtection="0"/>
    <xf numFmtId="164" fontId="2" fillId="0" borderId="0" applyFill="0" applyBorder="0" applyAlignment="0" applyProtection="0"/>
    <xf numFmtId="176" fontId="2" fillId="0" borderId="0" applyFill="0" applyBorder="0" applyAlignment="0" applyProtection="0"/>
    <xf numFmtId="186" fontId="2" fillId="0" borderId="0" applyFill="0" applyBorder="0" applyAlignment="0" applyProtection="0"/>
    <xf numFmtId="18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1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>
      <alignment vertical="top"/>
    </xf>
    <xf numFmtId="0" fontId="2" fillId="0" borderId="0"/>
    <xf numFmtId="0" fontId="2" fillId="0" borderId="0"/>
    <xf numFmtId="169" fontId="7" fillId="0" borderId="0"/>
    <xf numFmtId="169" fontId="7" fillId="0" borderId="0"/>
    <xf numFmtId="0" fontId="5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7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6" fillId="0" borderId="0"/>
    <xf numFmtId="0" fontId="6" fillId="0" borderId="0"/>
    <xf numFmtId="169" fontId="7" fillId="0" borderId="0"/>
    <xf numFmtId="169" fontId="7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2" fillId="0" borderId="0"/>
    <xf numFmtId="0" fontId="2" fillId="0" borderId="0"/>
    <xf numFmtId="0" fontId="2" fillId="0" borderId="0"/>
    <xf numFmtId="169" fontId="7" fillId="0" borderId="0"/>
    <xf numFmtId="169" fontId="7" fillId="0" borderId="0"/>
    <xf numFmtId="0" fontId="6" fillId="0" borderId="0"/>
    <xf numFmtId="0" fontId="2" fillId="0" borderId="0"/>
    <xf numFmtId="169" fontId="7" fillId="0" borderId="0"/>
    <xf numFmtId="169" fontId="7" fillId="0" borderId="0"/>
    <xf numFmtId="0" fontId="2" fillId="0" borderId="0"/>
    <xf numFmtId="169" fontId="7" fillId="0" borderId="0"/>
    <xf numFmtId="169" fontId="7" fillId="0" borderId="0"/>
    <xf numFmtId="0" fontId="2" fillId="0" borderId="0"/>
    <xf numFmtId="0" fontId="2" fillId="0" borderId="0"/>
    <xf numFmtId="169" fontId="7" fillId="0" borderId="0"/>
    <xf numFmtId="169" fontId="7" fillId="0" borderId="0"/>
    <xf numFmtId="0" fontId="2" fillId="0" borderId="0"/>
    <xf numFmtId="0" fontId="2" fillId="0" borderId="0"/>
    <xf numFmtId="0" fontId="2" fillId="0" borderId="0"/>
    <xf numFmtId="169" fontId="7" fillId="0" borderId="0"/>
    <xf numFmtId="169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21" borderId="9" applyNumberFormat="0" applyAlignment="0" applyProtection="0"/>
    <xf numFmtId="0" fontId="2" fillId="20" borderId="9" applyNumberFormat="0" applyAlignment="0" applyProtection="0"/>
    <xf numFmtId="0" fontId="2" fillId="22" borderId="9" applyNumberFormat="0" applyAlignment="0" applyProtection="0"/>
    <xf numFmtId="0" fontId="2" fillId="21" borderId="9" applyNumberFormat="0" applyAlignment="0" applyProtection="0"/>
    <xf numFmtId="0" fontId="2" fillId="22" borderId="9" applyNumberFormat="0" applyAlignment="0" applyProtection="0"/>
    <xf numFmtId="0" fontId="24" fillId="15" borderId="10" applyNumberFormat="0" applyAlignment="0" applyProtection="0"/>
    <xf numFmtId="0" fontId="24" fillId="16" borderId="10" applyNumberFormat="0" applyAlignment="0" applyProtection="0"/>
    <xf numFmtId="0" fontId="24" fillId="17" borderId="1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173" fontId="2" fillId="0" borderId="0" applyFill="0" applyBorder="0" applyAlignment="0" applyProtection="0"/>
    <xf numFmtId="183" fontId="2" fillId="0" borderId="0" applyFill="0" applyBorder="0" applyAlignment="0" applyProtection="0"/>
    <xf numFmtId="186" fontId="2" fillId="0" borderId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6" fillId="0" borderId="0" applyFont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5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16" borderId="11" applyNumberFormat="0" applyAlignment="0" applyProtection="0"/>
    <xf numFmtId="0" fontId="26" fillId="0" borderId="0"/>
    <xf numFmtId="0" fontId="2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0" borderId="12" applyNumberFormat="0" applyFill="0" applyAlignment="0" applyProtection="0"/>
    <xf numFmtId="0" fontId="7" fillId="0" borderId="13" applyNumberFormat="0" applyFill="0" applyAlignment="0" applyProtection="0"/>
    <xf numFmtId="0" fontId="7" fillId="0" borderId="13" applyNumberFormat="0" applyFill="0" applyAlignment="0" applyProtection="0"/>
    <xf numFmtId="0" fontId="7" fillId="0" borderId="13" applyNumberFormat="0" applyFill="0" applyAlignment="0" applyProtection="0"/>
    <xf numFmtId="0" fontId="7" fillId="0" borderId="13" applyNumberFormat="0" applyFill="0" applyAlignment="0" applyProtection="0"/>
    <xf numFmtId="0" fontId="7" fillId="0" borderId="13" applyNumberFormat="0" applyFill="0" applyAlignment="0" applyProtection="0"/>
    <xf numFmtId="0" fontId="7" fillId="0" borderId="13" applyNumberFormat="0" applyFill="0" applyAlignment="0" applyProtection="0"/>
    <xf numFmtId="0" fontId="7" fillId="0" borderId="13" applyNumberFormat="0" applyFill="0" applyAlignment="0" applyProtection="0"/>
    <xf numFmtId="0" fontId="15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328"/>
    <xf numFmtId="10" fontId="5" fillId="0" borderId="0" xfId="483" applyNumberFormat="1" applyFont="1"/>
    <xf numFmtId="10" fontId="0" fillId="0" borderId="0" xfId="455" applyNumberFormat="1" applyFont="1"/>
    <xf numFmtId="0" fontId="6" fillId="0" borderId="0" xfId="350"/>
    <xf numFmtId="0" fontId="31" fillId="51" borderId="16" xfId="350" applyFont="1" applyFill="1" applyBorder="1" applyAlignment="1">
      <alignment horizontal="left" vertical="top"/>
    </xf>
    <xf numFmtId="0" fontId="32" fillId="51" borderId="16" xfId="350" applyFont="1" applyFill="1" applyBorder="1" applyAlignment="1">
      <alignment horizontal="center" vertical="top" wrapText="1"/>
    </xf>
    <xf numFmtId="10" fontId="32" fillId="51" borderId="16" xfId="483" applyNumberFormat="1" applyFont="1" applyFill="1" applyBorder="1" applyAlignment="1">
      <alignment horizontal="center" vertical="top" wrapText="1"/>
    </xf>
    <xf numFmtId="0" fontId="33" fillId="51" borderId="17" xfId="350" applyFont="1" applyFill="1" applyBorder="1" applyAlignment="1">
      <alignment horizontal="left" vertical="top"/>
    </xf>
    <xf numFmtId="10" fontId="33" fillId="51" borderId="17" xfId="455" applyNumberFormat="1" applyFont="1" applyFill="1" applyBorder="1" applyAlignment="1">
      <alignment horizontal="left" vertical="top"/>
    </xf>
    <xf numFmtId="4" fontId="31" fillId="0" borderId="19" xfId="350" applyNumberFormat="1" applyFont="1" applyBorder="1" applyAlignment="1">
      <alignment horizontal="right" vertical="top"/>
    </xf>
    <xf numFmtId="10" fontId="31" fillId="0" borderId="19" xfId="483" applyNumberFormat="1" applyFont="1" applyBorder="1" applyAlignment="1">
      <alignment horizontal="right" vertical="top"/>
    </xf>
    <xf numFmtId="0" fontId="31" fillId="51" borderId="21" xfId="350" applyFont="1" applyFill="1" applyBorder="1" applyAlignment="1">
      <alignment horizontal="left" vertical="top"/>
    </xf>
    <xf numFmtId="0" fontId="32" fillId="52" borderId="21" xfId="350" applyFont="1" applyFill="1" applyBorder="1" applyAlignment="1">
      <alignment horizontal="left" vertical="top"/>
    </xf>
    <xf numFmtId="4" fontId="32" fillId="52" borderId="22" xfId="350" applyNumberFormat="1" applyFont="1" applyFill="1" applyBorder="1" applyAlignment="1">
      <alignment horizontal="right" vertical="top"/>
    </xf>
    <xf numFmtId="10" fontId="32" fillId="52" borderId="22" xfId="483" applyNumberFormat="1" applyFont="1" applyFill="1" applyBorder="1" applyAlignment="1">
      <alignment horizontal="right" vertical="top"/>
    </xf>
    <xf numFmtId="0" fontId="32" fillId="51" borderId="18" xfId="350" applyFont="1" applyFill="1" applyBorder="1" applyAlignment="1">
      <alignment vertical="top" wrapText="1"/>
    </xf>
    <xf numFmtId="0" fontId="32" fillId="51" borderId="21" xfId="350" applyFont="1" applyFill="1" applyBorder="1" applyAlignment="1">
      <alignment horizontal="left" vertical="top"/>
    </xf>
    <xf numFmtId="4" fontId="32" fillId="0" borderId="19" xfId="350" applyNumberFormat="1" applyFont="1" applyBorder="1" applyAlignment="1">
      <alignment horizontal="right" vertical="top"/>
    </xf>
    <xf numFmtId="4" fontId="32" fillId="0" borderId="23" xfId="350" applyNumberFormat="1" applyFont="1" applyBorder="1" applyAlignment="1">
      <alignment vertical="top"/>
    </xf>
    <xf numFmtId="4" fontId="32" fillId="0" borderId="24" xfId="350" applyNumberFormat="1" applyFont="1" applyBorder="1" applyAlignment="1">
      <alignment vertical="top"/>
    </xf>
    <xf numFmtId="10" fontId="32" fillId="0" borderId="24" xfId="483" applyNumberFormat="1" applyFont="1" applyBorder="1" applyAlignment="1">
      <alignment vertical="top"/>
    </xf>
    <xf numFmtId="0" fontId="34" fillId="51" borderId="20" xfId="350" applyFont="1" applyFill="1" applyBorder="1" applyAlignment="1">
      <alignment wrapText="1"/>
    </xf>
    <xf numFmtId="10" fontId="32" fillId="0" borderId="19" xfId="483" applyNumberFormat="1" applyFont="1" applyBorder="1" applyAlignment="1">
      <alignment horizontal="right" vertical="top"/>
    </xf>
    <xf numFmtId="0" fontId="34" fillId="51" borderId="21" xfId="350" applyFont="1" applyFill="1" applyBorder="1" applyAlignment="1">
      <alignment wrapText="1"/>
    </xf>
    <xf numFmtId="0" fontId="31" fillId="51" borderId="18" xfId="350" applyFont="1" applyFill="1" applyBorder="1" applyAlignment="1">
      <alignment vertical="top" wrapText="1"/>
    </xf>
    <xf numFmtId="0" fontId="6" fillId="51" borderId="20" xfId="350" applyFill="1" applyBorder="1" applyAlignment="1">
      <alignment wrapText="1"/>
    </xf>
    <xf numFmtId="0" fontId="6" fillId="51" borderId="21" xfId="350" applyFill="1" applyBorder="1" applyAlignment="1">
      <alignment wrapText="1"/>
    </xf>
    <xf numFmtId="0" fontId="35" fillId="0" borderId="0" xfId="328" applyFont="1" applyAlignment="1">
      <alignment horizontal="center" wrapText="1"/>
    </xf>
    <xf numFmtId="0" fontId="32" fillId="53" borderId="18" xfId="350" applyFont="1" applyFill="1" applyBorder="1" applyAlignment="1">
      <alignment vertical="top"/>
    </xf>
    <xf numFmtId="0" fontId="32" fillId="53" borderId="21" xfId="350" applyFont="1" applyFill="1" applyBorder="1" applyAlignment="1">
      <alignment horizontal="left" vertical="top" wrapText="1"/>
    </xf>
    <xf numFmtId="4" fontId="32" fillId="53" borderId="22" xfId="350" applyNumberFormat="1" applyFont="1" applyFill="1" applyBorder="1" applyAlignment="1">
      <alignment horizontal="right" vertical="top"/>
    </xf>
    <xf numFmtId="10" fontId="32" fillId="53" borderId="22" xfId="483" applyNumberFormat="1" applyFont="1" applyFill="1" applyBorder="1" applyAlignment="1">
      <alignment horizontal="right" vertical="top"/>
    </xf>
    <xf numFmtId="0" fontId="6" fillId="53" borderId="20" xfId="350" applyFill="1" applyBorder="1" applyAlignment="1"/>
    <xf numFmtId="0" fontId="6" fillId="53" borderId="21" xfId="350" applyFill="1" applyBorder="1" applyAlignment="1"/>
    <xf numFmtId="188" fontId="5" fillId="0" borderId="0" xfId="350" applyNumberFormat="1" applyFont="1" applyAlignment="1">
      <alignment horizontal="left" vertical="top"/>
    </xf>
    <xf numFmtId="0" fontId="5" fillId="0" borderId="0" xfId="350" applyFont="1" applyAlignment="1">
      <alignment horizontal="center" vertical="top"/>
    </xf>
    <xf numFmtId="189" fontId="5" fillId="0" borderId="0" xfId="350" applyNumberFormat="1" applyFont="1" applyAlignment="1">
      <alignment horizontal="right" vertical="top"/>
    </xf>
    <xf numFmtId="14" fontId="5" fillId="0" borderId="0" xfId="350" applyNumberFormat="1" applyFont="1" applyAlignment="1">
      <alignment horizontal="left" vertical="top"/>
    </xf>
    <xf numFmtId="190" fontId="5" fillId="0" borderId="0" xfId="350" applyNumberFormat="1" applyFont="1" applyAlignment="1">
      <alignment horizontal="right" vertical="top"/>
    </xf>
    <xf numFmtId="10" fontId="32" fillId="51" borderId="16" xfId="455" applyNumberFormat="1" applyFont="1" applyFill="1" applyBorder="1" applyAlignment="1">
      <alignment horizontal="center" vertical="top" wrapText="1"/>
    </xf>
    <xf numFmtId="10" fontId="34" fillId="0" borderId="0" xfId="455" applyNumberFormat="1" applyFont="1" applyAlignment="1">
      <alignment horizontal="center" wrapText="1"/>
    </xf>
    <xf numFmtId="0" fontId="5" fillId="51" borderId="16" xfId="350" applyFont="1" applyFill="1" applyBorder="1" applyAlignment="1">
      <alignment vertical="top" wrapText="1"/>
    </xf>
    <xf numFmtId="4" fontId="31" fillId="54" borderId="22" xfId="350" applyNumberFormat="1" applyFont="1" applyFill="1" applyBorder="1" applyAlignment="1">
      <alignment horizontal="right" vertical="top"/>
    </xf>
    <xf numFmtId="10" fontId="31" fillId="54" borderId="22" xfId="455" applyNumberFormat="1" applyFont="1" applyFill="1" applyBorder="1" applyAlignment="1">
      <alignment horizontal="right" vertical="top"/>
    </xf>
    <xf numFmtId="0" fontId="32" fillId="53" borderId="16" xfId="350" applyFont="1" applyFill="1" applyBorder="1" applyAlignment="1">
      <alignment vertical="top"/>
    </xf>
    <xf numFmtId="4" fontId="32" fillId="53" borderId="25" xfId="350" applyNumberFormat="1" applyFont="1" applyFill="1" applyBorder="1" applyAlignment="1">
      <alignment horizontal="right" vertical="top"/>
    </xf>
    <xf numFmtId="10" fontId="32" fillId="53" borderId="25" xfId="455" applyNumberFormat="1" applyFont="1" applyFill="1" applyBorder="1" applyAlignment="1">
      <alignment horizontal="right" vertical="top"/>
    </xf>
    <xf numFmtId="0" fontId="31" fillId="51" borderId="16" xfId="350" applyFont="1" applyFill="1" applyBorder="1" applyAlignment="1">
      <alignment vertical="top" wrapText="1"/>
    </xf>
    <xf numFmtId="4" fontId="31" fillId="54" borderId="25" xfId="350" applyNumberFormat="1" applyFont="1" applyFill="1" applyBorder="1" applyAlignment="1">
      <alignment horizontal="right" vertical="top"/>
    </xf>
    <xf numFmtId="4" fontId="31" fillId="0" borderId="26" xfId="350" applyNumberFormat="1" applyFont="1" applyBorder="1" applyAlignment="1">
      <alignment horizontal="right" vertical="top"/>
    </xf>
    <xf numFmtId="10" fontId="31" fillId="0" borderId="26" xfId="455" applyNumberFormat="1" applyFont="1" applyBorder="1" applyAlignment="1">
      <alignment horizontal="right" vertical="top"/>
    </xf>
    <xf numFmtId="0" fontId="31" fillId="51" borderId="18" xfId="350" applyFont="1" applyFill="1" applyBorder="1" applyAlignment="1">
      <alignment horizontal="left" vertical="top" wrapText="1"/>
    </xf>
    <xf numFmtId="0" fontId="31" fillId="51" borderId="20" xfId="350" applyFont="1" applyFill="1" applyBorder="1" applyAlignment="1">
      <alignment horizontal="left" vertical="top" wrapText="1"/>
    </xf>
    <xf numFmtId="0" fontId="31" fillId="51" borderId="21" xfId="350" applyFont="1" applyFill="1" applyBorder="1" applyAlignment="1">
      <alignment horizontal="left" vertical="top" wrapText="1"/>
    </xf>
    <xf numFmtId="0" fontId="4" fillId="0" borderId="0" xfId="1" applyFont="1" applyAlignment="1">
      <alignment horizontal="center"/>
    </xf>
    <xf numFmtId="0" fontId="6" fillId="0" borderId="0" xfId="350"/>
    <xf numFmtId="0" fontId="5" fillId="0" borderId="0" xfId="350" applyFont="1" applyAlignment="1">
      <alignment horizontal="center" vertical="top"/>
    </xf>
  </cellXfs>
  <cellStyles count="546">
    <cellStyle name="20% - Accent1" xfId="6"/>
    <cellStyle name="20% - Accent1 2" xfId="7"/>
    <cellStyle name="20% - Accent1 3" xfId="8"/>
    <cellStyle name="20% - Accent2" xfId="9"/>
    <cellStyle name="20% - Accent2 2" xfId="10"/>
    <cellStyle name="20% - Accent3" xfId="11"/>
    <cellStyle name="20% - Accent3 2" xfId="12"/>
    <cellStyle name="20% - Accent3 3" xfId="13"/>
    <cellStyle name="20% - Accent4" xfId="14"/>
    <cellStyle name="20% - Accent4 2" xfId="15"/>
    <cellStyle name="20% - Accent4 3" xfId="16"/>
    <cellStyle name="20% - Accent5" xfId="17"/>
    <cellStyle name="20% - Accent5 2" xfId="18"/>
    <cellStyle name="20% - Accent5 3" xfId="19"/>
    <cellStyle name="20% - Accent6" xfId="20"/>
    <cellStyle name="20% - Accent6 2" xfId="21"/>
    <cellStyle name="20% - Énfasis1 2" xfId="22"/>
    <cellStyle name="20% - Énfasis1 2 2" xfId="23"/>
    <cellStyle name="20% - Énfasis1 3" xfId="24"/>
    <cellStyle name="20% - Énfasis1 4" xfId="25"/>
    <cellStyle name="20% - Énfasis2 2" xfId="26"/>
    <cellStyle name="20% - Énfasis2 2 2" xfId="27"/>
    <cellStyle name="20% - Énfasis2 3" xfId="28"/>
    <cellStyle name="20% - Énfasis2 4" xfId="29"/>
    <cellStyle name="20% - Énfasis3 2" xfId="30"/>
    <cellStyle name="20% - Énfasis3 2 2" xfId="31"/>
    <cellStyle name="20% - Énfasis3 3" xfId="32"/>
    <cellStyle name="20% - Énfasis3 4" xfId="33"/>
    <cellStyle name="20% - Énfasis4 2" xfId="34"/>
    <cellStyle name="20% - Énfasis4 2 2" xfId="35"/>
    <cellStyle name="20% - Énfasis4 3" xfId="36"/>
    <cellStyle name="20% - Énfasis4 4" xfId="37"/>
    <cellStyle name="20% - Énfasis5 2" xfId="38"/>
    <cellStyle name="20% - Énfasis5 2 2" xfId="39"/>
    <cellStyle name="20% - Énfasis5 3" xfId="40"/>
    <cellStyle name="20% - Énfasis5 4" xfId="41"/>
    <cellStyle name="20% - Énfasis6 2" xfId="42"/>
    <cellStyle name="20% - Énfasis6 2 2" xfId="43"/>
    <cellStyle name="20% - Énfasis6 3" xfId="44"/>
    <cellStyle name="20% - Énfasis6 4" xfId="45"/>
    <cellStyle name="40% - Accent1" xfId="46"/>
    <cellStyle name="40% - Accent1 2" xfId="47"/>
    <cellStyle name="40% - Accent1 3" xfId="48"/>
    <cellStyle name="40% - Accent2" xfId="49"/>
    <cellStyle name="40% - Accent2 2" xfId="50"/>
    <cellStyle name="40% - Accent3" xfId="51"/>
    <cellStyle name="40% - Accent4" xfId="52"/>
    <cellStyle name="40% - Accent4 2" xfId="53"/>
    <cellStyle name="40% - Accent4 3" xfId="54"/>
    <cellStyle name="40% - Accent5" xfId="55"/>
    <cellStyle name="40% - Accent5 2" xfId="56"/>
    <cellStyle name="40% - Accent6" xfId="57"/>
    <cellStyle name="40% - Accent6 2" xfId="58"/>
    <cellStyle name="40% - Énfasis1 2" xfId="59"/>
    <cellStyle name="40% - Énfasis1 2 2" xfId="60"/>
    <cellStyle name="40% - Énfasis1 3" xfId="61"/>
    <cellStyle name="40% - Énfasis1 4" xfId="62"/>
    <cellStyle name="40% - Énfasis2 2" xfId="63"/>
    <cellStyle name="40% - Énfasis2 2 2" xfId="64"/>
    <cellStyle name="40% - Énfasis2 3" xfId="65"/>
    <cellStyle name="40% - Énfasis2 4" xfId="66"/>
    <cellStyle name="40% - Énfasis3 2" xfId="67"/>
    <cellStyle name="40% - Énfasis3 2 2" xfId="68"/>
    <cellStyle name="40% - Énfasis3 3" xfId="69"/>
    <cellStyle name="40% - Énfasis3 4" xfId="70"/>
    <cellStyle name="40% - Énfasis4 2" xfId="71"/>
    <cellStyle name="40% - Énfasis4 2 2" xfId="72"/>
    <cellStyle name="40% - Énfasis4 3" xfId="73"/>
    <cellStyle name="40% - Énfasis4 4" xfId="74"/>
    <cellStyle name="40% - Énfasis5 2" xfId="75"/>
    <cellStyle name="40% - Énfasis5 2 2" xfId="76"/>
    <cellStyle name="40% - Énfasis5 3" xfId="77"/>
    <cellStyle name="40% - Énfasis5 4" xfId="78"/>
    <cellStyle name="40% - Énfasis6 2" xfId="79"/>
    <cellStyle name="40% - Énfasis6 2 2" xfId="80"/>
    <cellStyle name="40% - Énfasis6 3" xfId="81"/>
    <cellStyle name="40% - Énfasis6 4" xfId="82"/>
    <cellStyle name="60% - Accent1" xfId="83"/>
    <cellStyle name="60% - Accent1 2" xfId="84"/>
    <cellStyle name="60% - Accent2" xfId="85"/>
    <cellStyle name="60% - Accent3" xfId="86"/>
    <cellStyle name="60% - Accent4" xfId="87"/>
    <cellStyle name="60% - Accent4 2" xfId="88"/>
    <cellStyle name="60% - Accent4 3" xfId="89"/>
    <cellStyle name="60% - Accent5" xfId="90"/>
    <cellStyle name="60% - Accent5 2" xfId="91"/>
    <cellStyle name="60% - Accent6" xfId="92"/>
    <cellStyle name="60% - Accent6 2" xfId="93"/>
    <cellStyle name="60% - Énfasis1 2" xfId="94"/>
    <cellStyle name="60% - Énfasis2 2" xfId="95"/>
    <cellStyle name="60% - Énfasis3 2" xfId="96"/>
    <cellStyle name="60% - Énfasis4 2" xfId="97"/>
    <cellStyle name="60% - Énfasis5 2" xfId="98"/>
    <cellStyle name="60% - Énfasis6 2" xfId="99"/>
    <cellStyle name="Accent1" xfId="100"/>
    <cellStyle name="Accent1 2" xfId="101"/>
    <cellStyle name="Accent2" xfId="102"/>
    <cellStyle name="Accent2 2" xfId="103"/>
    <cellStyle name="Accent3" xfId="104"/>
    <cellStyle name="Accent4" xfId="105"/>
    <cellStyle name="Accent4 2" xfId="106"/>
    <cellStyle name="Accent5" xfId="107"/>
    <cellStyle name="Accent5 2" xfId="108"/>
    <cellStyle name="Accent6" xfId="109"/>
    <cellStyle name="Accent6 2" xfId="110"/>
    <cellStyle name="Bad" xfId="111"/>
    <cellStyle name="Bad 1" xfId="112"/>
    <cellStyle name="Bad 2" xfId="113"/>
    <cellStyle name="Buena 2" xfId="114"/>
    <cellStyle name="Calculation" xfId="115"/>
    <cellStyle name="Calculation 2" xfId="116"/>
    <cellStyle name="Calculation 3" xfId="117"/>
    <cellStyle name="Cálculo 2" xfId="118"/>
    <cellStyle name="Celda de comprobación 2" xfId="119"/>
    <cellStyle name="Celda vinculada 2" xfId="120"/>
    <cellStyle name="Check Cell" xfId="121"/>
    <cellStyle name="Check Cell 2" xfId="122"/>
    <cellStyle name="Encabezado 4 2" xfId="123"/>
    <cellStyle name="Énfasis1 2" xfId="124"/>
    <cellStyle name="Énfasis2 2" xfId="125"/>
    <cellStyle name="Énfasis3 2" xfId="126"/>
    <cellStyle name="Énfasis4 2" xfId="127"/>
    <cellStyle name="Énfasis5 2" xfId="128"/>
    <cellStyle name="Énfasis6 2" xfId="129"/>
    <cellStyle name="Entrada 2" xfId="130"/>
    <cellStyle name="Euro" xfId="131"/>
    <cellStyle name="Euro 10" xfId="132"/>
    <cellStyle name="Euro 10 2" xfId="133"/>
    <cellStyle name="Euro 10 2 2" xfId="134"/>
    <cellStyle name="Euro 10 3" xfId="135"/>
    <cellStyle name="Euro 11" xfId="136"/>
    <cellStyle name="Euro 11 2" xfId="137"/>
    <cellStyle name="Euro 11 2 2" xfId="138"/>
    <cellStyle name="Euro 11 3" xfId="139"/>
    <cellStyle name="Euro 12" xfId="140"/>
    <cellStyle name="Euro 12 2" xfId="141"/>
    <cellStyle name="Euro 12 2 2" xfId="142"/>
    <cellStyle name="Euro 12 3" xfId="143"/>
    <cellStyle name="Euro 13" xfId="144"/>
    <cellStyle name="Euro 14" xfId="145"/>
    <cellStyle name="Euro 15" xfId="146"/>
    <cellStyle name="Euro 16" xfId="147"/>
    <cellStyle name="Euro 2" xfId="148"/>
    <cellStyle name="Euro 2 2" xfId="149"/>
    <cellStyle name="Euro 2 3" xfId="150"/>
    <cellStyle name="Euro 3" xfId="151"/>
    <cellStyle name="Euro 4" xfId="152"/>
    <cellStyle name="Euro 5" xfId="153"/>
    <cellStyle name="Euro 6" xfId="154"/>
    <cellStyle name="Euro 7" xfId="155"/>
    <cellStyle name="Euro 8" xfId="156"/>
    <cellStyle name="Euro 9" xfId="157"/>
    <cellStyle name="Excel Built-in Excel Built-in Excel Built-in Excel Built-in Excel Built-in Excel Built-in Normal_TABLERO DE MANDO FONDOS EXTERNOS" xfId="158"/>
    <cellStyle name="Excel Built-in Excel Built-in Excel Built-in Excel Built-in Excel Built-in Normal_TABLERO DE MANDO FONDOS EXTERNOS" xfId="159"/>
    <cellStyle name="Explanatory Text" xfId="160"/>
    <cellStyle name="Good" xfId="161"/>
    <cellStyle name="Good 1" xfId="162"/>
    <cellStyle name="Heading 1" xfId="163"/>
    <cellStyle name="Heading 1 1" xfId="164"/>
    <cellStyle name="Heading 2" xfId="165"/>
    <cellStyle name="Heading 2 1" xfId="166"/>
    <cellStyle name="Heading 3" xfId="167"/>
    <cellStyle name="Heading 4" xfId="168"/>
    <cellStyle name="Incorrecto 2" xfId="169"/>
    <cellStyle name="Input" xfId="170"/>
    <cellStyle name="Input 2" xfId="171"/>
    <cellStyle name="Linked Cell" xfId="172"/>
    <cellStyle name="Millares [0] 2" xfId="2"/>
    <cellStyle name="Millares [0] 2 2" xfId="173"/>
    <cellStyle name="Millares [0] 2 3" xfId="174"/>
    <cellStyle name="Millares 10" xfId="175"/>
    <cellStyle name="Millares 11" xfId="176"/>
    <cellStyle name="Millares 12" xfId="177"/>
    <cellStyle name="Millares 12 2" xfId="178"/>
    <cellStyle name="Millares 12 2 2" xfId="179"/>
    <cellStyle name="Millares 12 2 3" xfId="180"/>
    <cellStyle name="Millares 12 2 4" xfId="181"/>
    <cellStyle name="Millares 12 2 4 2" xfId="182"/>
    <cellStyle name="Millares 12 2 4 3" xfId="183"/>
    <cellStyle name="Millares 12 3" xfId="184"/>
    <cellStyle name="Millares 12 4" xfId="185"/>
    <cellStyle name="Millares 13" xfId="186"/>
    <cellStyle name="Millares 14" xfId="187"/>
    <cellStyle name="Millares 15" xfId="188"/>
    <cellStyle name="Millares 15 2" xfId="189"/>
    <cellStyle name="Millares 15 3" xfId="190"/>
    <cellStyle name="Millares 16" xfId="191"/>
    <cellStyle name="Millares 16 2" xfId="192"/>
    <cellStyle name="Millares 16 3" xfId="193"/>
    <cellStyle name="Millares 17" xfId="194"/>
    <cellStyle name="Millares 18" xfId="195"/>
    <cellStyle name="Millares 19" xfId="196"/>
    <cellStyle name="Millares 2" xfId="197"/>
    <cellStyle name="Millares 2 10" xfId="198"/>
    <cellStyle name="Millares 2 11" xfId="199"/>
    <cellStyle name="Millares 2 12" xfId="200"/>
    <cellStyle name="Millares 2 13" xfId="201"/>
    <cellStyle name="Millares 2 14" xfId="202"/>
    <cellStyle name="Millares 2 15" xfId="203"/>
    <cellStyle name="Millares 2 16" xfId="204"/>
    <cellStyle name="Millares 2 17" xfId="205"/>
    <cellStyle name="Millares 2 18" xfId="206"/>
    <cellStyle name="Millares 2 19" xfId="207"/>
    <cellStyle name="Millares 2 2" xfId="208"/>
    <cellStyle name="Millares 2 20" xfId="209"/>
    <cellStyle name="Millares 2 21" xfId="210"/>
    <cellStyle name="Millares 2 22" xfId="211"/>
    <cellStyle name="Millares 2 3" xfId="212"/>
    <cellStyle name="Millares 2 4" xfId="213"/>
    <cellStyle name="Millares 2 5" xfId="214"/>
    <cellStyle name="Millares 2 6" xfId="215"/>
    <cellStyle name="Millares 2 7" xfId="216"/>
    <cellStyle name="Millares 2 8" xfId="217"/>
    <cellStyle name="Millares 2 9" xfId="218"/>
    <cellStyle name="Millares 20" xfId="219"/>
    <cellStyle name="Millares 21" xfId="220"/>
    <cellStyle name="Millares 22" xfId="221"/>
    <cellStyle name="Millares 23" xfId="222"/>
    <cellStyle name="Millares 23 2" xfId="223"/>
    <cellStyle name="Millares 23 3" xfId="224"/>
    <cellStyle name="Millares 24" xfId="225"/>
    <cellStyle name="Millares 25" xfId="226"/>
    <cellStyle name="Millares 26" xfId="227"/>
    <cellStyle name="Millares 26 2" xfId="228"/>
    <cellStyle name="Millares 27" xfId="229"/>
    <cellStyle name="Millares 28" xfId="230"/>
    <cellStyle name="Millares 29" xfId="231"/>
    <cellStyle name="Millares 3" xfId="232"/>
    <cellStyle name="Millares 3 2" xfId="233"/>
    <cellStyle name="Millares 3 3" xfId="234"/>
    <cellStyle name="Millares 3 4" xfId="235"/>
    <cellStyle name="Millares 3 4 2" xfId="236"/>
    <cellStyle name="Millares 30" xfId="237"/>
    <cellStyle name="Millares 31" xfId="238"/>
    <cellStyle name="Millares 32" xfId="239"/>
    <cellStyle name="Millares 33" xfId="240"/>
    <cellStyle name="Millares 34" xfId="241"/>
    <cellStyle name="Millares 35" xfId="242"/>
    <cellStyle name="Millares 36" xfId="243"/>
    <cellStyle name="Millares 37" xfId="244"/>
    <cellStyle name="Millares 38" xfId="245"/>
    <cellStyle name="Millares 39" xfId="246"/>
    <cellStyle name="Millares 4" xfId="247"/>
    <cellStyle name="Millares 4 2" xfId="248"/>
    <cellStyle name="Millares 4 3" xfId="249"/>
    <cellStyle name="Millares 40" xfId="250"/>
    <cellStyle name="Millares 41" xfId="251"/>
    <cellStyle name="Millares 42" xfId="252"/>
    <cellStyle name="Millares 43" xfId="253"/>
    <cellStyle name="Millares 44" xfId="254"/>
    <cellStyle name="Millares 45" xfId="255"/>
    <cellStyle name="Millares 46" xfId="256"/>
    <cellStyle name="Millares 47" xfId="257"/>
    <cellStyle name="Millares 48" xfId="258"/>
    <cellStyle name="Millares 49" xfId="259"/>
    <cellStyle name="Millares 5" xfId="260"/>
    <cellStyle name="Millares 5 2" xfId="261"/>
    <cellStyle name="Millares 5 3" xfId="262"/>
    <cellStyle name="Millares 50" xfId="263"/>
    <cellStyle name="Millares 51" xfId="264"/>
    <cellStyle name="Millares 52" xfId="265"/>
    <cellStyle name="Millares 6" xfId="266"/>
    <cellStyle name="Millares 6 2" xfId="267"/>
    <cellStyle name="Millares 7" xfId="268"/>
    <cellStyle name="Millares 7 2" xfId="269"/>
    <cellStyle name="Millares 8" xfId="270"/>
    <cellStyle name="Millares 8 2" xfId="271"/>
    <cellStyle name="Millares 9" xfId="272"/>
    <cellStyle name="Millares 9 2" xfId="273"/>
    <cellStyle name="Millares 9 3" xfId="274"/>
    <cellStyle name="Moneda 10" xfId="275"/>
    <cellStyle name="Moneda 11" xfId="276"/>
    <cellStyle name="Moneda 12" xfId="277"/>
    <cellStyle name="Moneda 13" xfId="278"/>
    <cellStyle name="Moneda 14" xfId="279"/>
    <cellStyle name="Moneda 14 2" xfId="5"/>
    <cellStyle name="Moneda 14 2 2" xfId="280"/>
    <cellStyle name="Moneda 15" xfId="281"/>
    <cellStyle name="Moneda 16" xfId="282"/>
    <cellStyle name="Moneda 17" xfId="283"/>
    <cellStyle name="Moneda 18" xfId="284"/>
    <cellStyle name="Moneda 19" xfId="285"/>
    <cellStyle name="Moneda 2" xfId="286"/>
    <cellStyle name="Moneda 2 2" xfId="287"/>
    <cellStyle name="Moneda 2 3" xfId="288"/>
    <cellStyle name="Moneda 20" xfId="289"/>
    <cellStyle name="Moneda 21" xfId="290"/>
    <cellStyle name="Moneda 22" xfId="291"/>
    <cellStyle name="Moneda 23" xfId="292"/>
    <cellStyle name="Moneda 24" xfId="293"/>
    <cellStyle name="Moneda 25" xfId="294"/>
    <cellStyle name="Moneda 26" xfId="295"/>
    <cellStyle name="Moneda 27" xfId="296"/>
    <cellStyle name="Moneda 28" xfId="297"/>
    <cellStyle name="Moneda 29" xfId="298"/>
    <cellStyle name="Moneda 3" xfId="299"/>
    <cellStyle name="Moneda 3 2" xfId="300"/>
    <cellStyle name="Moneda 3 3" xfId="301"/>
    <cellStyle name="Moneda 30" xfId="302"/>
    <cellStyle name="Moneda 30 2" xfId="303"/>
    <cellStyle name="Moneda 30 3" xfId="304"/>
    <cellStyle name="Moneda 31" xfId="305"/>
    <cellStyle name="Moneda 32" xfId="306"/>
    <cellStyle name="Moneda 33" xfId="307"/>
    <cellStyle name="Moneda 4" xfId="308"/>
    <cellStyle name="Moneda 5" xfId="309"/>
    <cellStyle name="Moneda 6" xfId="310"/>
    <cellStyle name="Moneda 7" xfId="311"/>
    <cellStyle name="Moneda 7 2" xfId="312"/>
    <cellStyle name="Moneda 7 3" xfId="313"/>
    <cellStyle name="Moneda 8" xfId="314"/>
    <cellStyle name="Moneda 9" xfId="315"/>
    <cellStyle name="Neutral 2" xfId="316"/>
    <cellStyle name="Normal" xfId="0" builtinId="0"/>
    <cellStyle name="Normal 10" xfId="1"/>
    <cellStyle name="Normal 10 2" xfId="317"/>
    <cellStyle name="Normal 10 3" xfId="318"/>
    <cellStyle name="Normal 11" xfId="319"/>
    <cellStyle name="Normal 11 2" xfId="320"/>
    <cellStyle name="Normal 11 3" xfId="321"/>
    <cellStyle name="Normal 12" xfId="322"/>
    <cellStyle name="Normal 12 2" xfId="323"/>
    <cellStyle name="Normal 12 3" xfId="324"/>
    <cellStyle name="Normal 13" xfId="325"/>
    <cellStyle name="Normal 13 2" xfId="326"/>
    <cellStyle name="Normal 13 3" xfId="327"/>
    <cellStyle name="Normal 14" xfId="328"/>
    <cellStyle name="Normal 14 2" xfId="329"/>
    <cellStyle name="Normal 14 3" xfId="330"/>
    <cellStyle name="Normal 14 4" xfId="331"/>
    <cellStyle name="Normal 14 5" xfId="332"/>
    <cellStyle name="Normal 14 6" xfId="333"/>
    <cellStyle name="Normal 15" xfId="334"/>
    <cellStyle name="Normal 15 2" xfId="335"/>
    <cellStyle name="Normal 16" xfId="336"/>
    <cellStyle name="Normal 17" xfId="337"/>
    <cellStyle name="Normal 18" xfId="338"/>
    <cellStyle name="Normal 19" xfId="339"/>
    <cellStyle name="Normal 2" xfId="340"/>
    <cellStyle name="Normal 2 10" xfId="341"/>
    <cellStyle name="Normal 2 11" xfId="342"/>
    <cellStyle name="Normal 2 12" xfId="343"/>
    <cellStyle name="Normal 2 13" xfId="344"/>
    <cellStyle name="Normal 2 14" xfId="345"/>
    <cellStyle name="Normal 2 15" xfId="346"/>
    <cellStyle name="Normal 2 16" xfId="347"/>
    <cellStyle name="Normal 2 17" xfId="348"/>
    <cellStyle name="Normal 2 18" xfId="349"/>
    <cellStyle name="Normal 2 19" xfId="350"/>
    <cellStyle name="Normal 2 2" xfId="351"/>
    <cellStyle name="Normal 2 2 2" xfId="352"/>
    <cellStyle name="Normal 2 2 3" xfId="353"/>
    <cellStyle name="Normal 2 20" xfId="354"/>
    <cellStyle name="Normal 2 21" xfId="355"/>
    <cellStyle name="Normal 2 3" xfId="356"/>
    <cellStyle name="Normal 2 3 2" xfId="357"/>
    <cellStyle name="Normal 2 3 3" xfId="358"/>
    <cellStyle name="Normal 2 4" xfId="359"/>
    <cellStyle name="Normal 2 4 2" xfId="360"/>
    <cellStyle name="Normal 2 4 3" xfId="361"/>
    <cellStyle name="Normal 2 5" xfId="362"/>
    <cellStyle name="Normal 2 5 2" xfId="363"/>
    <cellStyle name="Normal 2 5 3" xfId="364"/>
    <cellStyle name="Normal 2 6" xfId="365"/>
    <cellStyle name="Normal 2 6 2" xfId="366"/>
    <cellStyle name="Normal 2 6 3" xfId="367"/>
    <cellStyle name="Normal 2 7" xfId="368"/>
    <cellStyle name="Normal 2 8" xfId="369"/>
    <cellStyle name="Normal 2 9" xfId="370"/>
    <cellStyle name="Normal 2_Dashboard ver 2.2 ES" xfId="371"/>
    <cellStyle name="Normal 20" xfId="372"/>
    <cellStyle name="Normal 20 2" xfId="373"/>
    <cellStyle name="Normal 21" xfId="374"/>
    <cellStyle name="Normal 22" xfId="375"/>
    <cellStyle name="Normal 22 2" xfId="376"/>
    <cellStyle name="Normal 22 3" xfId="377"/>
    <cellStyle name="Normal 23" xfId="378"/>
    <cellStyle name="Normal 24" xfId="379"/>
    <cellStyle name="Normal 25" xfId="380"/>
    <cellStyle name="Normal 26" xfId="381"/>
    <cellStyle name="Normal 27" xfId="382"/>
    <cellStyle name="Normal 28" xfId="383"/>
    <cellStyle name="Normal 29" xfId="384"/>
    <cellStyle name="Normal 3" xfId="385"/>
    <cellStyle name="Normal 3 2" xfId="386"/>
    <cellStyle name="Normal 3 3" xfId="387"/>
    <cellStyle name="Normal 3 4" xfId="388"/>
    <cellStyle name="Normal 3 5" xfId="389"/>
    <cellStyle name="Normal 30" xfId="390"/>
    <cellStyle name="Normal 31" xfId="391"/>
    <cellStyle name="Normal 32" xfId="392"/>
    <cellStyle name="Normal 33" xfId="393"/>
    <cellStyle name="Normal 4" xfId="394"/>
    <cellStyle name="Normal 4 2" xfId="395"/>
    <cellStyle name="Normal 4 3" xfId="396"/>
    <cellStyle name="Normal 4 4" xfId="397"/>
    <cellStyle name="Normal 4 5" xfId="398"/>
    <cellStyle name="Normal 5" xfId="399"/>
    <cellStyle name="Normal 5 2" xfId="400"/>
    <cellStyle name="Normal 5 3" xfId="401"/>
    <cellStyle name="Normal 5 4" xfId="402"/>
    <cellStyle name="Normal 6" xfId="3"/>
    <cellStyle name="Normal 6 2" xfId="403"/>
    <cellStyle name="Normal 6 3" xfId="404"/>
    <cellStyle name="Normal 6 4" xfId="405"/>
    <cellStyle name="Normal 7" xfId="406"/>
    <cellStyle name="Normal 7 2" xfId="407"/>
    <cellStyle name="Normal 7 3" xfId="408"/>
    <cellStyle name="Normal 7 4" xfId="409"/>
    <cellStyle name="Normal 8" xfId="410"/>
    <cellStyle name="Normal 8 2" xfId="411"/>
    <cellStyle name="Normal 8 3" xfId="412"/>
    <cellStyle name="Normal 8 4" xfId="413"/>
    <cellStyle name="Normal 8 5" xfId="414"/>
    <cellStyle name="Normal 9" xfId="415"/>
    <cellStyle name="Normal 9 2" xfId="416"/>
    <cellStyle name="Normal 9 2 2" xfId="417"/>
    <cellStyle name="Normal 9 2 3" xfId="418"/>
    <cellStyle name="Normal 9 2 4" xfId="419"/>
    <cellStyle name="Normal 9 2 4 2" xfId="420"/>
    <cellStyle name="Normal 9 2 4 3" xfId="421"/>
    <cellStyle name="Normal 9 2 4 4" xfId="422"/>
    <cellStyle name="Normal 9 2 4 4 2" xfId="423"/>
    <cellStyle name="Normal 9 2 4 4 2 2" xfId="424"/>
    <cellStyle name="Normal 9 2 4 4 2 2 2" xfId="425"/>
    <cellStyle name="Normal 9 3" xfId="426"/>
    <cellStyle name="Normal 9 4" xfId="427"/>
    <cellStyle name="Notas 2" xfId="428"/>
    <cellStyle name="Notas 2 2" xfId="429"/>
    <cellStyle name="Notas 2 3" xfId="430"/>
    <cellStyle name="Notas 2 4" xfId="431"/>
    <cellStyle name="Notas 3" xfId="432"/>
    <cellStyle name="Notas 4" xfId="433"/>
    <cellStyle name="Notas 5" xfId="434"/>
    <cellStyle name="Notas 6" xfId="435"/>
    <cellStyle name="Note" xfId="436"/>
    <cellStyle name="Note 1" xfId="437"/>
    <cellStyle name="Note 2" xfId="438"/>
    <cellStyle name="Note 3" xfId="439"/>
    <cellStyle name="Output" xfId="440"/>
    <cellStyle name="Output 2" xfId="441"/>
    <cellStyle name="Output 3" xfId="442"/>
    <cellStyle name="Porcentaje 2" xfId="443"/>
    <cellStyle name="Porcentaje 3" xfId="444"/>
    <cellStyle name="Porcentual 10" xfId="445"/>
    <cellStyle name="Porcentual 11" xfId="446"/>
    <cellStyle name="Porcentual 12" xfId="447"/>
    <cellStyle name="Porcentual 13" xfId="448"/>
    <cellStyle name="Porcentual 14" xfId="449"/>
    <cellStyle name="Porcentual 15" xfId="450"/>
    <cellStyle name="Porcentual 16" xfId="451"/>
    <cellStyle name="Porcentual 17" xfId="452"/>
    <cellStyle name="Porcentual 18" xfId="453"/>
    <cellStyle name="Porcentual 19" xfId="454"/>
    <cellStyle name="Porcentual 2" xfId="455"/>
    <cellStyle name="Porcentual 2 2" xfId="4"/>
    <cellStyle name="Porcentual 2 2 2" xfId="456"/>
    <cellStyle name="Porcentual 2 2 2 2" xfId="457"/>
    <cellStyle name="Porcentual 2 2 2 2 2" xfId="458"/>
    <cellStyle name="Porcentual 2 2 2 2 2 2" xfId="459"/>
    <cellStyle name="Porcentual 2 2 2 2 2 3" xfId="460"/>
    <cellStyle name="Porcentual 2 2 2 2 3" xfId="461"/>
    <cellStyle name="Porcentual 2 2 2 2 4" xfId="462"/>
    <cellStyle name="Porcentual 2 2 2 3" xfId="463"/>
    <cellStyle name="Porcentual 2 2 2 4" xfId="464"/>
    <cellStyle name="Porcentual 2 2 3" xfId="465"/>
    <cellStyle name="Porcentual 2 2 3 2" xfId="466"/>
    <cellStyle name="Porcentual 2 2 3 2 2" xfId="467"/>
    <cellStyle name="Porcentual 2 2 3 3" xfId="468"/>
    <cellStyle name="Porcentual 2 2 3 4" xfId="469"/>
    <cellStyle name="Porcentual 2 2 4" xfId="470"/>
    <cellStyle name="Porcentual 2 2 4 2" xfId="471"/>
    <cellStyle name="Porcentual 2 2 5" xfId="472"/>
    <cellStyle name="Porcentual 2 2 6" xfId="473"/>
    <cellStyle name="Porcentual 2 2 6 2" xfId="474"/>
    <cellStyle name="Porcentual 2 2 6 2 2" xfId="475"/>
    <cellStyle name="Porcentual 2 2 7" xfId="476"/>
    <cellStyle name="Porcentual 2 2 8" xfId="477"/>
    <cellStyle name="Porcentual 2 3" xfId="478"/>
    <cellStyle name="Porcentual 2 4" xfId="479"/>
    <cellStyle name="Porcentual 2 5" xfId="480"/>
    <cellStyle name="Porcentual 2 6" xfId="481"/>
    <cellStyle name="Porcentual 2 7" xfId="482"/>
    <cellStyle name="Porcentual 2 8" xfId="483"/>
    <cellStyle name="Porcentual 20" xfId="484"/>
    <cellStyle name="Porcentual 21" xfId="485"/>
    <cellStyle name="Porcentual 3" xfId="486"/>
    <cellStyle name="Porcentual 3 2" xfId="487"/>
    <cellStyle name="Porcentual 3 3" xfId="488"/>
    <cellStyle name="Porcentual 3 4" xfId="489"/>
    <cellStyle name="Porcentual 3 5" xfId="490"/>
    <cellStyle name="Porcentual 4" xfId="491"/>
    <cellStyle name="Porcentual 4 2" xfId="492"/>
    <cellStyle name="Porcentual 4 3" xfId="493"/>
    <cellStyle name="Porcentual 5" xfId="494"/>
    <cellStyle name="Porcentual 5 2" xfId="495"/>
    <cellStyle name="Porcentual 5 3" xfId="496"/>
    <cellStyle name="Porcentual 6" xfId="497"/>
    <cellStyle name="Porcentual 6 2" xfId="498"/>
    <cellStyle name="Porcentual 6 3" xfId="499"/>
    <cellStyle name="Porcentual 6 4" xfId="500"/>
    <cellStyle name="Porcentual 6 4 2" xfId="501"/>
    <cellStyle name="Porcentual 6 4 3" xfId="502"/>
    <cellStyle name="Porcentual 6 5" xfId="503"/>
    <cellStyle name="Porcentual 6 6" xfId="504"/>
    <cellStyle name="Porcentual 7" xfId="505"/>
    <cellStyle name="Porcentual 7 2" xfId="506"/>
    <cellStyle name="Porcentual 7 3" xfId="507"/>
    <cellStyle name="Porcentual 7 4" xfId="508"/>
    <cellStyle name="Porcentual 7 5" xfId="509"/>
    <cellStyle name="Porcentual 7 6" xfId="510"/>
    <cellStyle name="Porcentual 8" xfId="511"/>
    <cellStyle name="Porcentual 8 10" xfId="512"/>
    <cellStyle name="Porcentual 8 11" xfId="513"/>
    <cellStyle name="Porcentual 8 2" xfId="514"/>
    <cellStyle name="Porcentual 8 3" xfId="515"/>
    <cellStyle name="Porcentual 8 3 2" xfId="516"/>
    <cellStyle name="Porcentual 8 4" xfId="517"/>
    <cellStyle name="Porcentual 8 5" xfId="518"/>
    <cellStyle name="Porcentual 8 6" xfId="519"/>
    <cellStyle name="Porcentual 8 7" xfId="520"/>
    <cellStyle name="Porcentual 8 7 2" xfId="521"/>
    <cellStyle name="Porcentual 8 7 3" xfId="522"/>
    <cellStyle name="Porcentual 8 7 4" xfId="523"/>
    <cellStyle name="Porcentual 8 8" xfId="524"/>
    <cellStyle name="Porcentual 8 9" xfId="525"/>
    <cellStyle name="Porcentual 9" xfId="526"/>
    <cellStyle name="Porcentual 9 2" xfId="527"/>
    <cellStyle name="Salida 2" xfId="528"/>
    <cellStyle name="TableStyleLight1" xfId="529"/>
    <cellStyle name="Texto de advertencia 2" xfId="530"/>
    <cellStyle name="Texto explicativo 2" xfId="531"/>
    <cellStyle name="Title" xfId="532"/>
    <cellStyle name="Título 1 2" xfId="533"/>
    <cellStyle name="Título 2 2" xfId="534"/>
    <cellStyle name="Título 3 2" xfId="535"/>
    <cellStyle name="Título 3 3" xfId="536"/>
    <cellStyle name="Título 3 4" xfId="537"/>
    <cellStyle name="Título 3 5" xfId="538"/>
    <cellStyle name="Título 3 6" xfId="539"/>
    <cellStyle name="Título 3 7" xfId="540"/>
    <cellStyle name="Título 3 8" xfId="541"/>
    <cellStyle name="Título 3 9" xfId="542"/>
    <cellStyle name="Título 4" xfId="543"/>
    <cellStyle name="Total 2" xfId="544"/>
    <cellStyle name="Warning Text" xfId="5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ES"/>
              <a:t>EJECUCION PRESUPUESTARIA, REGIONES DE SALUD </a:t>
            </a:r>
            <a:r>
              <a:rPr lang="es-ES" baseline="0"/>
              <a:t> JUNIO </a:t>
            </a:r>
            <a:r>
              <a:rPr lang="es-ES"/>
              <a:t> </a:t>
            </a:r>
            <a:r>
              <a:rPr lang="es-ES" baseline="0"/>
              <a:t> </a:t>
            </a:r>
            <a:r>
              <a:rPr lang="es-ES"/>
              <a:t>   2019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5583586157794345E-2"/>
          <c:y val="0.1259636376925127"/>
          <c:w val="0.76530431721259495"/>
          <c:h val="0.6901507924107871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REGIONES!$C$133</c:f>
              <c:strCache>
                <c:ptCount val="1"/>
                <c:pt idx="0">
                  <c:v>Presupuesto Modificado</c:v>
                </c:pt>
              </c:strCache>
            </c:strRef>
          </c:tx>
          <c:invertIfNegative val="0"/>
          <c:cat>
            <c:strRef>
              <c:f>REGIONES!$B$134:$B$140</c:f>
              <c:strCache>
                <c:ptCount val="7"/>
                <c:pt idx="0">
                  <c:v>REGION OCCIDENTAL</c:v>
                </c:pt>
                <c:pt idx="1">
                  <c:v>REGION CENTRAL</c:v>
                </c:pt>
                <c:pt idx="2">
                  <c:v>REGION METROPOLITANA</c:v>
                </c:pt>
                <c:pt idx="3">
                  <c:v>REGION PARACENTRAL</c:v>
                </c:pt>
                <c:pt idx="4">
                  <c:v>REGION ORIENTAL</c:v>
                </c:pt>
                <c:pt idx="5">
                  <c:v>0216  Redes Integrales e Integradas de Servicios de Salud 2019</c:v>
                </c:pt>
                <c:pt idx="6">
                  <c:v>0217  Fortalecimiento de la Salud de la Mujer - Primer Nivel de Atención 2019</c:v>
                </c:pt>
              </c:strCache>
            </c:strRef>
          </c:cat>
          <c:val>
            <c:numRef>
              <c:f>REGIONES!$C$134:$C$140</c:f>
              <c:numCache>
                <c:formatCode>#,##0.00</c:formatCode>
                <c:ptCount val="7"/>
                <c:pt idx="0">
                  <c:v>35342870</c:v>
                </c:pt>
                <c:pt idx="1">
                  <c:v>22952465</c:v>
                </c:pt>
                <c:pt idx="2">
                  <c:v>36741310</c:v>
                </c:pt>
                <c:pt idx="3">
                  <c:v>28015534</c:v>
                </c:pt>
                <c:pt idx="4">
                  <c:v>39332438</c:v>
                </c:pt>
                <c:pt idx="5">
                  <c:v>27228745</c:v>
                </c:pt>
                <c:pt idx="6">
                  <c:v>64075</c:v>
                </c:pt>
              </c:numCache>
            </c:numRef>
          </c:val>
        </c:ser>
        <c:ser>
          <c:idx val="1"/>
          <c:order val="1"/>
          <c:tx>
            <c:strRef>
              <c:f>REGIONES!$D$133</c:f>
              <c:strCache>
                <c:ptCount val="1"/>
                <c:pt idx="0">
                  <c:v>Devengado</c:v>
                </c:pt>
              </c:strCache>
            </c:strRef>
          </c:tx>
          <c:invertIfNegative val="0"/>
          <c:cat>
            <c:strRef>
              <c:f>REGIONES!$B$134:$B$140</c:f>
              <c:strCache>
                <c:ptCount val="7"/>
                <c:pt idx="0">
                  <c:v>REGION OCCIDENTAL</c:v>
                </c:pt>
                <c:pt idx="1">
                  <c:v>REGION CENTRAL</c:v>
                </c:pt>
                <c:pt idx="2">
                  <c:v>REGION METROPOLITANA</c:v>
                </c:pt>
                <c:pt idx="3">
                  <c:v>REGION PARACENTRAL</c:v>
                </c:pt>
                <c:pt idx="4">
                  <c:v>REGION ORIENTAL</c:v>
                </c:pt>
                <c:pt idx="5">
                  <c:v>0216  Redes Integrales e Integradas de Servicios de Salud 2019</c:v>
                </c:pt>
                <c:pt idx="6">
                  <c:v>0217  Fortalecimiento de la Salud de la Mujer - Primer Nivel de Atención 2019</c:v>
                </c:pt>
              </c:strCache>
            </c:strRef>
          </c:cat>
          <c:val>
            <c:numRef>
              <c:f>REGIONES!$D$134:$D$140</c:f>
              <c:numCache>
                <c:formatCode>#,##0.00</c:formatCode>
                <c:ptCount val="7"/>
                <c:pt idx="0">
                  <c:v>16615609.439999999</c:v>
                </c:pt>
                <c:pt idx="1">
                  <c:v>10829174.17</c:v>
                </c:pt>
                <c:pt idx="2">
                  <c:v>17210756.199999999</c:v>
                </c:pt>
                <c:pt idx="3">
                  <c:v>13399412.800000001</c:v>
                </c:pt>
                <c:pt idx="4">
                  <c:v>18604565.120000001</c:v>
                </c:pt>
                <c:pt idx="5">
                  <c:v>11807826.720000001</c:v>
                </c:pt>
                <c:pt idx="6">
                  <c:v>28834.15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7411640"/>
        <c:axId val="137410856"/>
        <c:axId val="0"/>
      </c:bar3DChart>
      <c:catAx>
        <c:axId val="13741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SV"/>
          </a:p>
        </c:txPr>
        <c:crossAx val="137410856"/>
        <c:crosses val="autoZero"/>
        <c:auto val="1"/>
        <c:lblAlgn val="ctr"/>
        <c:lblOffset val="100"/>
        <c:noMultiLvlLbl val="0"/>
      </c:catAx>
      <c:valAx>
        <c:axId val="13741085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SV"/>
          </a:p>
        </c:txPr>
        <c:crossAx val="1374116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SV"/>
        </a:p>
      </c:txPr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600073</xdr:colOff>
      <xdr:row>125</xdr:row>
      <xdr:rowOff>66674</xdr:rowOff>
    </xdr:from>
    <xdr:to>
      <xdr:col>26</xdr:col>
      <xdr:colOff>114300</xdr:colOff>
      <xdr:row>161</xdr:row>
      <xdr:rowOff>152400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0</xdr:row>
      <xdr:rowOff>0</xdr:rowOff>
    </xdr:from>
    <xdr:to>
      <xdr:col>1</xdr:col>
      <xdr:colOff>628650</xdr:colOff>
      <xdr:row>1</xdr:row>
      <xdr:rowOff>342900</xdr:rowOff>
    </xdr:to>
    <xdr:pic>
      <xdr:nvPicPr>
        <xdr:cNvPr id="3" name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50000"/>
        </a:blip>
        <a:srcRect/>
        <a:stretch>
          <a:fillRect/>
        </a:stretch>
      </xdr:blipFill>
      <xdr:spPr bwMode="auto">
        <a:xfrm>
          <a:off x="228600" y="0"/>
          <a:ext cx="19812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avidia/Documents/Institucional/amada/EJECUCION%20%202019/ABRIL/14-18%20ESPECIALES%20X%20RUB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ada%20Alvarez/Configuraci&#243;n%20local/Archivos%20temporales%20de%20Internet/Content.IE5/FH81RILB/A&#209;O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7"/>
      <sheetName val="2016"/>
      <sheetName val="2015"/>
      <sheetName val="2014"/>
      <sheetName val="14-18 ESPECIALES X RUBRO"/>
    </sheetNames>
    <definedNames>
      <definedName name="Countries" refersTo="#¡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DADES ESPECIALES"/>
      <sheetName val="Proyectos-2006"/>
      <sheetName val="Proyecto18"/>
      <sheetName val="Datos"/>
      <sheetName val="PROGRAMACION"/>
      <sheetName val="economias"/>
      <sheetName val="CONSOLIDADO CORINA"/>
      <sheetName val="TIPO DE GASTOS"/>
      <sheetName val="HOSPITALES"/>
      <sheetName val="COMPROMISOS"/>
      <sheetName val="PROVISION"/>
      <sheetName val="TRANFERIDO HOSP"/>
      <sheetName val="UNIDAD PRESUPUESTARIA"/>
    </sheetNames>
    <sheetDataSet>
      <sheetData sheetId="0" refreshError="1"/>
      <sheetData sheetId="1" refreshError="1"/>
      <sheetData sheetId="2">
        <row r="24">
          <cell r="G24">
            <v>114256.25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T141"/>
  <sheetViews>
    <sheetView tabSelected="1" workbookViewId="0">
      <selection activeCell="K22" sqref="K22"/>
    </sheetView>
  </sheetViews>
  <sheetFormatPr baseColWidth="10" defaultColWidth="9.140625" defaultRowHeight="12.75" customHeight="1" x14ac:dyDescent="0.25"/>
  <cols>
    <col min="1" max="1" width="23.7109375" style="4" customWidth="1"/>
    <col min="2" max="2" width="27.85546875" style="4" customWidth="1"/>
    <col min="3" max="3" width="13.7109375" style="4" customWidth="1"/>
    <col min="4" max="4" width="13.5703125" style="4" customWidth="1"/>
    <col min="5" max="5" width="13.85546875" style="4" customWidth="1"/>
    <col min="6" max="6" width="13.5703125" style="4" customWidth="1"/>
    <col min="7" max="7" width="13.28515625" style="4" customWidth="1"/>
    <col min="8" max="8" width="13.5703125" style="5" customWidth="1"/>
    <col min="9" max="9" width="9.85546875" style="6" customWidth="1"/>
    <col min="10" max="11" width="9.140625" style="4"/>
    <col min="12" max="12" width="15" style="4" customWidth="1"/>
    <col min="13" max="13" width="14.28515625" style="4" customWidth="1"/>
    <col min="14" max="14" width="16.140625" style="4" customWidth="1"/>
    <col min="15" max="15" width="16.28515625" style="4" customWidth="1"/>
    <col min="16" max="16" width="14.140625" style="4" customWidth="1"/>
    <col min="17" max="17" width="13.42578125" style="4" customWidth="1"/>
    <col min="18" max="16384" width="9.140625" style="4"/>
  </cols>
  <sheetData>
    <row r="1" spans="1:20" ht="19.5" customHeight="1" thickBot="1" x14ac:dyDescent="0.3">
      <c r="A1" s="1" t="s">
        <v>0</v>
      </c>
      <c r="B1" s="1"/>
      <c r="C1" s="1"/>
      <c r="D1" s="1"/>
    </row>
    <row r="2" spans="1:20" ht="27.75" customHeight="1" thickBot="1" x14ac:dyDescent="0.3">
      <c r="A2" s="1"/>
      <c r="B2" s="1"/>
      <c r="C2" s="1"/>
      <c r="D2" s="1"/>
      <c r="J2" s="4">
        <f>3000*8%</f>
        <v>240</v>
      </c>
      <c r="L2" s="7"/>
      <c r="M2" s="7"/>
      <c r="N2" s="8" t="s">
        <v>2</v>
      </c>
      <c r="O2" s="8" t="s">
        <v>3</v>
      </c>
      <c r="P2" s="8" t="s">
        <v>4</v>
      </c>
      <c r="Q2" s="8" t="s">
        <v>5</v>
      </c>
      <c r="R2" s="8" t="s">
        <v>6</v>
      </c>
    </row>
    <row r="3" spans="1:20" ht="12.75" customHeight="1" x14ac:dyDescent="0.25">
      <c r="A3" s="2" t="s">
        <v>1</v>
      </c>
      <c r="B3" s="1"/>
      <c r="C3" s="3"/>
      <c r="D3" s="3"/>
      <c r="J3" s="4">
        <f>+J2/12</f>
        <v>20</v>
      </c>
    </row>
    <row r="4" spans="1:20" ht="13.5" customHeight="1" x14ac:dyDescent="0.2">
      <c r="A4" s="58" t="s">
        <v>7</v>
      </c>
      <c r="B4" s="58"/>
      <c r="C4" s="58"/>
      <c r="D4" s="58"/>
      <c r="E4" s="58"/>
      <c r="F4" s="58"/>
      <c r="G4" s="58"/>
      <c r="H4" s="58"/>
      <c r="I4" s="58"/>
    </row>
    <row r="5" spans="1:20" ht="6.75" customHeight="1" thickBot="1" x14ac:dyDescent="0.3">
      <c r="A5" s="2"/>
      <c r="B5" s="1"/>
      <c r="C5" s="3"/>
      <c r="D5" s="3"/>
    </row>
    <row r="6" spans="1:20" ht="23.25" customHeight="1" thickBot="1" x14ac:dyDescent="0.25">
      <c r="A6" s="9" t="s">
        <v>8</v>
      </c>
      <c r="B6" s="9" t="s">
        <v>9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10</v>
      </c>
      <c r="I6" s="10" t="s">
        <v>11</v>
      </c>
    </row>
    <row r="7" spans="1:20" ht="12.75" customHeight="1" thickBot="1" x14ac:dyDescent="0.25">
      <c r="A7" s="9"/>
      <c r="B7" s="9"/>
      <c r="C7" s="9">
        <v>1</v>
      </c>
      <c r="D7" s="9">
        <v>2</v>
      </c>
      <c r="E7" s="9" t="s">
        <v>12</v>
      </c>
      <c r="F7" s="9">
        <v>4</v>
      </c>
      <c r="G7" s="9">
        <v>5</v>
      </c>
      <c r="H7" s="9" t="s">
        <v>13</v>
      </c>
      <c r="I7" s="10" t="s">
        <v>14</v>
      </c>
      <c r="J7" s="59"/>
      <c r="K7" s="59"/>
      <c r="S7" s="11" t="s">
        <v>15</v>
      </c>
      <c r="T7" s="12" t="s">
        <v>16</v>
      </c>
    </row>
    <row r="8" spans="1:20" ht="12.75" customHeight="1" thickBot="1" x14ac:dyDescent="0.25">
      <c r="A8" s="55" t="s">
        <v>17</v>
      </c>
      <c r="B8" s="8" t="s">
        <v>18</v>
      </c>
      <c r="C8" s="13">
        <v>5410360</v>
      </c>
      <c r="D8" s="13">
        <v>0</v>
      </c>
      <c r="E8" s="13">
        <v>5410360</v>
      </c>
      <c r="F8" s="13">
        <v>2629564.34</v>
      </c>
      <c r="G8" s="13">
        <v>2629489.34</v>
      </c>
      <c r="H8" s="13">
        <f>+E8-G8</f>
        <v>2780870.66</v>
      </c>
      <c r="I8" s="14">
        <f>+G8/E8</f>
        <v>0.48601005108717349</v>
      </c>
    </row>
    <row r="9" spans="1:20" ht="12.75" customHeight="1" thickBot="1" x14ac:dyDescent="0.25">
      <c r="A9" s="56"/>
      <c r="B9" s="15" t="s">
        <v>19</v>
      </c>
      <c r="C9" s="13">
        <v>2228460</v>
      </c>
      <c r="D9" s="13">
        <v>-1440</v>
      </c>
      <c r="E9" s="13">
        <v>2227020</v>
      </c>
      <c r="F9" s="13">
        <v>1052645.95</v>
      </c>
      <c r="G9" s="13">
        <v>708823.46</v>
      </c>
      <c r="H9" s="13">
        <f t="shared" ref="H9:H72" si="0">+E9-G9</f>
        <v>1518196.54</v>
      </c>
      <c r="I9" s="14">
        <f t="shared" ref="I9:I72" si="1">+G9/E9</f>
        <v>0.31828338317572358</v>
      </c>
    </row>
    <row r="10" spans="1:20" ht="12.75" customHeight="1" thickBot="1" x14ac:dyDescent="0.25">
      <c r="A10" s="56"/>
      <c r="B10" s="15" t="s">
        <v>20</v>
      </c>
      <c r="C10" s="13">
        <v>60000</v>
      </c>
      <c r="D10" s="13">
        <v>0</v>
      </c>
      <c r="E10" s="13">
        <v>60000</v>
      </c>
      <c r="F10" s="13">
        <v>42254.14</v>
      </c>
      <c r="G10" s="13">
        <v>25450.65</v>
      </c>
      <c r="H10" s="13">
        <f t="shared" si="0"/>
        <v>34549.35</v>
      </c>
      <c r="I10" s="14">
        <f t="shared" si="1"/>
        <v>0.42417750000000004</v>
      </c>
    </row>
    <row r="11" spans="1:20" ht="12.75" customHeight="1" thickBot="1" x14ac:dyDescent="0.25">
      <c r="A11" s="56"/>
      <c r="B11" s="15" t="s">
        <v>21</v>
      </c>
      <c r="C11" s="13">
        <v>0</v>
      </c>
      <c r="D11" s="13">
        <v>1440</v>
      </c>
      <c r="E11" s="13">
        <v>1440</v>
      </c>
      <c r="F11" s="13">
        <v>0</v>
      </c>
      <c r="G11" s="13">
        <v>0</v>
      </c>
      <c r="H11" s="13">
        <f t="shared" si="0"/>
        <v>1440</v>
      </c>
      <c r="I11" s="14">
        <f t="shared" si="1"/>
        <v>0</v>
      </c>
    </row>
    <row r="12" spans="1:20" ht="12.75" customHeight="1" thickBot="1" x14ac:dyDescent="0.25">
      <c r="A12" s="57"/>
      <c r="B12" s="16" t="s">
        <v>22</v>
      </c>
      <c r="C12" s="17">
        <v>7698820</v>
      </c>
      <c r="D12" s="17">
        <v>0</v>
      </c>
      <c r="E12" s="17">
        <v>7698820</v>
      </c>
      <c r="F12" s="17">
        <v>3724464.43</v>
      </c>
      <c r="G12" s="17">
        <v>3363763.45</v>
      </c>
      <c r="H12" s="17">
        <f t="shared" si="0"/>
        <v>4335056.55</v>
      </c>
      <c r="I12" s="18">
        <f t="shared" si="1"/>
        <v>0.43691935257610909</v>
      </c>
    </row>
    <row r="13" spans="1:20" ht="12.75" customHeight="1" thickBot="1" x14ac:dyDescent="0.25">
      <c r="A13" s="55" t="s">
        <v>23</v>
      </c>
      <c r="B13" s="15" t="s">
        <v>18</v>
      </c>
      <c r="C13" s="13">
        <v>25047950</v>
      </c>
      <c r="D13" s="13">
        <v>-1030000</v>
      </c>
      <c r="E13" s="13">
        <v>24017950</v>
      </c>
      <c r="F13" s="13">
        <v>11683985.970000001</v>
      </c>
      <c r="G13" s="13">
        <v>11679722.98</v>
      </c>
      <c r="H13" s="13">
        <f t="shared" si="0"/>
        <v>12338227.02</v>
      </c>
      <c r="I13" s="14">
        <f t="shared" si="1"/>
        <v>0.48629141870975667</v>
      </c>
    </row>
    <row r="14" spans="1:20" ht="12.75" customHeight="1" thickBot="1" x14ac:dyDescent="0.25">
      <c r="A14" s="56"/>
      <c r="B14" s="15" t="s">
        <v>19</v>
      </c>
      <c r="C14" s="13">
        <v>4688330</v>
      </c>
      <c r="D14" s="13">
        <v>-3970715</v>
      </c>
      <c r="E14" s="13">
        <v>717615</v>
      </c>
      <c r="F14" s="13">
        <v>258925.18</v>
      </c>
      <c r="G14" s="13">
        <v>218211.53</v>
      </c>
      <c r="H14" s="13">
        <f t="shared" si="0"/>
        <v>499403.47</v>
      </c>
      <c r="I14" s="14">
        <f t="shared" si="1"/>
        <v>0.30407883057070995</v>
      </c>
    </row>
    <row r="15" spans="1:20" ht="12.75" customHeight="1" thickBot="1" x14ac:dyDescent="0.25">
      <c r="A15" s="57"/>
      <c r="B15" s="16" t="s">
        <v>22</v>
      </c>
      <c r="C15" s="17">
        <v>29736280</v>
      </c>
      <c r="D15" s="17">
        <v>-5000715</v>
      </c>
      <c r="E15" s="17">
        <v>24735565</v>
      </c>
      <c r="F15" s="17">
        <v>11942911.15</v>
      </c>
      <c r="G15" s="17">
        <v>11897934.51</v>
      </c>
      <c r="H15" s="17">
        <f t="shared" si="0"/>
        <v>12837630.49</v>
      </c>
      <c r="I15" s="18">
        <f t="shared" si="1"/>
        <v>0.48100516442620167</v>
      </c>
    </row>
    <row r="16" spans="1:20" ht="12.75" customHeight="1" thickBot="1" x14ac:dyDescent="0.25">
      <c r="A16" s="55" t="s">
        <v>24</v>
      </c>
      <c r="B16" s="15" t="s">
        <v>18</v>
      </c>
      <c r="C16" s="13">
        <v>2770295</v>
      </c>
      <c r="D16" s="13">
        <v>-70000</v>
      </c>
      <c r="E16" s="13">
        <v>2700295</v>
      </c>
      <c r="F16" s="13">
        <v>1314447.49</v>
      </c>
      <c r="G16" s="13">
        <v>1313064.93</v>
      </c>
      <c r="H16" s="13">
        <f t="shared" si="0"/>
        <v>1387230.07</v>
      </c>
      <c r="I16" s="14">
        <f t="shared" si="1"/>
        <v>0.48626721524870431</v>
      </c>
    </row>
    <row r="17" spans="1:9" ht="12.75" customHeight="1" thickBot="1" x14ac:dyDescent="0.25">
      <c r="A17" s="56"/>
      <c r="B17" s="15" t="s">
        <v>19</v>
      </c>
      <c r="C17" s="13">
        <v>208190</v>
      </c>
      <c r="D17" s="13">
        <v>-1344.8</v>
      </c>
      <c r="E17" s="13">
        <v>206845.2</v>
      </c>
      <c r="F17" s="13">
        <v>82689.350000000006</v>
      </c>
      <c r="G17" s="13">
        <v>40846.550000000003</v>
      </c>
      <c r="H17" s="13">
        <f t="shared" si="0"/>
        <v>165998.65000000002</v>
      </c>
      <c r="I17" s="14">
        <f t="shared" si="1"/>
        <v>0.19747400471463683</v>
      </c>
    </row>
    <row r="18" spans="1:9" ht="12.75" customHeight="1" thickBot="1" x14ac:dyDescent="0.25">
      <c r="A18" s="56"/>
      <c r="B18" s="15" t="s">
        <v>25</v>
      </c>
      <c r="C18" s="13">
        <v>0</v>
      </c>
      <c r="D18" s="13">
        <v>1344.8</v>
      </c>
      <c r="E18" s="13">
        <v>1344.8</v>
      </c>
      <c r="F18" s="13">
        <v>1344.8</v>
      </c>
      <c r="G18" s="13">
        <v>0</v>
      </c>
      <c r="H18" s="13">
        <f t="shared" si="0"/>
        <v>1344.8</v>
      </c>
      <c r="I18" s="14">
        <f t="shared" si="1"/>
        <v>0</v>
      </c>
    </row>
    <row r="19" spans="1:9" ht="12.75" customHeight="1" thickBot="1" x14ac:dyDescent="0.25">
      <c r="A19" s="57"/>
      <c r="B19" s="16" t="s">
        <v>22</v>
      </c>
      <c r="C19" s="17">
        <v>2978485</v>
      </c>
      <c r="D19" s="17">
        <v>-70000</v>
      </c>
      <c r="E19" s="17">
        <v>2908485</v>
      </c>
      <c r="F19" s="17">
        <v>1398481.64</v>
      </c>
      <c r="G19" s="17">
        <v>1353911.48</v>
      </c>
      <c r="H19" s="17">
        <f t="shared" si="0"/>
        <v>1554573.52</v>
      </c>
      <c r="I19" s="18">
        <f t="shared" si="1"/>
        <v>0.46550402701062582</v>
      </c>
    </row>
    <row r="20" spans="1:9" ht="12.75" customHeight="1" thickBot="1" x14ac:dyDescent="0.25">
      <c r="A20" s="19" t="s">
        <v>26</v>
      </c>
      <c r="B20" s="20" t="s">
        <v>18</v>
      </c>
      <c r="C20" s="21">
        <v>33228605</v>
      </c>
      <c r="D20" s="22">
        <v>-1100000</v>
      </c>
      <c r="E20" s="22">
        <v>32128605</v>
      </c>
      <c r="F20" s="22">
        <v>15627997.800000001</v>
      </c>
      <c r="G20" s="23">
        <v>15622277.25</v>
      </c>
      <c r="H20" s="23">
        <f t="shared" si="0"/>
        <v>16506327.75</v>
      </c>
      <c r="I20" s="24">
        <f t="shared" si="1"/>
        <v>0.48624200303748016</v>
      </c>
    </row>
    <row r="21" spans="1:9" ht="12.75" customHeight="1" thickBot="1" x14ac:dyDescent="0.25">
      <c r="A21" s="25"/>
      <c r="B21" s="20" t="s">
        <v>19</v>
      </c>
      <c r="C21" s="21">
        <v>7124980</v>
      </c>
      <c r="D21" s="21">
        <v>-3973499.8</v>
      </c>
      <c r="E21" s="21">
        <v>3151480.2</v>
      </c>
      <c r="F21" s="21">
        <v>1394260.48</v>
      </c>
      <c r="G21" s="21">
        <v>967881.54</v>
      </c>
      <c r="H21" s="21">
        <f t="shared" si="0"/>
        <v>2183598.66</v>
      </c>
      <c r="I21" s="26">
        <f t="shared" si="1"/>
        <v>0.30711966395981166</v>
      </c>
    </row>
    <row r="22" spans="1:9" ht="12.75" customHeight="1" thickBot="1" x14ac:dyDescent="0.25">
      <c r="A22" s="25"/>
      <c r="B22" s="20" t="s">
        <v>20</v>
      </c>
      <c r="C22" s="21">
        <v>60000</v>
      </c>
      <c r="D22" s="21">
        <v>0</v>
      </c>
      <c r="E22" s="21">
        <v>60000</v>
      </c>
      <c r="F22" s="21">
        <v>42254.14</v>
      </c>
      <c r="G22" s="21">
        <v>25450.65</v>
      </c>
      <c r="H22" s="21">
        <f t="shared" si="0"/>
        <v>34549.35</v>
      </c>
      <c r="I22" s="26">
        <f t="shared" si="1"/>
        <v>0.42417750000000004</v>
      </c>
    </row>
    <row r="23" spans="1:9" ht="12.75" customHeight="1" thickBot="1" x14ac:dyDescent="0.25">
      <c r="A23" s="25"/>
      <c r="B23" s="20" t="s">
        <v>25</v>
      </c>
      <c r="C23" s="21">
        <v>0</v>
      </c>
      <c r="D23" s="21">
        <v>1344.8</v>
      </c>
      <c r="E23" s="21">
        <v>1344.8</v>
      </c>
      <c r="F23" s="21">
        <v>1344.8</v>
      </c>
      <c r="G23" s="21">
        <v>0</v>
      </c>
      <c r="H23" s="21">
        <f t="shared" si="0"/>
        <v>1344.8</v>
      </c>
      <c r="I23" s="26">
        <f t="shared" si="1"/>
        <v>0</v>
      </c>
    </row>
    <row r="24" spans="1:9" ht="12.75" customHeight="1" thickBot="1" x14ac:dyDescent="0.25">
      <c r="A24" s="25"/>
      <c r="B24" s="20" t="s">
        <v>21</v>
      </c>
      <c r="C24" s="21">
        <v>0</v>
      </c>
      <c r="D24" s="21">
        <v>1440</v>
      </c>
      <c r="E24" s="21">
        <v>1440</v>
      </c>
      <c r="F24" s="21">
        <v>0</v>
      </c>
      <c r="G24" s="21">
        <v>0</v>
      </c>
      <c r="H24" s="21">
        <f t="shared" si="0"/>
        <v>1440</v>
      </c>
      <c r="I24" s="26">
        <f t="shared" si="1"/>
        <v>0</v>
      </c>
    </row>
    <row r="25" spans="1:9" ht="12.75" customHeight="1" thickBot="1" x14ac:dyDescent="0.25">
      <c r="A25" s="27"/>
      <c r="B25" s="16" t="s">
        <v>22</v>
      </c>
      <c r="C25" s="17">
        <v>40413585</v>
      </c>
      <c r="D25" s="17">
        <v>-5070715</v>
      </c>
      <c r="E25" s="17">
        <v>35342870</v>
      </c>
      <c r="F25" s="17">
        <v>17065857.219999999</v>
      </c>
      <c r="G25" s="17">
        <v>16615609.439999999</v>
      </c>
      <c r="H25" s="17">
        <f t="shared" si="0"/>
        <v>18727260.560000002</v>
      </c>
      <c r="I25" s="18">
        <f t="shared" si="1"/>
        <v>0.4701262076339584</v>
      </c>
    </row>
    <row r="26" spans="1:9" ht="12.75" customHeight="1" thickBot="1" x14ac:dyDescent="0.25">
      <c r="A26" s="28" t="s">
        <v>27</v>
      </c>
      <c r="B26" s="15" t="s">
        <v>18</v>
      </c>
      <c r="C26" s="13">
        <v>3618590</v>
      </c>
      <c r="D26" s="13">
        <v>0</v>
      </c>
      <c r="E26" s="13">
        <v>3618590</v>
      </c>
      <c r="F26" s="13">
        <v>1760454.24</v>
      </c>
      <c r="G26" s="13">
        <v>1760298.06</v>
      </c>
      <c r="H26" s="13">
        <f t="shared" si="0"/>
        <v>1858291.94</v>
      </c>
      <c r="I26" s="14">
        <f t="shared" si="1"/>
        <v>0.48645965970170701</v>
      </c>
    </row>
    <row r="27" spans="1:9" ht="12.75" customHeight="1" thickBot="1" x14ac:dyDescent="0.25">
      <c r="A27" s="29"/>
      <c r="B27" s="15" t="s">
        <v>19</v>
      </c>
      <c r="C27" s="13">
        <v>1571840</v>
      </c>
      <c r="D27" s="13">
        <v>0</v>
      </c>
      <c r="E27" s="13">
        <v>1571840</v>
      </c>
      <c r="F27" s="13">
        <v>1047123.48</v>
      </c>
      <c r="G27" s="13">
        <v>596261.43999999994</v>
      </c>
      <c r="H27" s="13">
        <f t="shared" si="0"/>
        <v>975578.56</v>
      </c>
      <c r="I27" s="14">
        <f t="shared" si="1"/>
        <v>0.37933978013029312</v>
      </c>
    </row>
    <row r="28" spans="1:9" ht="12.75" customHeight="1" thickBot="1" x14ac:dyDescent="0.25">
      <c r="A28" s="29"/>
      <c r="B28" s="15" t="s">
        <v>20</v>
      </c>
      <c r="C28" s="13">
        <v>68820</v>
      </c>
      <c r="D28" s="13">
        <v>0</v>
      </c>
      <c r="E28" s="13">
        <v>68820</v>
      </c>
      <c r="F28" s="13">
        <v>64347.91</v>
      </c>
      <c r="G28" s="13">
        <v>52830.12</v>
      </c>
      <c r="H28" s="13">
        <f t="shared" si="0"/>
        <v>15989.879999999997</v>
      </c>
      <c r="I28" s="14">
        <f t="shared" si="1"/>
        <v>0.76765649520488233</v>
      </c>
    </row>
    <row r="29" spans="1:9" ht="12.75" customHeight="1" thickBot="1" x14ac:dyDescent="0.25">
      <c r="A29" s="29"/>
      <c r="B29" s="15" t="s">
        <v>21</v>
      </c>
      <c r="C29" s="13">
        <v>11000</v>
      </c>
      <c r="D29" s="13">
        <v>0</v>
      </c>
      <c r="E29" s="13">
        <v>11000</v>
      </c>
      <c r="F29" s="13">
        <v>0</v>
      </c>
      <c r="G29" s="13">
        <v>0</v>
      </c>
      <c r="H29" s="13">
        <f t="shared" si="0"/>
        <v>11000</v>
      </c>
      <c r="I29" s="14">
        <f t="shared" si="1"/>
        <v>0</v>
      </c>
    </row>
    <row r="30" spans="1:9" ht="12.75" customHeight="1" thickBot="1" x14ac:dyDescent="0.25">
      <c r="A30" s="30"/>
      <c r="B30" s="16" t="s">
        <v>22</v>
      </c>
      <c r="C30" s="17">
        <v>5270250</v>
      </c>
      <c r="D30" s="17">
        <v>0</v>
      </c>
      <c r="E30" s="17">
        <v>5270250</v>
      </c>
      <c r="F30" s="17">
        <v>2871925.63</v>
      </c>
      <c r="G30" s="17">
        <v>2409389.62</v>
      </c>
      <c r="H30" s="17">
        <f t="shared" si="0"/>
        <v>2860860.38</v>
      </c>
      <c r="I30" s="18">
        <f t="shared" si="1"/>
        <v>0.4571679939281818</v>
      </c>
    </row>
    <row r="31" spans="1:9" ht="12.75" customHeight="1" thickBot="1" x14ac:dyDescent="0.25">
      <c r="A31" s="28" t="s">
        <v>28</v>
      </c>
      <c r="B31" s="15" t="s">
        <v>18</v>
      </c>
      <c r="C31" s="13">
        <v>15474270</v>
      </c>
      <c r="D31" s="13">
        <v>-380000</v>
      </c>
      <c r="E31" s="13">
        <v>15094270</v>
      </c>
      <c r="F31" s="13">
        <v>7392387.6799999997</v>
      </c>
      <c r="G31" s="13">
        <v>7389349.6100000003</v>
      </c>
      <c r="H31" s="13">
        <f t="shared" si="0"/>
        <v>7704920.3899999997</v>
      </c>
      <c r="I31" s="14">
        <f t="shared" si="1"/>
        <v>0.489546669696514</v>
      </c>
    </row>
    <row r="32" spans="1:9" ht="12.75" customHeight="1" thickBot="1" x14ac:dyDescent="0.25">
      <c r="A32" s="29"/>
      <c r="B32" s="15" t="s">
        <v>19</v>
      </c>
      <c r="C32" s="13">
        <v>2868225</v>
      </c>
      <c r="D32" s="13">
        <v>-2307260</v>
      </c>
      <c r="E32" s="13">
        <v>560965</v>
      </c>
      <c r="F32" s="13">
        <v>172949.13</v>
      </c>
      <c r="G32" s="13">
        <v>126867.47</v>
      </c>
      <c r="H32" s="13">
        <f t="shared" si="0"/>
        <v>434097.53</v>
      </c>
      <c r="I32" s="14">
        <f t="shared" si="1"/>
        <v>0.22615933257868137</v>
      </c>
    </row>
    <row r="33" spans="1:9" ht="12.75" customHeight="1" thickBot="1" x14ac:dyDescent="0.25">
      <c r="A33" s="30"/>
      <c r="B33" s="16" t="s">
        <v>22</v>
      </c>
      <c r="C33" s="17">
        <v>18342495</v>
      </c>
      <c r="D33" s="17">
        <v>-2687260</v>
      </c>
      <c r="E33" s="17">
        <v>15655235</v>
      </c>
      <c r="F33" s="17">
        <v>7565336.8099999996</v>
      </c>
      <c r="G33" s="17">
        <v>7516217.0800000001</v>
      </c>
      <c r="H33" s="17">
        <f t="shared" si="0"/>
        <v>8139017.9199999999</v>
      </c>
      <c r="I33" s="18">
        <f t="shared" si="1"/>
        <v>0.48010886326522728</v>
      </c>
    </row>
    <row r="34" spans="1:9" ht="12.75" customHeight="1" thickBot="1" x14ac:dyDescent="0.25">
      <c r="A34" s="28" t="s">
        <v>29</v>
      </c>
      <c r="B34" s="15" t="s">
        <v>18</v>
      </c>
      <c r="C34" s="13">
        <v>1781415</v>
      </c>
      <c r="D34" s="13">
        <v>0</v>
      </c>
      <c r="E34" s="13">
        <v>1781415</v>
      </c>
      <c r="F34" s="13">
        <v>851435.39</v>
      </c>
      <c r="G34" s="13">
        <v>851435.39</v>
      </c>
      <c r="H34" s="13">
        <f t="shared" si="0"/>
        <v>929979.61</v>
      </c>
      <c r="I34" s="14">
        <f t="shared" si="1"/>
        <v>0.47795454175472868</v>
      </c>
    </row>
    <row r="35" spans="1:9" ht="12.75" customHeight="1" thickBot="1" x14ac:dyDescent="0.25">
      <c r="A35" s="29"/>
      <c r="B35" s="15" t="s">
        <v>19</v>
      </c>
      <c r="C35" s="13">
        <v>230170</v>
      </c>
      <c r="D35" s="13">
        <v>0</v>
      </c>
      <c r="E35" s="13">
        <v>230170</v>
      </c>
      <c r="F35" s="13">
        <v>124825.60000000001</v>
      </c>
      <c r="G35" s="13">
        <v>52132.08</v>
      </c>
      <c r="H35" s="13">
        <f t="shared" si="0"/>
        <v>178037.91999999998</v>
      </c>
      <c r="I35" s="14">
        <f t="shared" si="1"/>
        <v>0.22649380892383891</v>
      </c>
    </row>
    <row r="36" spans="1:9" ht="12.75" customHeight="1" thickBot="1" x14ac:dyDescent="0.25">
      <c r="A36" s="29"/>
      <c r="B36" s="15" t="s">
        <v>21</v>
      </c>
      <c r="C36" s="13">
        <v>15395</v>
      </c>
      <c r="D36" s="13">
        <v>0</v>
      </c>
      <c r="E36" s="13">
        <v>15395</v>
      </c>
      <c r="F36" s="13">
        <v>580</v>
      </c>
      <c r="G36" s="13">
        <v>0</v>
      </c>
      <c r="H36" s="13">
        <f t="shared" si="0"/>
        <v>15395</v>
      </c>
      <c r="I36" s="14">
        <f t="shared" si="1"/>
        <v>0</v>
      </c>
    </row>
    <row r="37" spans="1:9" ht="12.75" customHeight="1" thickBot="1" x14ac:dyDescent="0.25">
      <c r="A37" s="30"/>
      <c r="B37" s="16" t="s">
        <v>22</v>
      </c>
      <c r="C37" s="17">
        <v>2026980</v>
      </c>
      <c r="D37" s="17">
        <v>0</v>
      </c>
      <c r="E37" s="17">
        <v>2026980</v>
      </c>
      <c r="F37" s="17">
        <v>976840.99</v>
      </c>
      <c r="G37" s="17">
        <v>903567.47</v>
      </c>
      <c r="H37" s="17">
        <f t="shared" si="0"/>
        <v>1123412.53</v>
      </c>
      <c r="I37" s="18">
        <f t="shared" si="1"/>
        <v>0.44577029373748134</v>
      </c>
    </row>
    <row r="38" spans="1:9" ht="12.75" customHeight="1" thickBot="1" x14ac:dyDescent="0.25">
      <c r="A38" s="19" t="s">
        <v>30</v>
      </c>
      <c r="B38" s="20" t="s">
        <v>18</v>
      </c>
      <c r="C38" s="21">
        <v>20874275</v>
      </c>
      <c r="D38" s="21">
        <v>-380000</v>
      </c>
      <c r="E38" s="21">
        <v>20494275</v>
      </c>
      <c r="F38" s="21">
        <v>10004277.310000001</v>
      </c>
      <c r="G38" s="21">
        <v>10001083.060000001</v>
      </c>
      <c r="H38" s="21">
        <f t="shared" si="0"/>
        <v>10493191.939999999</v>
      </c>
      <c r="I38" s="26">
        <f t="shared" si="1"/>
        <v>0.48799399149274619</v>
      </c>
    </row>
    <row r="39" spans="1:9" ht="12.75" customHeight="1" thickBot="1" x14ac:dyDescent="0.25">
      <c r="A39" s="25"/>
      <c r="B39" s="20" t="s">
        <v>19</v>
      </c>
      <c r="C39" s="21">
        <v>4670235</v>
      </c>
      <c r="D39" s="21">
        <v>-2307260</v>
      </c>
      <c r="E39" s="21">
        <v>2362975</v>
      </c>
      <c r="F39" s="21">
        <v>1344898.21</v>
      </c>
      <c r="G39" s="21">
        <v>775260.99</v>
      </c>
      <c r="H39" s="21">
        <f t="shared" si="0"/>
        <v>1587714.01</v>
      </c>
      <c r="I39" s="26">
        <f t="shared" si="1"/>
        <v>0.32808683545107331</v>
      </c>
    </row>
    <row r="40" spans="1:9" ht="12.75" customHeight="1" thickBot="1" x14ac:dyDescent="0.25">
      <c r="A40" s="25"/>
      <c r="B40" s="20" t="s">
        <v>20</v>
      </c>
      <c r="C40" s="21">
        <v>68820</v>
      </c>
      <c r="D40" s="21">
        <v>0</v>
      </c>
      <c r="E40" s="21">
        <v>68820</v>
      </c>
      <c r="F40" s="21">
        <v>64347.91</v>
      </c>
      <c r="G40" s="21">
        <v>52830.12</v>
      </c>
      <c r="H40" s="21">
        <f t="shared" si="0"/>
        <v>15989.879999999997</v>
      </c>
      <c r="I40" s="26">
        <f t="shared" si="1"/>
        <v>0.76765649520488233</v>
      </c>
    </row>
    <row r="41" spans="1:9" ht="12.75" customHeight="1" thickBot="1" x14ac:dyDescent="0.25">
      <c r="A41" s="25"/>
      <c r="B41" s="20" t="s">
        <v>21</v>
      </c>
      <c r="C41" s="21">
        <v>26395</v>
      </c>
      <c r="D41" s="21">
        <v>0</v>
      </c>
      <c r="E41" s="21">
        <v>26395</v>
      </c>
      <c r="F41" s="21">
        <v>580</v>
      </c>
      <c r="G41" s="21">
        <v>0</v>
      </c>
      <c r="H41" s="21">
        <f t="shared" si="0"/>
        <v>26395</v>
      </c>
      <c r="I41" s="26">
        <f t="shared" si="1"/>
        <v>0</v>
      </c>
    </row>
    <row r="42" spans="1:9" ht="12.75" customHeight="1" thickBot="1" x14ac:dyDescent="0.25">
      <c r="A42" s="27"/>
      <c r="B42" s="16" t="s">
        <v>22</v>
      </c>
      <c r="C42" s="17">
        <v>25639725</v>
      </c>
      <c r="D42" s="17">
        <v>-2687260</v>
      </c>
      <c r="E42" s="17">
        <v>22952465</v>
      </c>
      <c r="F42" s="17">
        <v>11414103.43</v>
      </c>
      <c r="G42" s="17">
        <v>10829174.17</v>
      </c>
      <c r="H42" s="17">
        <f t="shared" si="0"/>
        <v>12123290.83</v>
      </c>
      <c r="I42" s="18">
        <f t="shared" si="1"/>
        <v>0.47180876520234316</v>
      </c>
    </row>
    <row r="43" spans="1:9" ht="12.75" customHeight="1" thickBot="1" x14ac:dyDescent="0.25">
      <c r="A43" s="28" t="s">
        <v>31</v>
      </c>
      <c r="B43" s="15" t="s">
        <v>18</v>
      </c>
      <c r="C43" s="13">
        <v>6478530</v>
      </c>
      <c r="D43" s="13">
        <v>-198690</v>
      </c>
      <c r="E43" s="13">
        <v>6279840</v>
      </c>
      <c r="F43" s="13">
        <v>3053774.25</v>
      </c>
      <c r="G43" s="13">
        <v>3053774.25</v>
      </c>
      <c r="H43" s="13">
        <f t="shared" si="0"/>
        <v>3226065.75</v>
      </c>
      <c r="I43" s="14">
        <f t="shared" si="1"/>
        <v>0.48628217438660859</v>
      </c>
    </row>
    <row r="44" spans="1:9" ht="12.75" customHeight="1" thickBot="1" x14ac:dyDescent="0.25">
      <c r="A44" s="29"/>
      <c r="B44" s="15" t="s">
        <v>19</v>
      </c>
      <c r="C44" s="13">
        <v>1555965</v>
      </c>
      <c r="D44" s="13">
        <v>0</v>
      </c>
      <c r="E44" s="13">
        <v>1555965</v>
      </c>
      <c r="F44" s="13">
        <v>1098356.1399999999</v>
      </c>
      <c r="G44" s="13">
        <v>584367.19999999995</v>
      </c>
      <c r="H44" s="13">
        <f t="shared" si="0"/>
        <v>971597.8</v>
      </c>
      <c r="I44" s="14">
        <f t="shared" si="1"/>
        <v>0.37556577429440891</v>
      </c>
    </row>
    <row r="45" spans="1:9" ht="12.75" customHeight="1" thickBot="1" x14ac:dyDescent="0.25">
      <c r="A45" s="29"/>
      <c r="B45" s="15" t="s">
        <v>20</v>
      </c>
      <c r="C45" s="13">
        <v>113000</v>
      </c>
      <c r="D45" s="13">
        <v>-1151.8399999999999</v>
      </c>
      <c r="E45" s="13">
        <v>111848.16</v>
      </c>
      <c r="F45" s="13">
        <v>38531.980000000003</v>
      </c>
      <c r="G45" s="13">
        <v>31036.9</v>
      </c>
      <c r="H45" s="13">
        <f t="shared" si="0"/>
        <v>80811.260000000009</v>
      </c>
      <c r="I45" s="14">
        <f t="shared" si="1"/>
        <v>0.2774913775961983</v>
      </c>
    </row>
    <row r="46" spans="1:9" ht="12.75" customHeight="1" thickBot="1" x14ac:dyDescent="0.25">
      <c r="A46" s="29"/>
      <c r="B46" s="15" t="s">
        <v>25</v>
      </c>
      <c r="C46" s="13">
        <v>0</v>
      </c>
      <c r="D46" s="13">
        <v>1151.8399999999999</v>
      </c>
      <c r="E46" s="13">
        <v>1151.8399999999999</v>
      </c>
      <c r="F46" s="13">
        <v>1151.8399999999999</v>
      </c>
      <c r="G46" s="13">
        <v>1151.8399999999999</v>
      </c>
      <c r="H46" s="13">
        <f t="shared" si="0"/>
        <v>0</v>
      </c>
      <c r="I46" s="14">
        <f t="shared" si="1"/>
        <v>1</v>
      </c>
    </row>
    <row r="47" spans="1:9" ht="12.75" customHeight="1" thickBot="1" x14ac:dyDescent="0.25">
      <c r="A47" s="30"/>
      <c r="B47" s="16" t="s">
        <v>22</v>
      </c>
      <c r="C47" s="17">
        <v>8147495</v>
      </c>
      <c r="D47" s="17">
        <v>-198690</v>
      </c>
      <c r="E47" s="17">
        <v>7948805</v>
      </c>
      <c r="F47" s="17">
        <v>4191814.21</v>
      </c>
      <c r="G47" s="17">
        <v>3670330.19</v>
      </c>
      <c r="H47" s="17">
        <f t="shared" si="0"/>
        <v>4278474.8100000005</v>
      </c>
      <c r="I47" s="18">
        <f t="shared" si="1"/>
        <v>0.46174616058640261</v>
      </c>
    </row>
    <row r="48" spans="1:9" ht="12.75" customHeight="1" thickBot="1" x14ac:dyDescent="0.25">
      <c r="A48" s="28" t="s">
        <v>32</v>
      </c>
      <c r="B48" s="15" t="s">
        <v>18</v>
      </c>
      <c r="C48" s="13">
        <v>23600895</v>
      </c>
      <c r="D48" s="13">
        <v>-919000</v>
      </c>
      <c r="E48" s="13">
        <v>22681895</v>
      </c>
      <c r="F48" s="13">
        <v>11077610.99</v>
      </c>
      <c r="G48" s="13">
        <v>11077610.99</v>
      </c>
      <c r="H48" s="13">
        <f t="shared" si="0"/>
        <v>11604284.01</v>
      </c>
      <c r="I48" s="14">
        <f t="shared" si="1"/>
        <v>0.48839001282741146</v>
      </c>
    </row>
    <row r="49" spans="1:9" ht="12.75" customHeight="1" thickBot="1" x14ac:dyDescent="0.25">
      <c r="A49" s="29"/>
      <c r="B49" s="15" t="s">
        <v>19</v>
      </c>
      <c r="C49" s="13">
        <v>8206605</v>
      </c>
      <c r="D49" s="13">
        <v>-5524740</v>
      </c>
      <c r="E49" s="13">
        <v>2681865</v>
      </c>
      <c r="F49" s="13">
        <v>1245257.17</v>
      </c>
      <c r="G49" s="13">
        <v>920450.46</v>
      </c>
      <c r="H49" s="13">
        <f t="shared" si="0"/>
        <v>1761414.54</v>
      </c>
      <c r="I49" s="14">
        <f t="shared" si="1"/>
        <v>0.34321282391171815</v>
      </c>
    </row>
    <row r="50" spans="1:9" ht="12.75" customHeight="1" thickBot="1" x14ac:dyDescent="0.25">
      <c r="A50" s="29"/>
      <c r="B50" s="15" t="s">
        <v>21</v>
      </c>
      <c r="C50" s="13">
        <v>0</v>
      </c>
      <c r="D50" s="13">
        <v>16275</v>
      </c>
      <c r="E50" s="13">
        <v>16275</v>
      </c>
      <c r="F50" s="13">
        <v>0</v>
      </c>
      <c r="G50" s="13">
        <v>0</v>
      </c>
      <c r="H50" s="13">
        <f t="shared" si="0"/>
        <v>16275</v>
      </c>
      <c r="I50" s="14">
        <f t="shared" si="1"/>
        <v>0</v>
      </c>
    </row>
    <row r="51" spans="1:9" ht="12.75" customHeight="1" thickBot="1" x14ac:dyDescent="0.25">
      <c r="A51" s="30"/>
      <c r="B51" s="16" t="s">
        <v>22</v>
      </c>
      <c r="C51" s="17">
        <v>31807500</v>
      </c>
      <c r="D51" s="17">
        <v>-6427465</v>
      </c>
      <c r="E51" s="17">
        <v>25380035</v>
      </c>
      <c r="F51" s="17">
        <v>12322868.16</v>
      </c>
      <c r="G51" s="17">
        <v>11998061.449999999</v>
      </c>
      <c r="H51" s="17">
        <f t="shared" si="0"/>
        <v>13381973.550000001</v>
      </c>
      <c r="I51" s="18">
        <f t="shared" si="1"/>
        <v>0.47273620584053566</v>
      </c>
    </row>
    <row r="52" spans="1:9" ht="12.75" customHeight="1" thickBot="1" x14ac:dyDescent="0.25">
      <c r="A52" s="55" t="s">
        <v>33</v>
      </c>
      <c r="B52" s="15" t="s">
        <v>18</v>
      </c>
      <c r="C52" s="13">
        <v>2892550</v>
      </c>
      <c r="D52" s="13">
        <v>0</v>
      </c>
      <c r="E52" s="13">
        <v>2892550</v>
      </c>
      <c r="F52" s="13">
        <v>1416177.01</v>
      </c>
      <c r="G52" s="13">
        <v>1416177.01</v>
      </c>
      <c r="H52" s="13">
        <f t="shared" si="0"/>
        <v>1476372.99</v>
      </c>
      <c r="I52" s="14">
        <f t="shared" si="1"/>
        <v>0.48959465177784306</v>
      </c>
    </row>
    <row r="53" spans="1:9" ht="12.75" customHeight="1" thickBot="1" x14ac:dyDescent="0.25">
      <c r="A53" s="56"/>
      <c r="B53" s="15" t="s">
        <v>19</v>
      </c>
      <c r="C53" s="13">
        <v>519920</v>
      </c>
      <c r="D53" s="13">
        <v>0</v>
      </c>
      <c r="E53" s="13">
        <v>519920</v>
      </c>
      <c r="F53" s="13">
        <v>172876.26</v>
      </c>
      <c r="G53" s="13">
        <v>126187.55</v>
      </c>
      <c r="H53" s="13">
        <f t="shared" si="0"/>
        <v>393732.45</v>
      </c>
      <c r="I53" s="14">
        <f t="shared" si="1"/>
        <v>0.24270570472380368</v>
      </c>
    </row>
    <row r="54" spans="1:9" ht="12.75" customHeight="1" thickBot="1" x14ac:dyDescent="0.25">
      <c r="A54" s="57"/>
      <c r="B54" s="16" t="s">
        <v>22</v>
      </c>
      <c r="C54" s="17">
        <v>3412470</v>
      </c>
      <c r="D54" s="17">
        <v>0</v>
      </c>
      <c r="E54" s="17">
        <v>3412470</v>
      </c>
      <c r="F54" s="17">
        <v>1589053.27</v>
      </c>
      <c r="G54" s="17">
        <v>1542364.56</v>
      </c>
      <c r="H54" s="17">
        <f t="shared" si="0"/>
        <v>1870105.44</v>
      </c>
      <c r="I54" s="18">
        <f t="shared" si="1"/>
        <v>0.45197893607855893</v>
      </c>
    </row>
    <row r="55" spans="1:9" ht="12.75" customHeight="1" thickBot="1" x14ac:dyDescent="0.25">
      <c r="A55" s="19" t="s">
        <v>34</v>
      </c>
      <c r="B55" s="20" t="s">
        <v>18</v>
      </c>
      <c r="C55" s="21">
        <v>32971975</v>
      </c>
      <c r="D55" s="22">
        <v>-1117690</v>
      </c>
      <c r="E55" s="22">
        <v>31854285</v>
      </c>
      <c r="F55" s="22">
        <v>15547562.25</v>
      </c>
      <c r="G55" s="23">
        <v>15547562.25</v>
      </c>
      <c r="H55" s="23">
        <f t="shared" si="0"/>
        <v>16306722.75</v>
      </c>
      <c r="I55" s="24">
        <f t="shared" si="1"/>
        <v>0.48808385590823966</v>
      </c>
    </row>
    <row r="56" spans="1:9" ht="12.75" customHeight="1" thickBot="1" x14ac:dyDescent="0.25">
      <c r="A56" s="25"/>
      <c r="B56" s="20" t="s">
        <v>19</v>
      </c>
      <c r="C56" s="21">
        <v>10282490</v>
      </c>
      <c r="D56" s="21">
        <v>-5524740</v>
      </c>
      <c r="E56" s="21">
        <v>4757750</v>
      </c>
      <c r="F56" s="21">
        <v>2516489.5699999998</v>
      </c>
      <c r="G56" s="21">
        <v>1631005.21</v>
      </c>
      <c r="H56" s="21">
        <f t="shared" si="0"/>
        <v>3126744.79</v>
      </c>
      <c r="I56" s="26">
        <f t="shared" si="1"/>
        <v>0.34281019599600648</v>
      </c>
    </row>
    <row r="57" spans="1:9" ht="12.75" customHeight="1" thickBot="1" x14ac:dyDescent="0.25">
      <c r="A57" s="25"/>
      <c r="B57" s="20" t="s">
        <v>20</v>
      </c>
      <c r="C57" s="21">
        <v>113000</v>
      </c>
      <c r="D57" s="21">
        <v>-1151.8399999999999</v>
      </c>
      <c r="E57" s="21">
        <v>111848.16</v>
      </c>
      <c r="F57" s="21">
        <v>38531.980000000003</v>
      </c>
      <c r="G57" s="21">
        <v>31036.9</v>
      </c>
      <c r="H57" s="21">
        <f t="shared" si="0"/>
        <v>80811.260000000009</v>
      </c>
      <c r="I57" s="26">
        <f t="shared" si="1"/>
        <v>0.2774913775961983</v>
      </c>
    </row>
    <row r="58" spans="1:9" ht="12.75" customHeight="1" thickBot="1" x14ac:dyDescent="0.25">
      <c r="A58" s="25"/>
      <c r="B58" s="20" t="s">
        <v>25</v>
      </c>
      <c r="C58" s="21">
        <v>0</v>
      </c>
      <c r="D58" s="21">
        <v>1151.8399999999999</v>
      </c>
      <c r="E58" s="21">
        <v>1151.8399999999999</v>
      </c>
      <c r="F58" s="21">
        <v>1151.8399999999999</v>
      </c>
      <c r="G58" s="21">
        <v>1151.8399999999999</v>
      </c>
      <c r="H58" s="21">
        <f t="shared" si="0"/>
        <v>0</v>
      </c>
      <c r="I58" s="26">
        <f t="shared" si="1"/>
        <v>1</v>
      </c>
    </row>
    <row r="59" spans="1:9" ht="12.75" customHeight="1" thickBot="1" x14ac:dyDescent="0.25">
      <c r="A59" s="25"/>
      <c r="B59" s="20" t="s">
        <v>21</v>
      </c>
      <c r="C59" s="21">
        <v>0</v>
      </c>
      <c r="D59" s="21">
        <v>16275</v>
      </c>
      <c r="E59" s="21">
        <v>16275</v>
      </c>
      <c r="F59" s="21">
        <v>0</v>
      </c>
      <c r="G59" s="21">
        <v>0</v>
      </c>
      <c r="H59" s="21">
        <f t="shared" si="0"/>
        <v>16275</v>
      </c>
      <c r="I59" s="26">
        <f t="shared" si="1"/>
        <v>0</v>
      </c>
    </row>
    <row r="60" spans="1:9" ht="12.75" customHeight="1" thickBot="1" x14ac:dyDescent="0.25">
      <c r="A60" s="27"/>
      <c r="B60" s="16" t="s">
        <v>22</v>
      </c>
      <c r="C60" s="17">
        <v>43367465</v>
      </c>
      <c r="D60" s="17">
        <v>-6626155</v>
      </c>
      <c r="E60" s="17">
        <v>36741310</v>
      </c>
      <c r="F60" s="17">
        <v>18103735.640000001</v>
      </c>
      <c r="G60" s="17">
        <v>17210756.199999999</v>
      </c>
      <c r="H60" s="17">
        <f t="shared" si="0"/>
        <v>19530553.800000001</v>
      </c>
      <c r="I60" s="18">
        <f t="shared" si="1"/>
        <v>0.46843066292410368</v>
      </c>
    </row>
    <row r="61" spans="1:9" ht="12.75" customHeight="1" thickBot="1" x14ac:dyDescent="0.25">
      <c r="A61" s="55" t="s">
        <v>35</v>
      </c>
      <c r="B61" s="15" t="s">
        <v>18</v>
      </c>
      <c r="C61" s="13">
        <v>4483075</v>
      </c>
      <c r="D61" s="13">
        <v>0</v>
      </c>
      <c r="E61" s="13">
        <v>4483075</v>
      </c>
      <c r="F61" s="13">
        <v>2218513.5099999998</v>
      </c>
      <c r="G61" s="13">
        <v>2218372.14</v>
      </c>
      <c r="H61" s="13">
        <f t="shared" si="0"/>
        <v>2264702.86</v>
      </c>
      <c r="I61" s="14">
        <f t="shared" si="1"/>
        <v>0.49483270746083885</v>
      </c>
    </row>
    <row r="62" spans="1:9" ht="12.75" customHeight="1" thickBot="1" x14ac:dyDescent="0.25">
      <c r="A62" s="56"/>
      <c r="B62" s="15" t="s">
        <v>19</v>
      </c>
      <c r="C62" s="13">
        <v>1931780</v>
      </c>
      <c r="D62" s="13">
        <v>0</v>
      </c>
      <c r="E62" s="13">
        <v>1931780</v>
      </c>
      <c r="F62" s="13">
        <v>1242706.97</v>
      </c>
      <c r="G62" s="13">
        <v>682439.04</v>
      </c>
      <c r="H62" s="13">
        <f t="shared" si="0"/>
        <v>1249340.96</v>
      </c>
      <c r="I62" s="14">
        <f t="shared" si="1"/>
        <v>0.35326954415099032</v>
      </c>
    </row>
    <row r="63" spans="1:9" ht="12.75" customHeight="1" thickBot="1" x14ac:dyDescent="0.25">
      <c r="A63" s="56"/>
      <c r="B63" s="15" t="s">
        <v>20</v>
      </c>
      <c r="C63" s="13">
        <v>84000</v>
      </c>
      <c r="D63" s="13">
        <v>0</v>
      </c>
      <c r="E63" s="13">
        <v>84000</v>
      </c>
      <c r="F63" s="13">
        <v>38723.449999999997</v>
      </c>
      <c r="G63" s="13">
        <v>23647.98</v>
      </c>
      <c r="H63" s="13">
        <f t="shared" si="0"/>
        <v>60352.020000000004</v>
      </c>
      <c r="I63" s="14">
        <f t="shared" si="1"/>
        <v>0.28152357142857143</v>
      </c>
    </row>
    <row r="64" spans="1:9" ht="12.75" customHeight="1" thickBot="1" x14ac:dyDescent="0.25">
      <c r="A64" s="56"/>
      <c r="B64" s="15" t="s">
        <v>21</v>
      </c>
      <c r="C64" s="13">
        <v>6840</v>
      </c>
      <c r="D64" s="13">
        <v>0</v>
      </c>
      <c r="E64" s="13">
        <v>6840</v>
      </c>
      <c r="F64" s="13">
        <v>250</v>
      </c>
      <c r="G64" s="13">
        <v>0</v>
      </c>
      <c r="H64" s="13">
        <f t="shared" si="0"/>
        <v>6840</v>
      </c>
      <c r="I64" s="14">
        <f t="shared" si="1"/>
        <v>0</v>
      </c>
    </row>
    <row r="65" spans="1:9" ht="12.75" customHeight="1" thickBot="1" x14ac:dyDescent="0.25">
      <c r="A65" s="57"/>
      <c r="B65" s="16" t="s">
        <v>22</v>
      </c>
      <c r="C65" s="17">
        <v>6505695</v>
      </c>
      <c r="D65" s="17">
        <v>0</v>
      </c>
      <c r="E65" s="17">
        <v>6505695</v>
      </c>
      <c r="F65" s="17">
        <v>3500193.93</v>
      </c>
      <c r="G65" s="17">
        <v>2924459.16</v>
      </c>
      <c r="H65" s="17">
        <f t="shared" si="0"/>
        <v>3581235.84</v>
      </c>
      <c r="I65" s="18">
        <f t="shared" si="1"/>
        <v>0.44952294259106829</v>
      </c>
    </row>
    <row r="66" spans="1:9" ht="12.75" customHeight="1" thickBot="1" x14ac:dyDescent="0.25">
      <c r="A66" s="55" t="s">
        <v>36</v>
      </c>
      <c r="B66" s="15" t="s">
        <v>18</v>
      </c>
      <c r="C66" s="13">
        <v>18237020</v>
      </c>
      <c r="D66" s="13">
        <v>-703091</v>
      </c>
      <c r="E66" s="13">
        <v>17533929</v>
      </c>
      <c r="F66" s="13">
        <v>8531189.3699999992</v>
      </c>
      <c r="G66" s="13">
        <v>8528927.3100000005</v>
      </c>
      <c r="H66" s="13">
        <f t="shared" si="0"/>
        <v>9005001.6899999995</v>
      </c>
      <c r="I66" s="14">
        <f t="shared" si="1"/>
        <v>0.48642419562666189</v>
      </c>
    </row>
    <row r="67" spans="1:9" ht="12.75" customHeight="1" thickBot="1" x14ac:dyDescent="0.25">
      <c r="A67" s="56"/>
      <c r="B67" s="15" t="s">
        <v>19</v>
      </c>
      <c r="C67" s="13">
        <v>2794030</v>
      </c>
      <c r="D67" s="13">
        <v>-1903235.01</v>
      </c>
      <c r="E67" s="13">
        <v>890794.99</v>
      </c>
      <c r="F67" s="13">
        <v>472887.19</v>
      </c>
      <c r="G67" s="13">
        <v>471959.92</v>
      </c>
      <c r="H67" s="13">
        <f t="shared" si="0"/>
        <v>418835.07</v>
      </c>
      <c r="I67" s="14">
        <f t="shared" si="1"/>
        <v>0.52981878580165787</v>
      </c>
    </row>
    <row r="68" spans="1:9" ht="12.75" customHeight="1" thickBot="1" x14ac:dyDescent="0.25">
      <c r="A68" s="56"/>
      <c r="B68" s="15" t="s">
        <v>25</v>
      </c>
      <c r="C68" s="13">
        <v>0</v>
      </c>
      <c r="D68" s="13">
        <v>3235.01</v>
      </c>
      <c r="E68" s="13">
        <v>3235.01</v>
      </c>
      <c r="F68" s="13">
        <v>1977.87</v>
      </c>
      <c r="G68" s="13">
        <v>1977.87</v>
      </c>
      <c r="H68" s="13">
        <f t="shared" si="0"/>
        <v>1257.1400000000003</v>
      </c>
      <c r="I68" s="14">
        <f t="shared" si="1"/>
        <v>0.61139532798971252</v>
      </c>
    </row>
    <row r="69" spans="1:9" ht="12.75" customHeight="1" thickBot="1" x14ac:dyDescent="0.25">
      <c r="A69" s="57"/>
      <c r="B69" s="16" t="s">
        <v>22</v>
      </c>
      <c r="C69" s="17">
        <v>21031050</v>
      </c>
      <c r="D69" s="17">
        <v>-2603091</v>
      </c>
      <c r="E69" s="17">
        <v>18427959</v>
      </c>
      <c r="F69" s="17">
        <v>9006054.4299999997</v>
      </c>
      <c r="G69" s="17">
        <v>9002865.0999999996</v>
      </c>
      <c r="H69" s="17">
        <f t="shared" si="0"/>
        <v>9425093.9000000004</v>
      </c>
      <c r="I69" s="18">
        <f t="shared" si="1"/>
        <v>0.48854379912609963</v>
      </c>
    </row>
    <row r="70" spans="1:9" ht="12.75" customHeight="1" thickBot="1" x14ac:dyDescent="0.25">
      <c r="A70" s="55" t="s">
        <v>37</v>
      </c>
      <c r="B70" s="15" t="s">
        <v>18</v>
      </c>
      <c r="C70" s="13">
        <v>3069010</v>
      </c>
      <c r="D70" s="13">
        <v>-120190</v>
      </c>
      <c r="E70" s="13">
        <v>2948820</v>
      </c>
      <c r="F70" s="13">
        <v>1437060.42</v>
      </c>
      <c r="G70" s="13">
        <v>1437023.42</v>
      </c>
      <c r="H70" s="13">
        <f t="shared" si="0"/>
        <v>1511796.58</v>
      </c>
      <c r="I70" s="14">
        <f t="shared" si="1"/>
        <v>0.48732151165550963</v>
      </c>
    </row>
    <row r="71" spans="1:9" ht="12.75" customHeight="1" thickBot="1" x14ac:dyDescent="0.25">
      <c r="A71" s="56"/>
      <c r="B71" s="15" t="s">
        <v>19</v>
      </c>
      <c r="C71" s="13">
        <v>133060</v>
      </c>
      <c r="D71" s="13">
        <v>-1372.65</v>
      </c>
      <c r="E71" s="13">
        <v>131687.35</v>
      </c>
      <c r="F71" s="13">
        <v>72223.55</v>
      </c>
      <c r="G71" s="13">
        <v>33692.47</v>
      </c>
      <c r="H71" s="13">
        <f t="shared" si="0"/>
        <v>97994.880000000005</v>
      </c>
      <c r="I71" s="14">
        <f t="shared" si="1"/>
        <v>0.25585198578299284</v>
      </c>
    </row>
    <row r="72" spans="1:9" ht="12.75" customHeight="1" thickBot="1" x14ac:dyDescent="0.25">
      <c r="A72" s="56"/>
      <c r="B72" s="15" t="s">
        <v>25</v>
      </c>
      <c r="C72" s="13">
        <v>0</v>
      </c>
      <c r="D72" s="13">
        <v>1372.65</v>
      </c>
      <c r="E72" s="13">
        <v>1372.65</v>
      </c>
      <c r="F72" s="13">
        <v>1372.65</v>
      </c>
      <c r="G72" s="13">
        <v>1372.65</v>
      </c>
      <c r="H72" s="13">
        <f t="shared" si="0"/>
        <v>0</v>
      </c>
      <c r="I72" s="14">
        <f t="shared" si="1"/>
        <v>1</v>
      </c>
    </row>
    <row r="73" spans="1:9" ht="12.75" customHeight="1" thickBot="1" x14ac:dyDescent="0.25">
      <c r="A73" s="57"/>
      <c r="B73" s="16" t="s">
        <v>22</v>
      </c>
      <c r="C73" s="17">
        <v>3202070</v>
      </c>
      <c r="D73" s="17">
        <v>-120190</v>
      </c>
      <c r="E73" s="17">
        <v>3081880</v>
      </c>
      <c r="F73" s="17">
        <v>1510656.62</v>
      </c>
      <c r="G73" s="17">
        <v>1472088.54</v>
      </c>
      <c r="H73" s="17">
        <f t="shared" ref="H73:H115" si="2">+E73-G73</f>
        <v>1609791.46</v>
      </c>
      <c r="I73" s="18">
        <f t="shared" ref="I73:I115" si="3">+G73/E73</f>
        <v>0.47765926642179452</v>
      </c>
    </row>
    <row r="74" spans="1:9" ht="12.75" customHeight="1" thickBot="1" x14ac:dyDescent="0.25">
      <c r="A74" s="19" t="s">
        <v>38</v>
      </c>
      <c r="B74" s="20" t="s">
        <v>18</v>
      </c>
      <c r="C74" s="21">
        <v>25789105</v>
      </c>
      <c r="D74" s="22">
        <v>-823281</v>
      </c>
      <c r="E74" s="22">
        <v>24965824</v>
      </c>
      <c r="F74" s="22">
        <v>12186763.300000001</v>
      </c>
      <c r="G74" s="23">
        <v>12184322.869999999</v>
      </c>
      <c r="H74" s="23">
        <f t="shared" si="2"/>
        <v>12781501.130000001</v>
      </c>
      <c r="I74" s="24">
        <f t="shared" si="3"/>
        <v>0.4880400851179596</v>
      </c>
    </row>
    <row r="75" spans="1:9" ht="12.75" customHeight="1" thickBot="1" x14ac:dyDescent="0.25">
      <c r="A75" s="25"/>
      <c r="B75" s="20" t="s">
        <v>19</v>
      </c>
      <c r="C75" s="21">
        <v>4858870</v>
      </c>
      <c r="D75" s="21">
        <v>-1904607.66</v>
      </c>
      <c r="E75" s="21">
        <v>2954262.34</v>
      </c>
      <c r="F75" s="21">
        <v>1787817.71</v>
      </c>
      <c r="G75" s="21">
        <v>1188091.43</v>
      </c>
      <c r="H75" s="21">
        <f t="shared" si="2"/>
        <v>1766170.91</v>
      </c>
      <c r="I75" s="26">
        <f t="shared" si="3"/>
        <v>0.40216178973462458</v>
      </c>
    </row>
    <row r="76" spans="1:9" ht="12.75" customHeight="1" thickBot="1" x14ac:dyDescent="0.25">
      <c r="A76" s="25"/>
      <c r="B76" s="20" t="s">
        <v>20</v>
      </c>
      <c r="C76" s="21">
        <v>84000</v>
      </c>
      <c r="D76" s="21">
        <v>0</v>
      </c>
      <c r="E76" s="21">
        <v>84000</v>
      </c>
      <c r="F76" s="21">
        <v>38723.449999999997</v>
      </c>
      <c r="G76" s="21">
        <v>23647.98</v>
      </c>
      <c r="H76" s="21">
        <f t="shared" si="2"/>
        <v>60352.020000000004</v>
      </c>
      <c r="I76" s="26">
        <f t="shared" si="3"/>
        <v>0.28152357142857143</v>
      </c>
    </row>
    <row r="77" spans="1:9" ht="12.75" customHeight="1" thickBot="1" x14ac:dyDescent="0.25">
      <c r="A77" s="25"/>
      <c r="B77" s="20" t="s">
        <v>25</v>
      </c>
      <c r="C77" s="21">
        <v>0</v>
      </c>
      <c r="D77" s="21">
        <v>4607.66</v>
      </c>
      <c r="E77" s="21">
        <v>4607.66</v>
      </c>
      <c r="F77" s="21">
        <v>3350.52</v>
      </c>
      <c r="G77" s="21">
        <v>3350.52</v>
      </c>
      <c r="H77" s="21">
        <f t="shared" si="2"/>
        <v>1257.1399999999999</v>
      </c>
      <c r="I77" s="26">
        <f t="shared" si="3"/>
        <v>0.72716302852206982</v>
      </c>
    </row>
    <row r="78" spans="1:9" ht="12.75" customHeight="1" thickBot="1" x14ac:dyDescent="0.25">
      <c r="A78" s="25"/>
      <c r="B78" s="20" t="s">
        <v>21</v>
      </c>
      <c r="C78" s="21">
        <v>6840</v>
      </c>
      <c r="D78" s="21">
        <v>0</v>
      </c>
      <c r="E78" s="21">
        <v>6840</v>
      </c>
      <c r="F78" s="21">
        <v>250</v>
      </c>
      <c r="G78" s="21">
        <v>0</v>
      </c>
      <c r="H78" s="21">
        <f t="shared" si="2"/>
        <v>6840</v>
      </c>
      <c r="I78" s="26">
        <f t="shared" si="3"/>
        <v>0</v>
      </c>
    </row>
    <row r="79" spans="1:9" ht="12.75" customHeight="1" thickBot="1" x14ac:dyDescent="0.25">
      <c r="A79" s="27"/>
      <c r="B79" s="16" t="s">
        <v>22</v>
      </c>
      <c r="C79" s="17">
        <v>30738815</v>
      </c>
      <c r="D79" s="17">
        <v>-2723281</v>
      </c>
      <c r="E79" s="17">
        <v>28015534</v>
      </c>
      <c r="F79" s="17">
        <v>14016904.98</v>
      </c>
      <c r="G79" s="17">
        <v>13399412.800000001</v>
      </c>
      <c r="H79" s="17">
        <f t="shared" si="2"/>
        <v>14616121.199999999</v>
      </c>
      <c r="I79" s="18">
        <f t="shared" si="3"/>
        <v>0.47828511139569929</v>
      </c>
    </row>
    <row r="80" spans="1:9" ht="12.75" customHeight="1" thickBot="1" x14ac:dyDescent="0.25">
      <c r="A80" s="55" t="s">
        <v>39</v>
      </c>
      <c r="B80" s="15" t="s">
        <v>18</v>
      </c>
      <c r="C80" s="13">
        <v>5820895</v>
      </c>
      <c r="D80" s="13">
        <v>-179572</v>
      </c>
      <c r="E80" s="13">
        <v>5641323</v>
      </c>
      <c r="F80" s="13">
        <v>2743162.47</v>
      </c>
      <c r="G80" s="13">
        <v>2743141.5</v>
      </c>
      <c r="H80" s="13">
        <f t="shared" si="2"/>
        <v>2898181.5</v>
      </c>
      <c r="I80" s="14">
        <f t="shared" si="3"/>
        <v>0.48625854254400963</v>
      </c>
    </row>
    <row r="81" spans="1:9" ht="12.75" customHeight="1" thickBot="1" x14ac:dyDescent="0.25">
      <c r="A81" s="56"/>
      <c r="B81" s="15" t="s">
        <v>19</v>
      </c>
      <c r="C81" s="13">
        <v>675795</v>
      </c>
      <c r="D81" s="13">
        <v>0</v>
      </c>
      <c r="E81" s="13">
        <v>675795</v>
      </c>
      <c r="F81" s="13">
        <v>476964.93</v>
      </c>
      <c r="G81" s="13">
        <v>406581.38</v>
      </c>
      <c r="H81" s="13">
        <f t="shared" si="2"/>
        <v>269213.62</v>
      </c>
      <c r="I81" s="14">
        <f t="shared" si="3"/>
        <v>0.60163419380137473</v>
      </c>
    </row>
    <row r="82" spans="1:9" ht="12.75" customHeight="1" thickBot="1" x14ac:dyDescent="0.25">
      <c r="A82" s="56"/>
      <c r="B82" s="15" t="s">
        <v>20</v>
      </c>
      <c r="C82" s="13">
        <v>58000</v>
      </c>
      <c r="D82" s="13">
        <v>0</v>
      </c>
      <c r="E82" s="13">
        <v>58000</v>
      </c>
      <c r="F82" s="13">
        <v>20628.060000000001</v>
      </c>
      <c r="G82" s="13">
        <v>930.84</v>
      </c>
      <c r="H82" s="13">
        <f t="shared" si="2"/>
        <v>57069.16</v>
      </c>
      <c r="I82" s="14">
        <f t="shared" si="3"/>
        <v>1.604896551724138E-2</v>
      </c>
    </row>
    <row r="83" spans="1:9" ht="12.75" customHeight="1" thickBot="1" x14ac:dyDescent="0.25">
      <c r="A83" s="56"/>
      <c r="B83" s="15" t="s">
        <v>21</v>
      </c>
      <c r="C83" s="13">
        <v>10000</v>
      </c>
      <c r="D83" s="13">
        <v>0</v>
      </c>
      <c r="E83" s="13">
        <v>10000</v>
      </c>
      <c r="F83" s="13">
        <v>0</v>
      </c>
      <c r="G83" s="13">
        <v>0</v>
      </c>
      <c r="H83" s="13">
        <f t="shared" si="2"/>
        <v>10000</v>
      </c>
      <c r="I83" s="14">
        <f t="shared" si="3"/>
        <v>0</v>
      </c>
    </row>
    <row r="84" spans="1:9" ht="12.75" customHeight="1" thickBot="1" x14ac:dyDescent="0.25">
      <c r="A84" s="57"/>
      <c r="B84" s="16" t="s">
        <v>22</v>
      </c>
      <c r="C84" s="17">
        <v>6564690</v>
      </c>
      <c r="D84" s="17">
        <v>-179572</v>
      </c>
      <c r="E84" s="17">
        <v>6385118</v>
      </c>
      <c r="F84" s="17">
        <v>3240755.46</v>
      </c>
      <c r="G84" s="17">
        <v>3150653.72</v>
      </c>
      <c r="H84" s="17">
        <f t="shared" si="2"/>
        <v>3234464.28</v>
      </c>
      <c r="I84" s="18">
        <f t="shared" si="3"/>
        <v>0.49343703906490061</v>
      </c>
    </row>
    <row r="85" spans="1:9" ht="12.75" customHeight="1" thickBot="1" x14ac:dyDescent="0.25">
      <c r="A85" s="55" t="s">
        <v>40</v>
      </c>
      <c r="B85" s="15" t="s">
        <v>18</v>
      </c>
      <c r="C85" s="13">
        <v>26189610</v>
      </c>
      <c r="D85" s="13">
        <v>-370000</v>
      </c>
      <c r="E85" s="13">
        <v>25819610</v>
      </c>
      <c r="F85" s="13">
        <v>12329699.66</v>
      </c>
      <c r="G85" s="13">
        <v>12328953.130000001</v>
      </c>
      <c r="H85" s="13">
        <f t="shared" si="2"/>
        <v>13490656.869999999</v>
      </c>
      <c r="I85" s="14">
        <f t="shared" si="3"/>
        <v>0.47750346074166111</v>
      </c>
    </row>
    <row r="86" spans="1:9" ht="12.75" customHeight="1" thickBot="1" x14ac:dyDescent="0.25">
      <c r="A86" s="56"/>
      <c r="B86" s="15" t="s">
        <v>19</v>
      </c>
      <c r="C86" s="13">
        <v>7276975</v>
      </c>
      <c r="D86" s="13">
        <v>-4702438.0199999996</v>
      </c>
      <c r="E86" s="13">
        <v>2574536.98</v>
      </c>
      <c r="F86" s="13">
        <v>1425640.27</v>
      </c>
      <c r="G86" s="13">
        <v>1205880.45</v>
      </c>
      <c r="H86" s="13">
        <f t="shared" si="2"/>
        <v>1368656.53</v>
      </c>
      <c r="I86" s="14">
        <f t="shared" si="3"/>
        <v>0.46838730978336929</v>
      </c>
    </row>
    <row r="87" spans="1:9" ht="12.75" customHeight="1" thickBot="1" x14ac:dyDescent="0.25">
      <c r="A87" s="56"/>
      <c r="B87" s="15" t="s">
        <v>20</v>
      </c>
      <c r="C87" s="13">
        <v>62000</v>
      </c>
      <c r="D87" s="13">
        <v>0</v>
      </c>
      <c r="E87" s="13">
        <v>62000</v>
      </c>
      <c r="F87" s="13">
        <v>46031.32</v>
      </c>
      <c r="G87" s="13">
        <v>23033.1</v>
      </c>
      <c r="H87" s="13">
        <f t="shared" si="2"/>
        <v>38966.9</v>
      </c>
      <c r="I87" s="14">
        <f t="shared" si="3"/>
        <v>0.37150161290322581</v>
      </c>
    </row>
    <row r="88" spans="1:9" ht="12.75" customHeight="1" thickBot="1" x14ac:dyDescent="0.25">
      <c r="A88" s="56"/>
      <c r="B88" s="15" t="s">
        <v>25</v>
      </c>
      <c r="C88" s="13">
        <v>0</v>
      </c>
      <c r="D88" s="13">
        <v>2438.02</v>
      </c>
      <c r="E88" s="13">
        <v>2438.02</v>
      </c>
      <c r="F88" s="13">
        <v>2438.02</v>
      </c>
      <c r="G88" s="13">
        <v>2438.02</v>
      </c>
      <c r="H88" s="13">
        <f t="shared" si="2"/>
        <v>0</v>
      </c>
      <c r="I88" s="14">
        <f t="shared" si="3"/>
        <v>1</v>
      </c>
    </row>
    <row r="89" spans="1:9" ht="12.75" customHeight="1" thickBot="1" x14ac:dyDescent="0.25">
      <c r="A89" s="56"/>
      <c r="B89" s="15" t="s">
        <v>21</v>
      </c>
      <c r="C89" s="13">
        <v>40000</v>
      </c>
      <c r="D89" s="13">
        <v>0</v>
      </c>
      <c r="E89" s="13">
        <v>40000</v>
      </c>
      <c r="F89" s="13">
        <v>11207.69</v>
      </c>
      <c r="G89" s="13">
        <v>3542.58</v>
      </c>
      <c r="H89" s="13">
        <f t="shared" si="2"/>
        <v>36457.42</v>
      </c>
      <c r="I89" s="14">
        <f t="shared" si="3"/>
        <v>8.8564500000000004E-2</v>
      </c>
    </row>
    <row r="90" spans="1:9" ht="12.75" customHeight="1" thickBot="1" x14ac:dyDescent="0.25">
      <c r="A90" s="57"/>
      <c r="B90" s="16" t="s">
        <v>22</v>
      </c>
      <c r="C90" s="17">
        <v>33568585</v>
      </c>
      <c r="D90" s="17">
        <v>-5070000</v>
      </c>
      <c r="E90" s="17">
        <v>28498585</v>
      </c>
      <c r="F90" s="17">
        <v>13815016.960000001</v>
      </c>
      <c r="G90" s="17">
        <v>13563847.279999999</v>
      </c>
      <c r="H90" s="17">
        <f t="shared" si="2"/>
        <v>14934737.720000001</v>
      </c>
      <c r="I90" s="18">
        <f t="shared" si="3"/>
        <v>0.4759480963703987</v>
      </c>
    </row>
    <row r="91" spans="1:9" ht="12.75" customHeight="1" thickBot="1" x14ac:dyDescent="0.25">
      <c r="A91" s="55" t="s">
        <v>41</v>
      </c>
      <c r="B91" s="15" t="s">
        <v>18</v>
      </c>
      <c r="C91" s="13">
        <v>3736735</v>
      </c>
      <c r="D91" s="13">
        <v>-70000</v>
      </c>
      <c r="E91" s="13">
        <v>3666735</v>
      </c>
      <c r="F91" s="13">
        <v>1778199.69</v>
      </c>
      <c r="G91" s="13">
        <v>1778199.69</v>
      </c>
      <c r="H91" s="13">
        <f t="shared" si="2"/>
        <v>1888535.31</v>
      </c>
      <c r="I91" s="14">
        <f t="shared" si="3"/>
        <v>0.48495451402951123</v>
      </c>
    </row>
    <row r="92" spans="1:9" ht="12.75" customHeight="1" thickBot="1" x14ac:dyDescent="0.25">
      <c r="A92" s="56"/>
      <c r="B92" s="15" t="s">
        <v>19</v>
      </c>
      <c r="C92" s="13">
        <v>769000</v>
      </c>
      <c r="D92" s="13">
        <v>-2505.67</v>
      </c>
      <c r="E92" s="13">
        <v>766494.33</v>
      </c>
      <c r="F92" s="13">
        <v>239656.35</v>
      </c>
      <c r="G92" s="13">
        <v>109358.76</v>
      </c>
      <c r="H92" s="13">
        <f t="shared" si="2"/>
        <v>657135.56999999995</v>
      </c>
      <c r="I92" s="14">
        <f t="shared" si="3"/>
        <v>0.14267393210853888</v>
      </c>
    </row>
    <row r="93" spans="1:9" ht="12.75" customHeight="1" thickBot="1" x14ac:dyDescent="0.25">
      <c r="A93" s="56"/>
      <c r="B93" s="15" t="s">
        <v>20</v>
      </c>
      <c r="C93" s="13">
        <v>8000</v>
      </c>
      <c r="D93" s="13">
        <v>0</v>
      </c>
      <c r="E93" s="13">
        <v>8000</v>
      </c>
      <c r="F93" s="13">
        <v>0</v>
      </c>
      <c r="G93" s="13">
        <v>0</v>
      </c>
      <c r="H93" s="13">
        <f t="shared" si="2"/>
        <v>8000</v>
      </c>
      <c r="I93" s="14">
        <f t="shared" si="3"/>
        <v>0</v>
      </c>
    </row>
    <row r="94" spans="1:9" ht="12.75" customHeight="1" thickBot="1" x14ac:dyDescent="0.25">
      <c r="A94" s="56"/>
      <c r="B94" s="15" t="s">
        <v>25</v>
      </c>
      <c r="C94" s="13">
        <v>0</v>
      </c>
      <c r="D94" s="13">
        <v>2505.67</v>
      </c>
      <c r="E94" s="13">
        <v>2505.67</v>
      </c>
      <c r="F94" s="13">
        <v>2505.67</v>
      </c>
      <c r="G94" s="13">
        <v>2505.67</v>
      </c>
      <c r="H94" s="13">
        <f t="shared" si="2"/>
        <v>0</v>
      </c>
      <c r="I94" s="14">
        <f t="shared" si="3"/>
        <v>1</v>
      </c>
    </row>
    <row r="95" spans="1:9" ht="12.75" customHeight="1" thickBot="1" x14ac:dyDescent="0.25">
      <c r="A95" s="56"/>
      <c r="B95" s="15" t="s">
        <v>21</v>
      </c>
      <c r="C95" s="13">
        <v>5000</v>
      </c>
      <c r="D95" s="13">
        <v>0</v>
      </c>
      <c r="E95" s="13">
        <v>5000</v>
      </c>
      <c r="F95" s="13">
        <v>4636.6000000000004</v>
      </c>
      <c r="G95" s="13">
        <v>0</v>
      </c>
      <c r="H95" s="13">
        <f t="shared" si="2"/>
        <v>5000</v>
      </c>
      <c r="I95" s="14">
        <f t="shared" si="3"/>
        <v>0</v>
      </c>
    </row>
    <row r="96" spans="1:9" ht="12.75" customHeight="1" thickBot="1" x14ac:dyDescent="0.25">
      <c r="A96" s="57"/>
      <c r="B96" s="16" t="s">
        <v>22</v>
      </c>
      <c r="C96" s="17">
        <v>4518735</v>
      </c>
      <c r="D96" s="17">
        <v>-70000</v>
      </c>
      <c r="E96" s="17">
        <v>4448735</v>
      </c>
      <c r="F96" s="17">
        <v>2024998.31</v>
      </c>
      <c r="G96" s="17">
        <v>1890064.12</v>
      </c>
      <c r="H96" s="17">
        <f t="shared" si="2"/>
        <v>2558670.88</v>
      </c>
      <c r="I96" s="18">
        <f t="shared" si="3"/>
        <v>0.4248542832962629</v>
      </c>
    </row>
    <row r="97" spans="1:18" ht="12.75" customHeight="1" thickBot="1" x14ac:dyDescent="0.25">
      <c r="A97" s="19" t="s">
        <v>42</v>
      </c>
      <c r="B97" s="20" t="s">
        <v>18</v>
      </c>
      <c r="C97" s="21">
        <v>35747240</v>
      </c>
      <c r="D97" s="21">
        <v>-619572</v>
      </c>
      <c r="E97" s="21">
        <v>35127668</v>
      </c>
      <c r="F97" s="21">
        <v>16851061.82</v>
      </c>
      <c r="G97" s="21">
        <v>16850294.32</v>
      </c>
      <c r="H97" s="21">
        <f t="shared" si="2"/>
        <v>18277373.68</v>
      </c>
      <c r="I97" s="26">
        <f t="shared" si="3"/>
        <v>0.47968724596235651</v>
      </c>
    </row>
    <row r="98" spans="1:18" ht="12.75" customHeight="1" thickBot="1" x14ac:dyDescent="0.25">
      <c r="A98" s="25"/>
      <c r="B98" s="20" t="s">
        <v>19</v>
      </c>
      <c r="C98" s="21">
        <v>8721770</v>
      </c>
      <c r="D98" s="21">
        <v>-4704943.6900000004</v>
      </c>
      <c r="E98" s="21">
        <v>4016826.31</v>
      </c>
      <c r="F98" s="21">
        <v>2142261.5499999998</v>
      </c>
      <c r="G98" s="21">
        <v>1721820.59</v>
      </c>
      <c r="H98" s="21">
        <f t="shared" si="2"/>
        <v>2295005.7199999997</v>
      </c>
      <c r="I98" s="26">
        <f t="shared" si="3"/>
        <v>0.42865198968486146</v>
      </c>
    </row>
    <row r="99" spans="1:18" ht="12.75" customHeight="1" thickBot="1" x14ac:dyDescent="0.25">
      <c r="A99" s="25"/>
      <c r="B99" s="20" t="s">
        <v>20</v>
      </c>
      <c r="C99" s="21">
        <v>128000</v>
      </c>
      <c r="D99" s="21">
        <v>0</v>
      </c>
      <c r="E99" s="21">
        <v>128000</v>
      </c>
      <c r="F99" s="21">
        <v>66659.38</v>
      </c>
      <c r="G99" s="21">
        <v>23963.94</v>
      </c>
      <c r="H99" s="21">
        <f t="shared" si="2"/>
        <v>104036.06</v>
      </c>
      <c r="I99" s="26">
        <f t="shared" si="3"/>
        <v>0.18721828124999998</v>
      </c>
    </row>
    <row r="100" spans="1:18" ht="12.75" customHeight="1" thickBot="1" x14ac:dyDescent="0.25">
      <c r="A100" s="25"/>
      <c r="B100" s="20" t="s">
        <v>25</v>
      </c>
      <c r="C100" s="21">
        <v>0</v>
      </c>
      <c r="D100" s="21">
        <v>4943.6899999999996</v>
      </c>
      <c r="E100" s="21">
        <v>4943.6899999999996</v>
      </c>
      <c r="F100" s="21">
        <v>4943.6899999999996</v>
      </c>
      <c r="G100" s="21">
        <v>4943.6899999999996</v>
      </c>
      <c r="H100" s="21">
        <f t="shared" si="2"/>
        <v>0</v>
      </c>
      <c r="I100" s="26">
        <f t="shared" si="3"/>
        <v>1</v>
      </c>
    </row>
    <row r="101" spans="1:18" ht="12.75" customHeight="1" thickBot="1" x14ac:dyDescent="0.25">
      <c r="A101" s="25"/>
      <c r="B101" s="20" t="s">
        <v>21</v>
      </c>
      <c r="C101" s="21">
        <v>55000</v>
      </c>
      <c r="D101" s="21">
        <v>0</v>
      </c>
      <c r="E101" s="21">
        <v>55000</v>
      </c>
      <c r="F101" s="21">
        <v>15844.29</v>
      </c>
      <c r="G101" s="21">
        <v>3542.58</v>
      </c>
      <c r="H101" s="21">
        <f t="shared" si="2"/>
        <v>51457.42</v>
      </c>
      <c r="I101" s="26">
        <f t="shared" si="3"/>
        <v>6.4410545454545456E-2</v>
      </c>
    </row>
    <row r="102" spans="1:18" ht="12.75" customHeight="1" thickBot="1" x14ac:dyDescent="0.25">
      <c r="A102" s="27"/>
      <c r="B102" s="16" t="s">
        <v>22</v>
      </c>
      <c r="C102" s="17">
        <v>44652010</v>
      </c>
      <c r="D102" s="17">
        <v>-5319572</v>
      </c>
      <c r="E102" s="17">
        <v>39332438</v>
      </c>
      <c r="F102" s="17">
        <v>19080770.73</v>
      </c>
      <c r="G102" s="17">
        <v>18604565.120000001</v>
      </c>
      <c r="H102" s="17">
        <f t="shared" si="2"/>
        <v>20727872.879999999</v>
      </c>
      <c r="I102" s="18">
        <f t="shared" si="3"/>
        <v>0.4730081852541152</v>
      </c>
    </row>
    <row r="103" spans="1:18" ht="12.75" customHeight="1" thickBot="1" x14ac:dyDescent="0.25">
      <c r="A103" s="55" t="s">
        <v>43</v>
      </c>
      <c r="B103" s="15" t="s">
        <v>18</v>
      </c>
      <c r="C103" s="13">
        <v>23604735</v>
      </c>
      <c r="D103" s="13">
        <v>-330000</v>
      </c>
      <c r="E103" s="13">
        <v>23274735</v>
      </c>
      <c r="F103" s="13">
        <v>11100229.119999999</v>
      </c>
      <c r="G103" s="13">
        <v>11098472.82</v>
      </c>
      <c r="H103" s="13">
        <f t="shared" si="2"/>
        <v>12176262.18</v>
      </c>
      <c r="I103" s="14">
        <f t="shared" si="3"/>
        <v>0.47684636667184399</v>
      </c>
    </row>
    <row r="104" spans="1:18" ht="12.75" customHeight="1" thickBot="1" x14ac:dyDescent="0.25">
      <c r="A104" s="56"/>
      <c r="B104" s="15" t="s">
        <v>19</v>
      </c>
      <c r="C104" s="13">
        <v>3846050</v>
      </c>
      <c r="D104" s="13">
        <v>0</v>
      </c>
      <c r="E104" s="13">
        <v>3846050</v>
      </c>
      <c r="F104" s="13">
        <v>905497.75</v>
      </c>
      <c r="G104" s="13">
        <v>705271.5</v>
      </c>
      <c r="H104" s="13">
        <f t="shared" si="2"/>
        <v>3140778.5</v>
      </c>
      <c r="I104" s="14">
        <f t="shared" si="3"/>
        <v>0.18337554113961077</v>
      </c>
    </row>
    <row r="105" spans="1:18" ht="12.75" customHeight="1" thickBot="1" x14ac:dyDescent="0.25">
      <c r="A105" s="56"/>
      <c r="B105" s="15" t="s">
        <v>20</v>
      </c>
      <c r="C105" s="13">
        <v>107960</v>
      </c>
      <c r="D105" s="13">
        <v>0</v>
      </c>
      <c r="E105" s="13">
        <v>107960</v>
      </c>
      <c r="F105" s="13">
        <v>74048.09</v>
      </c>
      <c r="G105" s="13">
        <v>4082.4</v>
      </c>
      <c r="H105" s="13">
        <f t="shared" si="2"/>
        <v>103877.6</v>
      </c>
      <c r="I105" s="14">
        <f t="shared" si="3"/>
        <v>3.7814005187106335E-2</v>
      </c>
    </row>
    <row r="106" spans="1:18" ht="24.75" customHeight="1" thickBot="1" x14ac:dyDescent="0.25">
      <c r="A106" s="57"/>
      <c r="B106" s="16" t="s">
        <v>22</v>
      </c>
      <c r="C106" s="17">
        <v>27558745</v>
      </c>
      <c r="D106" s="17">
        <v>-330000</v>
      </c>
      <c r="E106" s="17">
        <v>27228745</v>
      </c>
      <c r="F106" s="17">
        <v>12079774.960000001</v>
      </c>
      <c r="G106" s="17">
        <v>11807826.720000001</v>
      </c>
      <c r="H106" s="17">
        <f t="shared" si="2"/>
        <v>15420918.279999999</v>
      </c>
      <c r="I106" s="18">
        <f t="shared" si="3"/>
        <v>0.4336529913516029</v>
      </c>
    </row>
    <row r="107" spans="1:18" ht="33" customHeight="1" thickBot="1" x14ac:dyDescent="0.25">
      <c r="A107" s="55" t="s">
        <v>44</v>
      </c>
      <c r="B107" s="15" t="s">
        <v>18</v>
      </c>
      <c r="C107" s="13">
        <v>32920</v>
      </c>
      <c r="D107" s="13">
        <v>0</v>
      </c>
      <c r="E107" s="13">
        <v>32920</v>
      </c>
      <c r="F107" s="13">
        <v>16178.93</v>
      </c>
      <c r="G107" s="13">
        <v>16178.93</v>
      </c>
      <c r="H107" s="13">
        <f t="shared" si="2"/>
        <v>16741.07</v>
      </c>
      <c r="I107" s="14">
        <f t="shared" si="3"/>
        <v>0.49146202916160392</v>
      </c>
    </row>
    <row r="108" spans="1:18" s="31" customFormat="1" ht="24.75" customHeight="1" thickBot="1" x14ac:dyDescent="0.25">
      <c r="A108" s="56"/>
      <c r="B108" s="15" t="s">
        <v>19</v>
      </c>
      <c r="C108" s="13">
        <v>31155</v>
      </c>
      <c r="D108" s="13">
        <v>0</v>
      </c>
      <c r="E108" s="13">
        <v>31155</v>
      </c>
      <c r="F108" s="13">
        <v>13971.79</v>
      </c>
      <c r="G108" s="13">
        <v>12655.22</v>
      </c>
      <c r="H108" s="13">
        <f t="shared" si="2"/>
        <v>18499.78</v>
      </c>
      <c r="I108" s="14">
        <f t="shared" si="3"/>
        <v>0.40620189375702132</v>
      </c>
    </row>
    <row r="109" spans="1:18" ht="25.5" customHeight="1" thickBot="1" x14ac:dyDescent="0.25">
      <c r="A109" s="57"/>
      <c r="B109" s="16" t="s">
        <v>22</v>
      </c>
      <c r="C109" s="17">
        <v>64075</v>
      </c>
      <c r="D109" s="17">
        <v>0</v>
      </c>
      <c r="E109" s="17">
        <v>64075</v>
      </c>
      <c r="F109" s="17">
        <v>30150.720000000001</v>
      </c>
      <c r="G109" s="17">
        <v>28834.15</v>
      </c>
      <c r="H109" s="17">
        <f t="shared" si="2"/>
        <v>35240.85</v>
      </c>
      <c r="I109" s="18">
        <f t="shared" si="3"/>
        <v>0.4500062426843543</v>
      </c>
    </row>
    <row r="110" spans="1:18" ht="25.5" customHeight="1" thickBot="1" x14ac:dyDescent="0.25">
      <c r="A110" s="32" t="s">
        <v>45</v>
      </c>
      <c r="B110" s="33" t="s">
        <v>18</v>
      </c>
      <c r="C110" s="34">
        <v>172248855</v>
      </c>
      <c r="D110" s="34">
        <v>-4370543</v>
      </c>
      <c r="E110" s="34">
        <v>167878312</v>
      </c>
      <c r="F110" s="34">
        <v>81334070.530000001</v>
      </c>
      <c r="G110" s="34">
        <v>81320191.5</v>
      </c>
      <c r="H110" s="34">
        <f t="shared" si="2"/>
        <v>86558120.5</v>
      </c>
      <c r="I110" s="35">
        <f t="shared" si="3"/>
        <v>0.48439962572413764</v>
      </c>
    </row>
    <row r="111" spans="1:18" ht="25.5" customHeight="1" thickBot="1" x14ac:dyDescent="0.25">
      <c r="A111" s="36"/>
      <c r="B111" s="33" t="s">
        <v>19</v>
      </c>
      <c r="C111" s="34">
        <v>39535550</v>
      </c>
      <c r="D111" s="34">
        <v>-18415051.149999999</v>
      </c>
      <c r="E111" s="34">
        <v>21120498.850000001</v>
      </c>
      <c r="F111" s="34">
        <v>10105197.060000001</v>
      </c>
      <c r="G111" s="34">
        <v>7001986.4800000004</v>
      </c>
      <c r="H111" s="34">
        <f t="shared" si="2"/>
        <v>14118512.370000001</v>
      </c>
      <c r="I111" s="35">
        <f t="shared" si="3"/>
        <v>0.33152562019149467</v>
      </c>
    </row>
    <row r="112" spans="1:18" ht="19.5" customHeight="1" thickBot="1" x14ac:dyDescent="0.25">
      <c r="A112" s="36"/>
      <c r="B112" s="33" t="s">
        <v>20</v>
      </c>
      <c r="C112" s="34">
        <v>561780</v>
      </c>
      <c r="D112" s="34">
        <v>-1151.8399999999999</v>
      </c>
      <c r="E112" s="34">
        <v>560628.16</v>
      </c>
      <c r="F112" s="34">
        <v>324564.95</v>
      </c>
      <c r="G112" s="34">
        <v>161011.99</v>
      </c>
      <c r="H112" s="34">
        <f t="shared" si="2"/>
        <v>399616.17000000004</v>
      </c>
      <c r="I112" s="35">
        <f t="shared" si="3"/>
        <v>0.28719925520687362</v>
      </c>
      <c r="L112" s="7"/>
      <c r="M112" s="7"/>
      <c r="N112" s="7"/>
      <c r="O112" s="7"/>
      <c r="P112" s="7"/>
      <c r="Q112" s="7"/>
      <c r="R112" s="7"/>
    </row>
    <row r="113" spans="1:18" ht="19.5" customHeight="1" thickBot="1" x14ac:dyDescent="0.25">
      <c r="A113" s="36"/>
      <c r="B113" s="33" t="s">
        <v>25</v>
      </c>
      <c r="C113" s="34">
        <v>0</v>
      </c>
      <c r="D113" s="34">
        <v>12047.99</v>
      </c>
      <c r="E113" s="34">
        <v>12047.99</v>
      </c>
      <c r="F113" s="34">
        <v>10790.85</v>
      </c>
      <c r="G113" s="34">
        <v>9446.0499999999993</v>
      </c>
      <c r="H113" s="34">
        <f t="shared" si="2"/>
        <v>2601.9400000000005</v>
      </c>
      <c r="I113" s="35">
        <f t="shared" si="3"/>
        <v>0.78403534531486163</v>
      </c>
      <c r="L113" s="7"/>
      <c r="M113" s="7"/>
      <c r="N113" s="7"/>
      <c r="O113" s="7"/>
      <c r="P113" s="7"/>
      <c r="Q113" s="7"/>
      <c r="R113" s="7"/>
    </row>
    <row r="114" spans="1:18" ht="19.5" customHeight="1" thickBot="1" x14ac:dyDescent="0.25">
      <c r="A114" s="36"/>
      <c r="B114" s="33" t="s">
        <v>21</v>
      </c>
      <c r="C114" s="34">
        <v>88235</v>
      </c>
      <c r="D114" s="34">
        <v>17715</v>
      </c>
      <c r="E114" s="34">
        <v>105950</v>
      </c>
      <c r="F114" s="34">
        <v>16674.29</v>
      </c>
      <c r="G114" s="34">
        <v>3542.58</v>
      </c>
      <c r="H114" s="34">
        <f t="shared" si="2"/>
        <v>102407.42</v>
      </c>
      <c r="I114" s="35">
        <f t="shared" si="3"/>
        <v>3.3436337895233599E-2</v>
      </c>
      <c r="L114" s="7"/>
      <c r="M114" s="7"/>
      <c r="N114" s="7"/>
      <c r="O114" s="7"/>
      <c r="P114" s="7"/>
      <c r="Q114" s="7"/>
      <c r="R114" s="7"/>
    </row>
    <row r="115" spans="1:18" ht="19.5" customHeight="1" thickBot="1" x14ac:dyDescent="0.25">
      <c r="A115" s="37"/>
      <c r="B115" s="33" t="s">
        <v>22</v>
      </c>
      <c r="C115" s="34">
        <v>212434420</v>
      </c>
      <c r="D115" s="34">
        <v>-22756983</v>
      </c>
      <c r="E115" s="34">
        <v>189677437</v>
      </c>
      <c r="F115" s="34">
        <v>91791297.680000007</v>
      </c>
      <c r="G115" s="34">
        <v>88496178.599999994</v>
      </c>
      <c r="H115" s="34">
        <f t="shared" si="2"/>
        <v>101181258.40000001</v>
      </c>
      <c r="I115" s="35">
        <f t="shared" si="3"/>
        <v>0.46656144241341679</v>
      </c>
      <c r="L115" s="7"/>
      <c r="M115" s="7"/>
      <c r="N115" s="7"/>
      <c r="O115" s="7"/>
      <c r="P115" s="7"/>
      <c r="Q115" s="7"/>
      <c r="R115" s="7"/>
    </row>
    <row r="116" spans="1:18" ht="19.5" customHeight="1" x14ac:dyDescent="0.2">
      <c r="A116" s="38">
        <v>43657</v>
      </c>
      <c r="B116" s="7"/>
      <c r="C116" s="7"/>
      <c r="D116" s="60" t="s">
        <v>46</v>
      </c>
      <c r="E116" s="59"/>
      <c r="F116" s="59"/>
      <c r="G116" s="7"/>
      <c r="H116" s="7"/>
      <c r="I116" s="7"/>
      <c r="L116" s="7"/>
      <c r="M116" s="7"/>
      <c r="N116" s="7"/>
      <c r="O116" s="7"/>
      <c r="P116" s="7"/>
      <c r="Q116" s="7"/>
      <c r="R116" s="7"/>
    </row>
    <row r="117" spans="1:18" ht="19.5" customHeight="1" x14ac:dyDescent="0.2">
      <c r="A117" s="38"/>
      <c r="B117" s="7"/>
      <c r="C117" s="7"/>
      <c r="D117" s="39"/>
      <c r="E117" s="7"/>
      <c r="F117" s="7"/>
      <c r="G117" s="40"/>
      <c r="H117" s="7"/>
      <c r="I117" s="7"/>
      <c r="L117" s="7"/>
      <c r="M117" s="7"/>
      <c r="N117" s="7"/>
      <c r="O117" s="7"/>
      <c r="P117" s="7"/>
      <c r="Q117" s="7"/>
      <c r="R117" s="7"/>
    </row>
    <row r="118" spans="1:18" ht="19.5" customHeight="1" x14ac:dyDescent="0.2">
      <c r="A118" s="38"/>
      <c r="B118" s="7"/>
      <c r="C118" s="7"/>
      <c r="D118" s="39"/>
      <c r="E118" s="7"/>
      <c r="F118" s="7"/>
      <c r="G118" s="40"/>
      <c r="H118" s="7"/>
      <c r="I118" s="7"/>
      <c r="L118" s="7"/>
      <c r="M118" s="7"/>
      <c r="N118" s="7"/>
      <c r="O118" s="7"/>
      <c r="P118" s="7"/>
      <c r="Q118" s="7"/>
      <c r="R118" s="7"/>
    </row>
    <row r="119" spans="1:18" ht="19.5" customHeight="1" x14ac:dyDescent="0.2">
      <c r="A119" s="38"/>
      <c r="B119" s="7"/>
      <c r="C119" s="7"/>
      <c r="D119" s="39"/>
      <c r="E119" s="7"/>
      <c r="F119" s="7"/>
      <c r="G119" s="40"/>
      <c r="H119" s="7"/>
      <c r="I119" s="7"/>
      <c r="L119" s="7"/>
      <c r="M119" s="7"/>
      <c r="N119" s="7"/>
      <c r="O119" s="7"/>
      <c r="P119" s="7"/>
      <c r="Q119" s="7"/>
      <c r="R119" s="7"/>
    </row>
    <row r="120" spans="1:18" ht="19.5" customHeight="1" x14ac:dyDescent="0.2">
      <c r="A120" s="38"/>
      <c r="B120" s="7"/>
      <c r="C120" s="7"/>
      <c r="D120" s="39"/>
      <c r="E120" s="7"/>
      <c r="F120" s="7"/>
      <c r="G120" s="40"/>
      <c r="H120" s="7"/>
      <c r="I120" s="7"/>
      <c r="J120" s="31"/>
      <c r="K120" s="31"/>
    </row>
    <row r="121" spans="1:18" ht="31.5" customHeight="1" thickBot="1" x14ac:dyDescent="0.25">
      <c r="A121" s="41"/>
      <c r="B121" s="7"/>
      <c r="C121" s="7"/>
      <c r="D121" s="39"/>
      <c r="E121" s="7"/>
      <c r="F121" s="7"/>
      <c r="G121" s="42"/>
      <c r="H121" s="7"/>
      <c r="I121" s="7"/>
    </row>
    <row r="122" spans="1:18" ht="35.25" customHeight="1" thickBot="1" x14ac:dyDescent="0.25">
      <c r="A122" s="31"/>
      <c r="B122" s="9" t="s">
        <v>47</v>
      </c>
      <c r="C122" s="9" t="s">
        <v>2</v>
      </c>
      <c r="D122" s="9" t="s">
        <v>3</v>
      </c>
      <c r="E122" s="9" t="s">
        <v>4</v>
      </c>
      <c r="F122" s="9" t="s">
        <v>5</v>
      </c>
      <c r="G122" s="9" t="s">
        <v>6</v>
      </c>
      <c r="H122" s="9" t="s">
        <v>48</v>
      </c>
      <c r="I122" s="43" t="s">
        <v>49</v>
      </c>
      <c r="J122" s="44"/>
      <c r="K122" s="31"/>
    </row>
    <row r="123" spans="1:18" ht="18.75" customHeight="1" thickBot="1" x14ac:dyDescent="0.3">
      <c r="B123" s="45" t="s">
        <v>26</v>
      </c>
      <c r="C123" s="46">
        <v>40413585</v>
      </c>
      <c r="D123" s="46">
        <v>-5070715</v>
      </c>
      <c r="E123" s="46">
        <v>35342870</v>
      </c>
      <c r="F123" s="46">
        <v>17065857.219999999</v>
      </c>
      <c r="G123" s="46">
        <v>16615609.439999999</v>
      </c>
      <c r="H123" s="46">
        <v>18727260.560000002</v>
      </c>
      <c r="I123" s="47">
        <v>0.4701262076339584</v>
      </c>
      <c r="J123" s="6"/>
    </row>
    <row r="124" spans="1:18" ht="18.75" customHeight="1" thickBot="1" x14ac:dyDescent="0.3">
      <c r="B124" s="45" t="s">
        <v>30</v>
      </c>
      <c r="C124" s="46">
        <v>25639725</v>
      </c>
      <c r="D124" s="46">
        <v>-2687260</v>
      </c>
      <c r="E124" s="46">
        <v>22952465</v>
      </c>
      <c r="F124" s="46">
        <v>11414103.43</v>
      </c>
      <c r="G124" s="46">
        <v>10829174.17</v>
      </c>
      <c r="H124" s="46">
        <v>12123290.83</v>
      </c>
      <c r="I124" s="47">
        <v>0.47180876520234316</v>
      </c>
      <c r="J124" s="6"/>
    </row>
    <row r="125" spans="1:18" ht="18.75" customHeight="1" thickBot="1" x14ac:dyDescent="0.3">
      <c r="B125" s="45" t="s">
        <v>34</v>
      </c>
      <c r="C125" s="46">
        <v>43367465</v>
      </c>
      <c r="D125" s="46">
        <v>-6626155</v>
      </c>
      <c r="E125" s="46">
        <v>36741310</v>
      </c>
      <c r="F125" s="46">
        <v>18103735.640000001</v>
      </c>
      <c r="G125" s="46">
        <v>17210756.199999999</v>
      </c>
      <c r="H125" s="46">
        <v>19530553.800000001</v>
      </c>
      <c r="I125" s="47">
        <v>0.46843066292410368</v>
      </c>
      <c r="J125" s="6"/>
    </row>
    <row r="126" spans="1:18" ht="30.75" customHeight="1" thickBot="1" x14ac:dyDescent="0.3">
      <c r="B126" s="45" t="s">
        <v>38</v>
      </c>
      <c r="C126" s="46">
        <v>30738815</v>
      </c>
      <c r="D126" s="46">
        <v>-2723281</v>
      </c>
      <c r="E126" s="46">
        <v>28015534</v>
      </c>
      <c r="F126" s="46">
        <v>14016904.98</v>
      </c>
      <c r="G126" s="46">
        <v>13399412.800000001</v>
      </c>
      <c r="H126" s="46">
        <v>14616121.199999999</v>
      </c>
      <c r="I126" s="47">
        <v>0.47828511139569929</v>
      </c>
      <c r="J126" s="6"/>
    </row>
    <row r="127" spans="1:18" ht="24.75" customHeight="1" thickBot="1" x14ac:dyDescent="0.3">
      <c r="B127" s="45" t="s">
        <v>42</v>
      </c>
      <c r="C127" s="46">
        <v>44652010</v>
      </c>
      <c r="D127" s="46">
        <v>-5319572</v>
      </c>
      <c r="E127" s="46">
        <v>39332438</v>
      </c>
      <c r="F127" s="46">
        <v>19080770.73</v>
      </c>
      <c r="G127" s="46">
        <v>18604565.120000001</v>
      </c>
      <c r="H127" s="46">
        <v>20727872.879999999</v>
      </c>
      <c r="I127" s="47">
        <v>0.4730081852541152</v>
      </c>
      <c r="J127" s="6"/>
    </row>
    <row r="128" spans="1:18" ht="27.75" customHeight="1" thickBot="1" x14ac:dyDescent="0.3">
      <c r="B128" s="45" t="s">
        <v>43</v>
      </c>
      <c r="C128" s="46">
        <v>27558745</v>
      </c>
      <c r="D128" s="46">
        <v>-330000</v>
      </c>
      <c r="E128" s="46">
        <v>27228745</v>
      </c>
      <c r="F128" s="46">
        <v>12079774.960000001</v>
      </c>
      <c r="G128" s="46">
        <v>11807826.720000001</v>
      </c>
      <c r="H128" s="46">
        <v>15420918.279999999</v>
      </c>
      <c r="I128" s="47">
        <v>0.4336529913516029</v>
      </c>
      <c r="J128" s="6"/>
    </row>
    <row r="129" spans="2:10" ht="42" customHeight="1" thickBot="1" x14ac:dyDescent="0.3">
      <c r="B129" s="45" t="s">
        <v>44</v>
      </c>
      <c r="C129" s="46">
        <v>64075</v>
      </c>
      <c r="D129" s="46">
        <v>0</v>
      </c>
      <c r="E129" s="46">
        <v>64075</v>
      </c>
      <c r="F129" s="46">
        <v>30150.720000000001</v>
      </c>
      <c r="G129" s="46">
        <v>28834.15</v>
      </c>
      <c r="H129" s="46">
        <v>35240.85</v>
      </c>
      <c r="I129" s="47">
        <v>0.4500062426843543</v>
      </c>
      <c r="J129" s="6"/>
    </row>
    <row r="130" spans="2:10" ht="27.75" customHeight="1" thickBot="1" x14ac:dyDescent="0.3">
      <c r="B130" s="48" t="s">
        <v>45</v>
      </c>
      <c r="C130" s="49">
        <f>SUM(C123:C129)</f>
        <v>212434420</v>
      </c>
      <c r="D130" s="49">
        <f>SUM(D123:D129)</f>
        <v>-22756983</v>
      </c>
      <c r="E130" s="49">
        <f>SUM(E123:E129)</f>
        <v>189677437</v>
      </c>
      <c r="F130" s="49">
        <f>SUM(F123:F129)</f>
        <v>91791297.680000007</v>
      </c>
      <c r="G130" s="49">
        <f>SUM(G123:G129)</f>
        <v>88496178.600000009</v>
      </c>
      <c r="H130" s="49">
        <f>+E130-G130</f>
        <v>101181258.39999999</v>
      </c>
      <c r="I130" s="50">
        <f>+G130/E130</f>
        <v>0.4665614424134169</v>
      </c>
      <c r="J130" s="6"/>
    </row>
    <row r="131" spans="2:10" ht="18.75" customHeight="1" x14ac:dyDescent="0.25"/>
    <row r="132" spans="2:10" ht="26.25" customHeight="1" thickBot="1" x14ac:dyDescent="0.3"/>
    <row r="133" spans="2:10" ht="26.25" customHeight="1" thickBot="1" x14ac:dyDescent="0.3">
      <c r="B133" s="9" t="s">
        <v>47</v>
      </c>
      <c r="C133" s="9" t="s">
        <v>4</v>
      </c>
      <c r="D133" s="9" t="s">
        <v>6</v>
      </c>
      <c r="E133" s="9" t="s">
        <v>48</v>
      </c>
      <c r="F133" s="43" t="s">
        <v>49</v>
      </c>
      <c r="G133" s="6"/>
      <c r="H133" s="4"/>
      <c r="I133" s="4"/>
    </row>
    <row r="134" spans="2:10" ht="12.75" customHeight="1" thickBot="1" x14ac:dyDescent="0.3">
      <c r="B134" s="51" t="s">
        <v>26</v>
      </c>
      <c r="C134" s="52">
        <v>35342870</v>
      </c>
      <c r="D134" s="46">
        <v>16615609.439999999</v>
      </c>
      <c r="E134" s="53">
        <f>+C134-D134</f>
        <v>18727260.560000002</v>
      </c>
      <c r="F134" s="54">
        <f>+D134/C134</f>
        <v>0.4701262076339584</v>
      </c>
      <c r="G134" s="6"/>
      <c r="H134" s="4"/>
      <c r="I134" s="4"/>
    </row>
    <row r="135" spans="2:10" ht="12.75" customHeight="1" thickBot="1" x14ac:dyDescent="0.3">
      <c r="B135" s="51" t="s">
        <v>30</v>
      </c>
      <c r="C135" s="52">
        <v>22952465</v>
      </c>
      <c r="D135" s="46">
        <v>10829174.17</v>
      </c>
      <c r="E135" s="53">
        <f t="shared" ref="E135:E140" si="4">+C135-D135</f>
        <v>12123290.83</v>
      </c>
      <c r="F135" s="54">
        <f t="shared" ref="F135:F140" si="5">+D135/C135</f>
        <v>0.47180876520234316</v>
      </c>
      <c r="G135" s="6"/>
      <c r="H135" s="4"/>
      <c r="I135" s="4"/>
    </row>
    <row r="136" spans="2:10" ht="12.75" customHeight="1" thickBot="1" x14ac:dyDescent="0.3">
      <c r="B136" s="51" t="s">
        <v>34</v>
      </c>
      <c r="C136" s="52">
        <v>36741310</v>
      </c>
      <c r="D136" s="46">
        <v>17210756.199999999</v>
      </c>
      <c r="E136" s="53">
        <f t="shared" si="4"/>
        <v>19530553.800000001</v>
      </c>
      <c r="F136" s="54">
        <f t="shared" si="5"/>
        <v>0.46843066292410368</v>
      </c>
      <c r="G136" s="6"/>
      <c r="H136" s="4"/>
      <c r="I136" s="4"/>
    </row>
    <row r="137" spans="2:10" ht="12.75" customHeight="1" thickBot="1" x14ac:dyDescent="0.3">
      <c r="B137" s="51" t="s">
        <v>38</v>
      </c>
      <c r="C137" s="52">
        <v>28015534</v>
      </c>
      <c r="D137" s="46">
        <v>13399412.800000001</v>
      </c>
      <c r="E137" s="53">
        <f t="shared" si="4"/>
        <v>14616121.199999999</v>
      </c>
      <c r="F137" s="54">
        <f t="shared" si="5"/>
        <v>0.47828511139569929</v>
      </c>
      <c r="G137" s="6"/>
      <c r="H137" s="4"/>
      <c r="I137" s="4"/>
    </row>
    <row r="138" spans="2:10" ht="12.75" customHeight="1" thickBot="1" x14ac:dyDescent="0.3">
      <c r="B138" s="51" t="s">
        <v>42</v>
      </c>
      <c r="C138" s="52">
        <v>39332438</v>
      </c>
      <c r="D138" s="46">
        <v>18604565.120000001</v>
      </c>
      <c r="E138" s="53">
        <f t="shared" si="4"/>
        <v>20727872.879999999</v>
      </c>
      <c r="F138" s="54">
        <f t="shared" si="5"/>
        <v>0.4730081852541152</v>
      </c>
      <c r="G138" s="6"/>
      <c r="H138" s="4"/>
      <c r="I138" s="4"/>
    </row>
    <row r="139" spans="2:10" ht="12.75" customHeight="1" thickBot="1" x14ac:dyDescent="0.3">
      <c r="B139" s="51" t="s">
        <v>43</v>
      </c>
      <c r="C139" s="52">
        <v>27228745</v>
      </c>
      <c r="D139" s="46">
        <v>11807826.720000001</v>
      </c>
      <c r="E139" s="53">
        <f t="shared" si="4"/>
        <v>15420918.279999999</v>
      </c>
      <c r="F139" s="54">
        <f t="shared" si="5"/>
        <v>0.4336529913516029</v>
      </c>
      <c r="G139" s="6"/>
      <c r="H139" s="4"/>
      <c r="I139" s="4"/>
    </row>
    <row r="140" spans="2:10" ht="12.75" customHeight="1" thickBot="1" x14ac:dyDescent="0.3">
      <c r="B140" s="51" t="s">
        <v>44</v>
      </c>
      <c r="C140" s="52">
        <v>64075</v>
      </c>
      <c r="D140" s="46">
        <v>28834.15</v>
      </c>
      <c r="E140" s="53">
        <f t="shared" si="4"/>
        <v>35240.85</v>
      </c>
      <c r="F140" s="54">
        <f t="shared" si="5"/>
        <v>0.4500062426843543</v>
      </c>
      <c r="G140" s="6"/>
      <c r="H140" s="4"/>
      <c r="I140" s="4"/>
    </row>
    <row r="141" spans="2:10" ht="12.75" customHeight="1" thickBot="1" x14ac:dyDescent="0.3">
      <c r="B141" s="48" t="s">
        <v>45</v>
      </c>
      <c r="C141" s="49">
        <f>SUM(C134:C140)</f>
        <v>189677437</v>
      </c>
      <c r="D141" s="49">
        <f>SUM(D134:D140)</f>
        <v>88496178.600000009</v>
      </c>
      <c r="E141" s="49">
        <f>SUM(E134:E140)</f>
        <v>101181258.39999999</v>
      </c>
      <c r="F141" s="50">
        <f>+D141/C141</f>
        <v>0.4665614424134169</v>
      </c>
      <c r="G141" s="6"/>
      <c r="H141" s="4"/>
      <c r="I141" s="4"/>
    </row>
  </sheetData>
  <mergeCells count="15">
    <mergeCell ref="A103:A106"/>
    <mergeCell ref="A107:A109"/>
    <mergeCell ref="D116:F116"/>
    <mergeCell ref="A61:A65"/>
    <mergeCell ref="A66:A69"/>
    <mergeCell ref="A70:A73"/>
    <mergeCell ref="A80:A84"/>
    <mergeCell ref="A85:A90"/>
    <mergeCell ref="A91:A96"/>
    <mergeCell ref="A52:A54"/>
    <mergeCell ref="A4:I4"/>
    <mergeCell ref="J7:K7"/>
    <mergeCell ref="A8:A12"/>
    <mergeCell ref="A13:A15"/>
    <mergeCell ref="A16:A19"/>
  </mergeCells>
  <printOptions horizontalCentered="1"/>
  <pageMargins left="0.31496062992125984" right="0.31496062992125984" top="0.35433070866141736" bottom="0.35433070866141736" header="0.31496062992125984" footer="0.31496062992125984"/>
  <pageSetup scale="85" orientation="landscape" r:id="rId1"/>
  <headerFooter>
    <oddFooter>&amp;L&amp;P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REGIONES</vt:lpstr>
      <vt:lpstr>REGIONES!Títulos_a_imprimir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agavidia</dc:creator>
  <cp:lastModifiedBy>msoriano</cp:lastModifiedBy>
  <dcterms:created xsi:type="dcterms:W3CDTF">2019-07-30T21:34:20Z</dcterms:created>
  <dcterms:modified xsi:type="dcterms:W3CDTF">2019-07-31T17:24:21Z</dcterms:modified>
</cp:coreProperties>
</file>