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105" windowWidth="9720" windowHeight="6030"/>
  </bookViews>
  <sheets>
    <sheet name="U.P. 0601 2019 APROBADO" sheetId="3" r:id="rId1"/>
    <sheet name=" PROYECTOS APROBADO" sheetId="4" r:id="rId2"/>
  </sheets>
  <definedNames>
    <definedName name="_xlnm.Print_Titles" localSheetId="1">' PROYECTOS APROBADO'!$6:$7</definedName>
  </definedNames>
  <calcPr calcId="162913"/>
</workbook>
</file>

<file path=xl/calcChain.xml><?xml version="1.0" encoding="utf-8"?>
<calcChain xmlns="http://schemas.openxmlformats.org/spreadsheetml/2006/main">
  <c r="D40" i="4" l="1"/>
  <c r="D15" i="4" l="1"/>
  <c r="D27" i="4"/>
  <c r="D26" i="4"/>
  <c r="D25" i="4" l="1"/>
  <c r="D24" i="4"/>
  <c r="D23" i="4"/>
  <c r="D22" i="4"/>
  <c r="D34" i="3"/>
  <c r="D20" i="3"/>
  <c r="D19" i="3"/>
  <c r="D17" i="3"/>
  <c r="D16" i="3"/>
  <c r="D38" i="4" l="1"/>
  <c r="D31" i="3" l="1"/>
  <c r="D50" i="3" l="1"/>
  <c r="D40" i="3"/>
  <c r="D37" i="3"/>
  <c r="D44" i="3"/>
  <c r="D24" i="3"/>
  <c r="D29" i="3"/>
  <c r="D14" i="3"/>
  <c r="D48" i="3"/>
  <c r="D22" i="3" l="1"/>
  <c r="D54" i="3" s="1"/>
</calcChain>
</file>

<file path=xl/sharedStrings.xml><?xml version="1.0" encoding="utf-8"?>
<sst xmlns="http://schemas.openxmlformats.org/spreadsheetml/2006/main" count="133" uniqueCount="87">
  <si>
    <t>OBJETOS ESPECIFICOS</t>
  </si>
  <si>
    <t>UNIDAD PRESUPUESTARIA: 06 - ADMINISTRACION DEL SISTEMA PENITENCIARIO</t>
  </si>
  <si>
    <t>UNIDAD SECUNDARIA FINANCIERA</t>
  </si>
  <si>
    <t>AREA DE PRESUPUESTO</t>
  </si>
  <si>
    <t>TOTAL GENERAL</t>
  </si>
  <si>
    <t>RUBRO 51 - REMUNERACIONES</t>
  </si>
  <si>
    <t xml:space="preserve">          * Servicios de Energía Eléctrica</t>
  </si>
  <si>
    <t xml:space="preserve">          * Servicios de Agua potable</t>
  </si>
  <si>
    <t xml:space="preserve">          * Servicios de Telecomunicaciones</t>
  </si>
  <si>
    <t xml:space="preserve">          * Servicios de Correos</t>
  </si>
  <si>
    <t xml:space="preserve">          * Arrendamiento de Bienes Muebles</t>
  </si>
  <si>
    <t xml:space="preserve">          * Arrendamiento de Bienes Inmuebles</t>
  </si>
  <si>
    <t>SERVICIOS BASICOS</t>
  </si>
  <si>
    <t>SERVICIOS DE ALIMENTACION</t>
  </si>
  <si>
    <t>ARRENDAMIENTOS DIVERSOS</t>
  </si>
  <si>
    <t>OTROS</t>
  </si>
  <si>
    <t xml:space="preserve">          *Impuestos Municipales y desechos sólidos de los Centros Penales</t>
  </si>
  <si>
    <t>Alimentación de Internos</t>
  </si>
  <si>
    <t xml:space="preserve">          * Adquisición de Combustible y Lubricantes</t>
  </si>
  <si>
    <t xml:space="preserve">          * Adquisición de  Material Informático</t>
  </si>
  <si>
    <t xml:space="preserve">          * Adquisición de Medicamentos y Material Médico-Quirúrgico</t>
  </si>
  <si>
    <t xml:space="preserve">          * Adquisición de Agua Purificada para las Unidades y C.P.</t>
  </si>
  <si>
    <t>ADQUISICIONES NECESARIAS</t>
  </si>
  <si>
    <t>RUBRO 55-GASTOS FINANCIEROS Y OTROS</t>
  </si>
  <si>
    <t xml:space="preserve">          *Pólizas de Seguros de la Flota Vehicular</t>
  </si>
  <si>
    <t>RUBRO 56-TRANSFERENCIAS CORRIENTES</t>
  </si>
  <si>
    <t xml:space="preserve">          *Subsidios por Gastos Funerales a familiares de empleados fallecidos</t>
  </si>
  <si>
    <t>MANTENIMIENTOS PREVENTIVOS Y CORRECTIVOS</t>
  </si>
  <si>
    <t xml:space="preserve">          * Mantenimiento de bienes muebles</t>
  </si>
  <si>
    <t xml:space="preserve">          * Mantenimiento de Vehiculos</t>
  </si>
  <si>
    <t>RUBRO 54-ADQUISICIONES DE BIENES Y SERVICIOS</t>
  </si>
  <si>
    <t xml:space="preserve">          * Adquisición de Papel Bond</t>
  </si>
  <si>
    <t xml:space="preserve">          * Salarios</t>
  </si>
  <si>
    <t xml:space="preserve">          * Aguinaldos</t>
  </si>
  <si>
    <t xml:space="preserve">          * Aportaciones ISSS</t>
  </si>
  <si>
    <t xml:space="preserve">          * Aportaciones AFP´S</t>
  </si>
  <si>
    <t xml:space="preserve">          * Indemnizaciones de ex-empleados que interponen demandas</t>
  </si>
  <si>
    <t>DIRECCION GENERAL DE CENTROS PENALES</t>
  </si>
  <si>
    <t xml:space="preserve">          *Multas o recargos por pagos extemporaneos</t>
  </si>
  <si>
    <t>RUBRO 61-INVERSIONES EN ACTIVOS FIJOS</t>
  </si>
  <si>
    <t xml:space="preserve">          *Derechos de Propiedad Intelectual</t>
  </si>
  <si>
    <t xml:space="preserve">          * Beneficios Adicionales</t>
  </si>
  <si>
    <t>PRESUPUESTO ASIGNADO</t>
  </si>
  <si>
    <t>LINEA DE TRABAJO : 01- RECLUSION Y REHABILITACION</t>
  </si>
  <si>
    <t xml:space="preserve">                          FONDO GENERAL</t>
  </si>
  <si>
    <t xml:space="preserve">          *Adquisición de Mobiliarios</t>
  </si>
  <si>
    <t xml:space="preserve">          *Adquisición de Equipo Informático</t>
  </si>
  <si>
    <t>UNIDAD PRESUPUESTARIA: 10 - DESARROLLO DEL MODELO PENITENCIARIO</t>
  </si>
  <si>
    <t>LINEA DE TRABAJO : 02- APOYO A PROGRAMAS PENITENCIARIOS</t>
  </si>
  <si>
    <t>5896- ADQUISICION DE BRAZALETES ELECTRONICOS</t>
  </si>
  <si>
    <t>6162- FORTALECIMIENTO INSTITUCIONAL (UEP BCIE)</t>
  </si>
  <si>
    <t>6609- AMPLIACION Y EQUIPAMIENTO DEL CENTRO PENAL LA ESPERANZA, AYUTUXTEPEQUE, SAN SALVADOR FASE II</t>
  </si>
  <si>
    <t>CODIGO Y NOMBRE DEL PROYECTO</t>
  </si>
  <si>
    <t>6560- FORTALECIMIENTO INSTITUCIONAL DE LA DIRECCION GENERAL DE CENTROS PENALES-BID-2881/OC-ES</t>
  </si>
  <si>
    <t>6561- PROGRAMA DE FORTALECIMIENTO DEL PROCESO DE REHABILITACION Y REINSERCION SOCIAL-BID-2881/OC-ES</t>
  </si>
  <si>
    <t>No</t>
  </si>
  <si>
    <t>UBICACIÓN</t>
  </si>
  <si>
    <t>DESCRIPCION DEL PROYECTO</t>
  </si>
  <si>
    <t>FUENTE DEL FINANCIAMIENTO</t>
  </si>
  <si>
    <t>SONSONATE</t>
  </si>
  <si>
    <t>GOES Y BCIE</t>
  </si>
  <si>
    <t>5903-READECUACION DE GRANJA PENITENCIARIA DE IZALCO</t>
  </si>
  <si>
    <t>SAN SALVADOR</t>
  </si>
  <si>
    <t xml:space="preserve">PROYECTOS DE INVERSION </t>
  </si>
  <si>
    <t>A NIVEL NACIONAL</t>
  </si>
  <si>
    <t>EQUIPAMIENTO</t>
  </si>
  <si>
    <t>LINEA DE TRABAJO : 01- RECONSTRUCCION,  REPARACION,  REMODELACION  Y EQUIPAMIENTO DE CENTROS PENALES</t>
  </si>
  <si>
    <t>CONSULTORIA</t>
  </si>
  <si>
    <t>TOTAL</t>
  </si>
  <si>
    <t>BID</t>
  </si>
  <si>
    <t xml:space="preserve">                       DETALLE DE PRESUPUESTO ASIGNADO /2019</t>
  </si>
  <si>
    <t>MONTO PROGRAMADO EN 2019</t>
  </si>
  <si>
    <t>6920-AMPLIACION DE CENTRO PENAL DE IZALCO-SEGUNDA ETAPA.</t>
  </si>
  <si>
    <t>CONSTRUCCION, SUPERVISION, EQUIPAMIENTO</t>
  </si>
  <si>
    <t>6307-CONSTRUCCION DE PLANTA DE TRATAMIENTO DE AGUAS RESIDUALES DEL CENTRO PENITENCIARIO DE CIUDAD BARRIOS, DPTO. DE SAN MIGUEL</t>
  </si>
  <si>
    <t>SAN MIGUEL</t>
  </si>
  <si>
    <t>CONSTRUCCION</t>
  </si>
  <si>
    <t xml:space="preserve">GOES </t>
  </si>
  <si>
    <t>6973- MEJORAMIENTO Y EQUIPAMIENTO DE CUADRAS PARA AGENTES  DE SEGURIDAD EN CENTROS PENITENCIARIOS DE EL SALVADOR</t>
  </si>
  <si>
    <t>CONSULTORIAS, MATERIA PRIMA Y EQUIPAMIENTO</t>
  </si>
  <si>
    <t>ESTATUS DEL PROYECTO                  (marcar con X)</t>
  </si>
  <si>
    <t xml:space="preserve">EN EJECUCION </t>
  </si>
  <si>
    <t>EN  PROCESO DE LICITACION</t>
  </si>
  <si>
    <t>X</t>
  </si>
  <si>
    <t xml:space="preserve">ESTATUS DEL PROYECTO                 </t>
  </si>
  <si>
    <t xml:space="preserve">ESTATUS DEL PROYECTO                  </t>
  </si>
  <si>
    <t>TOTAL GENERAL PROYECTOS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</si>
</sst>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* #,##0.00_);_(&quot;$&quot;* \(#,##0.00\);_(&quot;$&quot;* &quot;-&quot;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20"/>
      <name val="Bookman Old Style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8"/>
      <name val="Bookman Old Style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21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</cellStyleXfs>
  <cellXfs count="150">
    <xf numFmtId="0" fontId="0" fillId="0" borderId="0" xfId="0"/>
    <xf numFmtId="0" fontId="7" fillId="0" borderId="0" xfId="0" applyFont="1"/>
    <xf numFmtId="0" fontId="9" fillId="0" borderId="0" xfId="0" applyFont="1"/>
    <xf numFmtId="165" fontId="14" fillId="0" borderId="1" xfId="1" applyNumberFormat="1" applyFont="1" applyFill="1" applyBorder="1"/>
    <xf numFmtId="165" fontId="11" fillId="0" borderId="2" xfId="1" applyNumberFormat="1" applyFont="1" applyBorder="1"/>
    <xf numFmtId="165" fontId="12" fillId="0" borderId="2" xfId="0" applyNumberFormat="1" applyFont="1" applyBorder="1" applyAlignment="1">
      <alignment horizontal="center"/>
    </xf>
    <xf numFmtId="0" fontId="10" fillId="0" borderId="3" xfId="0" applyFont="1" applyBorder="1"/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0" fontId="10" fillId="2" borderId="3" xfId="0" applyFont="1" applyFill="1" applyBorder="1"/>
    <xf numFmtId="0" fontId="11" fillId="2" borderId="3" xfId="0" applyFont="1" applyFill="1" applyBorder="1"/>
    <xf numFmtId="0" fontId="10" fillId="0" borderId="2" xfId="0" applyFont="1" applyBorder="1"/>
    <xf numFmtId="0" fontId="13" fillId="1" borderId="4" xfId="0" applyFont="1" applyFill="1" applyBorder="1" applyAlignment="1">
      <alignment vertical="center" wrapText="1"/>
    </xf>
    <xf numFmtId="0" fontId="17" fillId="3" borderId="4" xfId="0" applyFont="1" applyFill="1" applyBorder="1"/>
    <xf numFmtId="0" fontId="11" fillId="0" borderId="3" xfId="0" applyFont="1" applyBorder="1" applyAlignment="1">
      <alignment horizontal="left"/>
    </xf>
    <xf numFmtId="0" fontId="10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5" xfId="0" applyFont="1" applyBorder="1"/>
    <xf numFmtId="165" fontId="10" fillId="0" borderId="9" xfId="0" applyNumberFormat="1" applyFont="1" applyBorder="1"/>
    <xf numFmtId="165" fontId="11" fillId="0" borderId="3" xfId="0" applyNumberFormat="1" applyFont="1" applyBorder="1"/>
    <xf numFmtId="165" fontId="10" fillId="0" borderId="3" xfId="0" applyNumberFormat="1" applyFont="1" applyBorder="1"/>
    <xf numFmtId="165" fontId="10" fillId="0" borderId="10" xfId="0" applyNumberFormat="1" applyFont="1" applyBorder="1"/>
    <xf numFmtId="0" fontId="11" fillId="0" borderId="11" xfId="0" applyFont="1" applyBorder="1"/>
    <xf numFmtId="165" fontId="11" fillId="0" borderId="9" xfId="1" applyNumberFormat="1" applyFont="1" applyBorder="1"/>
    <xf numFmtId="0" fontId="11" fillId="0" borderId="14" xfId="0" applyFont="1" applyBorder="1"/>
    <xf numFmtId="165" fontId="13" fillId="0" borderId="1" xfId="1" applyNumberFormat="1" applyFont="1" applyBorder="1"/>
    <xf numFmtId="165" fontId="11" fillId="0" borderId="15" xfId="0" applyNumberFormat="1" applyFont="1" applyBorder="1"/>
    <xf numFmtId="165" fontId="11" fillId="0" borderId="16" xfId="0" applyNumberFormat="1" applyFont="1" applyBorder="1"/>
    <xf numFmtId="165" fontId="11" fillId="0" borderId="3" xfId="1" applyNumberFormat="1" applyFont="1" applyBorder="1"/>
    <xf numFmtId="165" fontId="11" fillId="0" borderId="12" xfId="1" applyNumberFormat="1" applyFont="1" applyBorder="1"/>
    <xf numFmtId="0" fontId="8" fillId="0" borderId="0" xfId="0" applyFont="1" applyAlignment="1"/>
    <xf numFmtId="0" fontId="1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center"/>
    </xf>
    <xf numFmtId="0" fontId="6" fillId="0" borderId="0" xfId="0" applyFont="1"/>
    <xf numFmtId="0" fontId="25" fillId="0" borderId="0" xfId="0" applyFont="1" applyAlignment="1"/>
    <xf numFmtId="0" fontId="5" fillId="8" borderId="17" xfId="3" applyFont="1" applyFill="1" applyBorder="1" applyAlignment="1">
      <alignment horizontal="left" vertical="center" wrapText="1"/>
    </xf>
    <xf numFmtId="44" fontId="5" fillId="8" borderId="17" xfId="1" applyFont="1" applyFill="1" applyBorder="1" applyAlignment="1">
      <alignment vertical="center"/>
    </xf>
    <xf numFmtId="0" fontId="5" fillId="8" borderId="17" xfId="4" applyFill="1" applyBorder="1" applyAlignment="1">
      <alignment horizontal="left" vertical="center" wrapText="1"/>
    </xf>
    <xf numFmtId="0" fontId="5" fillId="8" borderId="17" xfId="4" applyFont="1" applyFill="1" applyBorder="1" applyAlignment="1">
      <alignment horizontal="center" vertical="center"/>
    </xf>
    <xf numFmtId="0" fontId="4" fillId="8" borderId="17" xfId="4" applyFont="1" applyFill="1" applyBorder="1" applyAlignment="1">
      <alignment horizontal="justify" vertical="center" wrapText="1"/>
    </xf>
    <xf numFmtId="0" fontId="4" fillId="8" borderId="17" xfId="3" applyFont="1" applyFill="1" applyBorder="1" applyAlignment="1">
      <alignment horizontal="justify" vertical="center" wrapText="1"/>
    </xf>
    <xf numFmtId="0" fontId="4" fillId="8" borderId="17" xfId="3" applyFont="1" applyFill="1" applyBorder="1" applyAlignment="1">
      <alignment horizontal="center" vertical="center"/>
    </xf>
    <xf numFmtId="0" fontId="5" fillId="8" borderId="0" xfId="3" applyFill="1" applyBorder="1" applyAlignment="1">
      <alignment horizontal="center" vertical="center"/>
    </xf>
    <xf numFmtId="0" fontId="4" fillId="8" borderId="0" xfId="4" applyFont="1" applyFill="1" applyBorder="1" applyAlignment="1">
      <alignment horizontal="left" vertical="center" wrapText="1"/>
    </xf>
    <xf numFmtId="0" fontId="5" fillId="8" borderId="0" xfId="4" applyFont="1" applyFill="1" applyBorder="1" applyAlignment="1">
      <alignment horizontal="center" vertical="center"/>
    </xf>
    <xf numFmtId="44" fontId="5" fillId="8" borderId="0" xfId="1" applyFont="1" applyFill="1" applyBorder="1"/>
    <xf numFmtId="0" fontId="5" fillId="8" borderId="0" xfId="4" applyFont="1" applyFill="1" applyBorder="1" applyAlignment="1">
      <alignment vertical="center"/>
    </xf>
    <xf numFmtId="0" fontId="5" fillId="8" borderId="18" xfId="3" applyFont="1" applyFill="1" applyBorder="1" applyAlignment="1">
      <alignment horizontal="left" vertical="center" wrapText="1"/>
    </xf>
    <xf numFmtId="0" fontId="20" fillId="8" borderId="22" xfId="3" applyFont="1" applyFill="1" applyBorder="1" applyAlignment="1">
      <alignment horizontal="center" vertical="center"/>
    </xf>
    <xf numFmtId="0" fontId="20" fillId="8" borderId="23" xfId="4" applyFont="1" applyFill="1" applyBorder="1" applyAlignment="1">
      <alignment horizontal="left" vertical="center" wrapText="1"/>
    </xf>
    <xf numFmtId="0" fontId="20" fillId="8" borderId="23" xfId="4" applyFont="1" applyFill="1" applyBorder="1" applyAlignment="1">
      <alignment horizontal="center" vertical="center"/>
    </xf>
    <xf numFmtId="44" fontId="20" fillId="8" borderId="23" xfId="1" applyFont="1" applyFill="1" applyBorder="1"/>
    <xf numFmtId="0" fontId="20" fillId="8" borderId="23" xfId="4" applyFont="1" applyFill="1" applyBorder="1" applyAlignment="1">
      <alignment vertical="center"/>
    </xf>
    <xf numFmtId="0" fontId="5" fillId="8" borderId="25" xfId="3" applyFill="1" applyBorder="1" applyAlignment="1">
      <alignment horizontal="center" vertical="center"/>
    </xf>
    <xf numFmtId="0" fontId="5" fillId="8" borderId="29" xfId="3" applyFont="1" applyFill="1" applyBorder="1" applyAlignment="1">
      <alignment horizontal="left" vertical="center" wrapText="1"/>
    </xf>
    <xf numFmtId="44" fontId="5" fillId="8" borderId="29" xfId="1" applyFont="1" applyFill="1" applyBorder="1" applyAlignment="1">
      <alignment vertical="center"/>
    </xf>
    <xf numFmtId="0" fontId="5" fillId="8" borderId="30" xfId="3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44" fontId="0" fillId="8" borderId="18" xfId="1" applyFont="1" applyFill="1" applyBorder="1" applyAlignment="1">
      <alignment vertical="center"/>
    </xf>
    <xf numFmtId="0" fontId="26" fillId="8" borderId="22" xfId="0" applyFont="1" applyFill="1" applyBorder="1" applyAlignment="1">
      <alignment horizontal="center" vertical="center"/>
    </xf>
    <xf numFmtId="0" fontId="20" fillId="8" borderId="23" xfId="3" applyFont="1" applyFill="1" applyBorder="1" applyAlignment="1">
      <alignment horizontal="left" vertical="center" wrapText="1"/>
    </xf>
    <xf numFmtId="0" fontId="26" fillId="8" borderId="23" xfId="0" applyFont="1" applyFill="1" applyBorder="1"/>
    <xf numFmtId="0" fontId="26" fillId="8" borderId="23" xfId="0" applyFont="1" applyFill="1" applyBorder="1" applyAlignment="1">
      <alignment vertical="center"/>
    </xf>
    <xf numFmtId="44" fontId="27" fillId="8" borderId="23" xfId="1" applyFont="1" applyFill="1" applyBorder="1" applyAlignment="1">
      <alignment vertical="center"/>
    </xf>
    <xf numFmtId="0" fontId="5" fillId="8" borderId="32" xfId="3" applyFill="1" applyBorder="1" applyAlignment="1">
      <alignment horizontal="center" vertical="center"/>
    </xf>
    <xf numFmtId="44" fontId="5" fillId="8" borderId="33" xfId="1" applyFont="1" applyFill="1" applyBorder="1" applyAlignment="1">
      <alignment vertical="center"/>
    </xf>
    <xf numFmtId="0" fontId="3" fillId="8" borderId="33" xfId="3" applyFont="1" applyFill="1" applyBorder="1" applyAlignment="1">
      <alignment horizontal="justify" vertical="center" wrapText="1"/>
    </xf>
    <xf numFmtId="0" fontId="3" fillId="8" borderId="17" xfId="3" applyFont="1" applyFill="1" applyBorder="1" applyAlignment="1">
      <alignment horizontal="justify" vertical="center" wrapText="1"/>
    </xf>
    <xf numFmtId="0" fontId="3" fillId="8" borderId="33" xfId="3" applyFont="1" applyFill="1" applyBorder="1" applyAlignment="1">
      <alignment horizontal="center" vertical="center"/>
    </xf>
    <xf numFmtId="0" fontId="5" fillId="8" borderId="0" xfId="4" applyFill="1" applyBorder="1" applyAlignment="1">
      <alignment horizontal="left" vertical="center" wrapText="1"/>
    </xf>
    <xf numFmtId="44" fontId="5" fillId="8" borderId="0" xfId="1" applyFont="1" applyFill="1" applyBorder="1" applyAlignment="1">
      <alignment vertical="center"/>
    </xf>
    <xf numFmtId="0" fontId="4" fillId="8" borderId="0" xfId="4" applyFont="1" applyFill="1" applyBorder="1" applyAlignment="1">
      <alignment horizontal="justify" vertical="center" wrapText="1"/>
    </xf>
    <xf numFmtId="0" fontId="5" fillId="8" borderId="21" xfId="3" applyFill="1" applyBorder="1" applyAlignment="1">
      <alignment horizontal="center" vertical="center"/>
    </xf>
    <xf numFmtId="44" fontId="5" fillId="8" borderId="18" xfId="1" applyFont="1" applyFill="1" applyBorder="1" applyAlignment="1">
      <alignment vertical="center"/>
    </xf>
    <xf numFmtId="0" fontId="4" fillId="8" borderId="18" xfId="4" applyFont="1" applyFill="1" applyBorder="1" applyAlignment="1">
      <alignment horizontal="justify" vertical="center" wrapText="1"/>
    </xf>
    <xf numFmtId="0" fontId="5" fillId="8" borderId="22" xfId="3" applyFill="1" applyBorder="1" applyAlignment="1">
      <alignment horizontal="center" vertical="center"/>
    </xf>
    <xf numFmtId="0" fontId="5" fillId="8" borderId="23" xfId="4" applyFont="1" applyFill="1" applyBorder="1" applyAlignment="1">
      <alignment horizontal="center" vertical="center"/>
    </xf>
    <xf numFmtId="0" fontId="4" fillId="8" borderId="23" xfId="4" applyFont="1" applyFill="1" applyBorder="1" applyAlignment="1">
      <alignment horizontal="justify" vertical="center" wrapText="1"/>
    </xf>
    <xf numFmtId="0" fontId="3" fillId="8" borderId="17" xfId="3" applyFont="1" applyFill="1" applyBorder="1" applyAlignment="1">
      <alignment horizontal="left" vertical="center" wrapText="1"/>
    </xf>
    <xf numFmtId="0" fontId="3" fillId="8" borderId="18" xfId="4" applyFont="1" applyFill="1" applyBorder="1" applyAlignment="1">
      <alignment horizontal="left" vertical="center" wrapText="1"/>
    </xf>
    <xf numFmtId="0" fontId="3" fillId="8" borderId="18" xfId="4" applyFont="1" applyFill="1" applyBorder="1" applyAlignment="1">
      <alignment horizontal="center" vertical="center"/>
    </xf>
    <xf numFmtId="0" fontId="3" fillId="8" borderId="17" xfId="3" applyFont="1" applyFill="1" applyBorder="1" applyAlignment="1">
      <alignment horizontal="left" vertical="center"/>
    </xf>
    <xf numFmtId="0" fontId="20" fillId="8" borderId="0" xfId="4" applyFont="1" applyFill="1" applyBorder="1" applyAlignment="1">
      <alignment horizontal="left" vertical="center" wrapText="1"/>
    </xf>
    <xf numFmtId="0" fontId="20" fillId="8" borderId="0" xfId="4" applyFont="1" applyFill="1" applyBorder="1" applyAlignment="1">
      <alignment horizontal="center" vertical="center"/>
    </xf>
    <xf numFmtId="44" fontId="20" fillId="8" borderId="0" xfId="1" applyFont="1" applyFill="1" applyBorder="1"/>
    <xf numFmtId="0" fontId="20" fillId="8" borderId="0" xfId="3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" fillId="8" borderId="29" xfId="3" applyFont="1" applyFill="1" applyBorder="1" applyAlignment="1">
      <alignment horizontal="justify" vertical="center" wrapText="1"/>
    </xf>
    <xf numFmtId="0" fontId="3" fillId="8" borderId="34" xfId="3" applyFont="1" applyFill="1" applyBorder="1" applyAlignment="1">
      <alignment horizontal="center" vertical="center"/>
    </xf>
    <xf numFmtId="0" fontId="3" fillId="8" borderId="35" xfId="4" applyFont="1" applyFill="1" applyBorder="1" applyAlignment="1">
      <alignment horizontal="center" vertical="center"/>
    </xf>
    <xf numFmtId="0" fontId="0" fillId="0" borderId="38" xfId="0" applyBorder="1"/>
    <xf numFmtId="0" fontId="24" fillId="8" borderId="24" xfId="2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22" xfId="0" applyBorder="1"/>
    <xf numFmtId="0" fontId="0" fillId="0" borderId="24" xfId="0" applyBorder="1"/>
    <xf numFmtId="0" fontId="26" fillId="0" borderId="3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5" fillId="8" borderId="34" xfId="3" applyFont="1" applyFill="1" applyBorder="1" applyAlignment="1">
      <alignment horizontal="center" vertical="center"/>
    </xf>
    <xf numFmtId="0" fontId="5" fillId="8" borderId="34" xfId="4" applyFont="1" applyFill="1" applyBorder="1" applyAlignment="1">
      <alignment horizontal="center" vertical="center"/>
    </xf>
    <xf numFmtId="0" fontId="4" fillId="8" borderId="34" xfId="3" applyFont="1" applyFill="1" applyBorder="1" applyAlignment="1">
      <alignment horizontal="center" vertical="center"/>
    </xf>
    <xf numFmtId="0" fontId="3" fillId="8" borderId="39" xfId="3" applyFont="1" applyFill="1" applyBorder="1" applyAlignment="1">
      <alignment horizontal="center" vertical="center"/>
    </xf>
    <xf numFmtId="0" fontId="20" fillId="8" borderId="36" xfId="4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0" fillId="0" borderId="41" xfId="0" applyBorder="1"/>
    <xf numFmtId="0" fontId="24" fillId="8" borderId="41" xfId="2" applyFont="1" applyFill="1" applyBorder="1" applyAlignment="1">
      <alignment horizontal="center" vertical="center" wrapText="1"/>
    </xf>
    <xf numFmtId="0" fontId="4" fillId="8" borderId="43" xfId="3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26" fillId="8" borderId="36" xfId="0" applyFont="1" applyFill="1" applyBorder="1" applyAlignment="1">
      <alignment horizontal="center" vertical="center"/>
    </xf>
    <xf numFmtId="0" fontId="6" fillId="0" borderId="31" xfId="0" applyFont="1" applyBorder="1"/>
    <xf numFmtId="0" fontId="6" fillId="0" borderId="40" xfId="0" applyFont="1" applyBorder="1"/>
    <xf numFmtId="0" fontId="24" fillId="8" borderId="23" xfId="2" applyFont="1" applyFill="1" applyBorder="1" applyAlignment="1">
      <alignment horizontal="center" vertical="center" wrapText="1"/>
    </xf>
    <xf numFmtId="0" fontId="3" fillId="8" borderId="20" xfId="3" applyFont="1" applyFill="1" applyBorder="1" applyAlignment="1">
      <alignment horizontal="justify" vertical="center" wrapText="1"/>
    </xf>
    <xf numFmtId="44" fontId="20" fillId="8" borderId="23" xfId="1" applyFont="1" applyFill="1" applyBorder="1" applyAlignment="1">
      <alignment vertical="center"/>
    </xf>
    <xf numFmtId="0" fontId="2" fillId="8" borderId="29" xfId="3" applyFont="1" applyFill="1" applyBorder="1" applyAlignment="1">
      <alignment horizontal="center" vertical="center"/>
    </xf>
    <xf numFmtId="0" fontId="2" fillId="8" borderId="28" xfId="3" applyFont="1" applyFill="1" applyBorder="1" applyAlignment="1">
      <alignment horizontal="left" vertical="center" wrapText="1"/>
    </xf>
    <xf numFmtId="0" fontId="28" fillId="0" borderId="4" xfId="0" applyFont="1" applyBorder="1"/>
    <xf numFmtId="0" fontId="28" fillId="0" borderId="44" xfId="0" applyFont="1" applyBorder="1" applyAlignment="1">
      <alignment horizontal="left" vertical="center"/>
    </xf>
    <xf numFmtId="0" fontId="28" fillId="0" borderId="44" xfId="0" applyFont="1" applyBorder="1"/>
    <xf numFmtId="164" fontId="28" fillId="0" borderId="45" xfId="0" applyNumberFormat="1" applyFont="1" applyBorder="1"/>
    <xf numFmtId="0" fontId="1" fillId="8" borderId="33" xfId="3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2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165" fontId="13" fillId="0" borderId="13" xfId="0" applyNumberFormat="1" applyFont="1" applyBorder="1" applyAlignment="1">
      <alignment horizontal="center"/>
    </xf>
    <xf numFmtId="165" fontId="13" fillId="0" borderId="10" xfId="0" applyNumberFormat="1" applyFont="1" applyBorder="1" applyAlignment="1">
      <alignment horizontal="center"/>
    </xf>
    <xf numFmtId="0" fontId="13" fillId="4" borderId="13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4" fillId="8" borderId="19" xfId="2" applyFont="1" applyFill="1" applyBorder="1" applyAlignment="1">
      <alignment horizontal="center" vertical="center" wrapText="1"/>
    </xf>
    <xf numFmtId="0" fontId="0" fillId="8" borderId="27" xfId="0" applyFill="1" applyBorder="1" applyAlignment="1"/>
    <xf numFmtId="0" fontId="24" fillId="8" borderId="20" xfId="2" applyFont="1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/>
    </xf>
    <xf numFmtId="0" fontId="0" fillId="8" borderId="28" xfId="0" applyFill="1" applyBorder="1" applyAlignment="1"/>
    <xf numFmtId="0" fontId="20" fillId="8" borderId="42" xfId="0" applyFont="1" applyFill="1" applyBorder="1" applyAlignment="1">
      <alignment horizontal="center" wrapText="1"/>
    </xf>
    <xf numFmtId="0" fontId="20" fillId="8" borderId="37" xfId="0" applyFont="1" applyFill="1" applyBorder="1" applyAlignment="1">
      <alignment horizontal="center" wrapText="1"/>
    </xf>
  </cellXfs>
  <cellStyles count="5">
    <cellStyle name="20% - Énfasis3" xfId="3" builtinId="38"/>
    <cellStyle name="40% - Énfasis3" xfId="4" builtinId="39"/>
    <cellStyle name="Énfasis3" xfId="2" builtinId="37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D44" sqref="D44"/>
    </sheetView>
  </sheetViews>
  <sheetFormatPr baseColWidth="10" defaultRowHeight="18" customHeight="1" x14ac:dyDescent="0.2"/>
  <cols>
    <col min="3" max="3" width="66.7109375" customWidth="1"/>
    <col min="4" max="4" width="25.7109375" customWidth="1"/>
  </cols>
  <sheetData>
    <row r="1" spans="1:4" ht="18" customHeight="1" x14ac:dyDescent="0.2">
      <c r="A1" s="2" t="s">
        <v>37</v>
      </c>
      <c r="C1" s="2"/>
    </row>
    <row r="2" spans="1:4" ht="18" customHeight="1" x14ac:dyDescent="0.2">
      <c r="A2" s="2" t="s">
        <v>2</v>
      </c>
      <c r="C2" s="2"/>
    </row>
    <row r="3" spans="1:4" ht="18" customHeight="1" x14ac:dyDescent="0.2">
      <c r="A3" s="2" t="s">
        <v>3</v>
      </c>
      <c r="C3" s="2"/>
    </row>
    <row r="4" spans="1:4" ht="10.5" customHeight="1" x14ac:dyDescent="0.2">
      <c r="C4" s="2"/>
    </row>
    <row r="5" spans="1:4" ht="28.5" customHeight="1" x14ac:dyDescent="0.35">
      <c r="A5" s="32" t="s">
        <v>70</v>
      </c>
      <c r="B5" s="32"/>
      <c r="C5" s="32"/>
      <c r="D5" s="32"/>
    </row>
    <row r="6" spans="1:4" ht="28.5" customHeight="1" x14ac:dyDescent="0.35">
      <c r="A6" s="130" t="s">
        <v>44</v>
      </c>
      <c r="B6" s="130"/>
      <c r="C6" s="130"/>
      <c r="D6" s="130"/>
    </row>
    <row r="7" spans="1:4" ht="15" customHeight="1" x14ac:dyDescent="0.4">
      <c r="C7" s="131"/>
      <c r="D7" s="131"/>
    </row>
    <row r="8" spans="1:4" ht="18" customHeight="1" x14ac:dyDescent="0.25">
      <c r="B8" s="31"/>
      <c r="C8" s="33" t="s">
        <v>1</v>
      </c>
      <c r="D8" s="31"/>
    </row>
    <row r="9" spans="1:4" ht="18" customHeight="1" x14ac:dyDescent="0.25">
      <c r="A9" s="31"/>
      <c r="B9" s="31"/>
      <c r="C9" s="34" t="s">
        <v>43</v>
      </c>
      <c r="D9" s="31"/>
    </row>
    <row r="10" spans="1:4" ht="12.75" customHeight="1" thickBot="1" x14ac:dyDescent="0.25">
      <c r="C10" s="1"/>
      <c r="D10" s="1"/>
    </row>
    <row r="11" spans="1:4" ht="18" customHeight="1" x14ac:dyDescent="0.2">
      <c r="C11" s="132" t="s">
        <v>0</v>
      </c>
      <c r="D11" s="135" t="s">
        <v>42</v>
      </c>
    </row>
    <row r="12" spans="1:4" ht="18" customHeight="1" x14ac:dyDescent="0.2">
      <c r="C12" s="133"/>
      <c r="D12" s="136"/>
    </row>
    <row r="13" spans="1:4" ht="6" customHeight="1" thickBot="1" x14ac:dyDescent="0.25">
      <c r="C13" s="134"/>
      <c r="D13" s="137"/>
    </row>
    <row r="14" spans="1:4" ht="18" customHeight="1" x14ac:dyDescent="0.2">
      <c r="C14" s="140" t="s">
        <v>5</v>
      </c>
      <c r="D14" s="138">
        <f>SUM(D16:D21)</f>
        <v>21901190</v>
      </c>
    </row>
    <row r="15" spans="1:4" ht="18" customHeight="1" thickBot="1" x14ac:dyDescent="0.25">
      <c r="C15" s="141"/>
      <c r="D15" s="139"/>
    </row>
    <row r="16" spans="1:4" ht="18" customHeight="1" x14ac:dyDescent="0.25">
      <c r="C16" s="14" t="s">
        <v>32</v>
      </c>
      <c r="D16" s="27">
        <f>14824990+3208630</f>
        <v>18033620</v>
      </c>
    </row>
    <row r="17" spans="3:4" ht="18" customHeight="1" x14ac:dyDescent="0.25">
      <c r="C17" s="7" t="s">
        <v>33</v>
      </c>
      <c r="D17" s="27">
        <f>1069370</f>
        <v>1069370</v>
      </c>
    </row>
    <row r="18" spans="3:4" ht="18" customHeight="1" x14ac:dyDescent="0.25">
      <c r="C18" s="7" t="s">
        <v>41</v>
      </c>
      <c r="D18" s="27"/>
    </row>
    <row r="19" spans="3:4" ht="18" customHeight="1" x14ac:dyDescent="0.25">
      <c r="C19" s="7" t="s">
        <v>34</v>
      </c>
      <c r="D19" s="27">
        <f>1287095+237850</f>
        <v>1524945</v>
      </c>
    </row>
    <row r="20" spans="3:4" ht="18" customHeight="1" x14ac:dyDescent="0.25">
      <c r="C20" s="8" t="s">
        <v>35</v>
      </c>
      <c r="D20" s="27">
        <f>931095+248670</f>
        <v>1179765</v>
      </c>
    </row>
    <row r="21" spans="3:4" ht="18" customHeight="1" thickBot="1" x14ac:dyDescent="0.3">
      <c r="C21" s="23" t="s">
        <v>36</v>
      </c>
      <c r="D21" s="28">
        <v>93490</v>
      </c>
    </row>
    <row r="22" spans="3:4" ht="18" customHeight="1" x14ac:dyDescent="0.2">
      <c r="C22" s="140" t="s">
        <v>30</v>
      </c>
      <c r="D22" s="138">
        <f>D24+D29+D31+D37+D40+D43</f>
        <v>26080205</v>
      </c>
    </row>
    <row r="23" spans="3:4" ht="18" customHeight="1" thickBot="1" x14ac:dyDescent="0.25">
      <c r="C23" s="141"/>
      <c r="D23" s="139"/>
    </row>
    <row r="24" spans="3:4" ht="18" customHeight="1" x14ac:dyDescent="0.25">
      <c r="C24" s="6" t="s">
        <v>12</v>
      </c>
      <c r="D24" s="19">
        <f>SUM(D25:D28)</f>
        <v>1587590</v>
      </c>
    </row>
    <row r="25" spans="3:4" ht="18" customHeight="1" x14ac:dyDescent="0.25">
      <c r="C25" s="7" t="s">
        <v>6</v>
      </c>
      <c r="D25" s="20">
        <v>600200</v>
      </c>
    </row>
    <row r="26" spans="3:4" ht="18" customHeight="1" x14ac:dyDescent="0.25">
      <c r="C26" s="7" t="s">
        <v>7</v>
      </c>
      <c r="D26" s="20">
        <v>695750</v>
      </c>
    </row>
    <row r="27" spans="3:4" ht="18" customHeight="1" x14ac:dyDescent="0.25">
      <c r="C27" s="7" t="s">
        <v>8</v>
      </c>
      <c r="D27" s="20">
        <v>288880</v>
      </c>
    </row>
    <row r="28" spans="3:4" ht="18" customHeight="1" x14ac:dyDescent="0.25">
      <c r="C28" s="8" t="s">
        <v>9</v>
      </c>
      <c r="D28" s="20">
        <v>2760</v>
      </c>
    </row>
    <row r="29" spans="3:4" ht="18" customHeight="1" x14ac:dyDescent="0.25">
      <c r="C29" s="9" t="s">
        <v>13</v>
      </c>
      <c r="D29" s="5">
        <f>SUM(D30)</f>
        <v>23124250</v>
      </c>
    </row>
    <row r="30" spans="3:4" ht="18" customHeight="1" x14ac:dyDescent="0.25">
      <c r="C30" s="10" t="s">
        <v>17</v>
      </c>
      <c r="D30" s="20">
        <v>23124250</v>
      </c>
    </row>
    <row r="31" spans="3:4" ht="18" customHeight="1" x14ac:dyDescent="0.25">
      <c r="C31" s="11" t="s">
        <v>22</v>
      </c>
      <c r="D31" s="21">
        <f>SUM(D32:D36)</f>
        <v>518955</v>
      </c>
    </row>
    <row r="32" spans="3:4" ht="18" customHeight="1" x14ac:dyDescent="0.25">
      <c r="C32" s="8" t="s">
        <v>21</v>
      </c>
      <c r="D32" s="20">
        <v>37795</v>
      </c>
    </row>
    <row r="33" spans="3:4" ht="18" customHeight="1" x14ac:dyDescent="0.25">
      <c r="C33" s="8" t="s">
        <v>31</v>
      </c>
      <c r="D33" s="20">
        <v>46500</v>
      </c>
    </row>
    <row r="34" spans="3:4" ht="18" customHeight="1" x14ac:dyDescent="0.25">
      <c r="C34" s="8" t="s">
        <v>20</v>
      </c>
      <c r="D34" s="20">
        <f>145680+44150</f>
        <v>189830</v>
      </c>
    </row>
    <row r="35" spans="3:4" ht="18" customHeight="1" x14ac:dyDescent="0.25">
      <c r="C35" s="8" t="s">
        <v>18</v>
      </c>
      <c r="D35" s="20">
        <v>160065</v>
      </c>
    </row>
    <row r="36" spans="3:4" ht="18" customHeight="1" x14ac:dyDescent="0.25">
      <c r="C36" s="8" t="s">
        <v>19</v>
      </c>
      <c r="D36" s="20">
        <v>84765</v>
      </c>
    </row>
    <row r="37" spans="3:4" ht="18" customHeight="1" x14ac:dyDescent="0.25">
      <c r="C37" s="11" t="s">
        <v>27</v>
      </c>
      <c r="D37" s="21">
        <f>SUM(D38:D39)</f>
        <v>369810</v>
      </c>
    </row>
    <row r="38" spans="3:4" ht="18" customHeight="1" x14ac:dyDescent="0.25">
      <c r="C38" s="8" t="s">
        <v>28</v>
      </c>
      <c r="D38" s="20">
        <v>180355</v>
      </c>
    </row>
    <row r="39" spans="3:4" ht="18" customHeight="1" x14ac:dyDescent="0.25">
      <c r="C39" s="8" t="s">
        <v>29</v>
      </c>
      <c r="D39" s="20">
        <v>189455</v>
      </c>
    </row>
    <row r="40" spans="3:4" ht="18" customHeight="1" x14ac:dyDescent="0.25">
      <c r="C40" s="11" t="s">
        <v>14</v>
      </c>
      <c r="D40" s="21">
        <f>SUM(D41:D42)</f>
        <v>297175</v>
      </c>
    </row>
    <row r="41" spans="3:4" ht="18" customHeight="1" x14ac:dyDescent="0.25">
      <c r="C41" s="8" t="s">
        <v>10</v>
      </c>
      <c r="D41" s="20">
        <v>85650</v>
      </c>
    </row>
    <row r="42" spans="3:4" ht="18" customHeight="1" x14ac:dyDescent="0.25">
      <c r="C42" s="8" t="s">
        <v>11</v>
      </c>
      <c r="D42" s="20">
        <v>211525</v>
      </c>
    </row>
    <row r="43" spans="3:4" ht="18" customHeight="1" thickBot="1" x14ac:dyDescent="0.3">
      <c r="C43" s="15" t="s">
        <v>15</v>
      </c>
      <c r="D43" s="22">
        <v>182425</v>
      </c>
    </row>
    <row r="44" spans="3:4" ht="30.75" customHeight="1" thickBot="1" x14ac:dyDescent="0.35">
      <c r="C44" s="12" t="s">
        <v>23</v>
      </c>
      <c r="D44" s="26">
        <f>SUM(D45:D47)</f>
        <v>250895</v>
      </c>
    </row>
    <row r="45" spans="3:4" ht="18" customHeight="1" x14ac:dyDescent="0.25">
      <c r="C45" s="16" t="s">
        <v>16</v>
      </c>
      <c r="D45" s="29">
        <v>175645</v>
      </c>
    </row>
    <row r="46" spans="3:4" ht="18" customHeight="1" x14ac:dyDescent="0.25">
      <c r="C46" s="16" t="s">
        <v>38</v>
      </c>
      <c r="D46" s="4"/>
    </row>
    <row r="47" spans="3:4" ht="18" customHeight="1" thickBot="1" x14ac:dyDescent="0.3">
      <c r="C47" s="17" t="s">
        <v>24</v>
      </c>
      <c r="D47" s="30">
        <v>75250</v>
      </c>
    </row>
    <row r="48" spans="3:4" ht="30.75" customHeight="1" thickBot="1" x14ac:dyDescent="0.35">
      <c r="C48" s="12" t="s">
        <v>25</v>
      </c>
      <c r="D48" s="26">
        <f>SUM(D49)</f>
        <v>3400</v>
      </c>
    </row>
    <row r="49" spans="3:4" ht="21.75" customHeight="1" thickBot="1" x14ac:dyDescent="0.3">
      <c r="C49" s="18" t="s">
        <v>26</v>
      </c>
      <c r="D49" s="30">
        <v>3400</v>
      </c>
    </row>
    <row r="50" spans="3:4" ht="30.75" customHeight="1" thickBot="1" x14ac:dyDescent="0.35">
      <c r="C50" s="12" t="s">
        <v>39</v>
      </c>
      <c r="D50" s="26">
        <f>SUM(D51:D53)</f>
        <v>16500</v>
      </c>
    </row>
    <row r="51" spans="3:4" ht="21.75" customHeight="1" x14ac:dyDescent="0.25">
      <c r="C51" s="16" t="s">
        <v>45</v>
      </c>
      <c r="D51" s="24"/>
    </row>
    <row r="52" spans="3:4" ht="21.75" customHeight="1" x14ac:dyDescent="0.25">
      <c r="C52" s="25" t="s">
        <v>46</v>
      </c>
      <c r="D52" s="4"/>
    </row>
    <row r="53" spans="3:4" ht="21.75" customHeight="1" thickBot="1" x14ac:dyDescent="0.3">
      <c r="C53" s="16" t="s">
        <v>40</v>
      </c>
      <c r="D53" s="30">
        <v>16500</v>
      </c>
    </row>
    <row r="54" spans="3:4" ht="36" customHeight="1" thickBot="1" x14ac:dyDescent="0.35">
      <c r="C54" s="13" t="s">
        <v>4</v>
      </c>
      <c r="D54" s="3">
        <f>SUM(D14+D22+D44+D48+D50)</f>
        <v>48252190</v>
      </c>
    </row>
  </sheetData>
  <mergeCells count="8">
    <mergeCell ref="A6:D6"/>
    <mergeCell ref="C7:D7"/>
    <mergeCell ref="C11:C13"/>
    <mergeCell ref="D11:D13"/>
    <mergeCell ref="D22:D23"/>
    <mergeCell ref="C14:C15"/>
    <mergeCell ref="C22:C23"/>
    <mergeCell ref="D14:D15"/>
  </mergeCells>
  <phoneticPr fontId="15" type="noConversion"/>
  <pageMargins left="0.39370078740157483" right="0" top="0" bottom="0" header="0" footer="0"/>
  <pageSetup scale="75" orientation="portrait" horizontalDpi="300" verticalDpi="300" r:id="rId1"/>
  <headerFooter alignWithMargins="0"/>
  <ignoredErrors>
    <ignoredError sqref="D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B14" sqref="B14"/>
    </sheetView>
  </sheetViews>
  <sheetFormatPr baseColWidth="10" defaultRowHeight="12.75" x14ac:dyDescent="0.2"/>
  <cols>
    <col min="1" max="1" width="7.5703125" customWidth="1"/>
    <col min="2" max="2" width="47.28515625" style="38" customWidth="1"/>
    <col min="3" max="3" width="18.140625" customWidth="1"/>
    <col min="4" max="4" width="18.42578125" customWidth="1"/>
    <col min="5" max="5" width="16.7109375" customWidth="1"/>
    <col min="6" max="6" width="18.42578125" customWidth="1"/>
  </cols>
  <sheetData>
    <row r="1" spans="1:8" x14ac:dyDescent="0.2">
      <c r="A1" s="2" t="s">
        <v>37</v>
      </c>
      <c r="B1"/>
      <c r="C1" s="2"/>
    </row>
    <row r="2" spans="1:8" x14ac:dyDescent="0.2">
      <c r="A2" s="2" t="s">
        <v>2</v>
      </c>
      <c r="B2"/>
      <c r="C2" s="2"/>
    </row>
    <row r="3" spans="1:8" x14ac:dyDescent="0.2">
      <c r="A3" s="2" t="s">
        <v>3</v>
      </c>
      <c r="B3"/>
      <c r="C3" s="2"/>
    </row>
    <row r="4" spans="1:8" x14ac:dyDescent="0.2">
      <c r="A4" s="2"/>
      <c r="B4"/>
      <c r="C4" s="2"/>
    </row>
    <row r="5" spans="1:8" x14ac:dyDescent="0.2">
      <c r="A5" s="2"/>
      <c r="B5"/>
      <c r="C5" s="2"/>
    </row>
    <row r="6" spans="1:8" ht="23.25" x14ac:dyDescent="0.35">
      <c r="A6" s="32" t="s">
        <v>70</v>
      </c>
    </row>
    <row r="7" spans="1:8" ht="31.5" x14ac:dyDescent="0.5">
      <c r="A7" s="142" t="s">
        <v>63</v>
      </c>
      <c r="B7" s="142"/>
      <c r="C7" s="142"/>
      <c r="D7" s="142"/>
      <c r="E7" s="142"/>
      <c r="F7" s="142"/>
    </row>
    <row r="8" spans="1:8" ht="18.75" x14ac:dyDescent="0.3">
      <c r="A8" s="33" t="s">
        <v>47</v>
      </c>
      <c r="B8" s="93"/>
      <c r="C8" s="39"/>
      <c r="D8" s="39"/>
      <c r="E8" s="39"/>
      <c r="F8" s="39"/>
    </row>
    <row r="9" spans="1:8" ht="18.75" x14ac:dyDescent="0.3">
      <c r="A9" s="34" t="s">
        <v>66</v>
      </c>
      <c r="B9" s="35"/>
      <c r="C9" s="41"/>
      <c r="D9" s="41"/>
      <c r="E9" s="41"/>
      <c r="F9" s="40"/>
    </row>
    <row r="10" spans="1:8" ht="19.5" thickBot="1" x14ac:dyDescent="0.35">
      <c r="A10" s="34"/>
      <c r="B10" s="35"/>
      <c r="C10" s="36"/>
      <c r="D10" s="37"/>
    </row>
    <row r="11" spans="1:8" ht="15" customHeight="1" thickBot="1" x14ac:dyDescent="0.3">
      <c r="A11" s="143" t="s">
        <v>55</v>
      </c>
      <c r="B11" s="145" t="s">
        <v>52</v>
      </c>
      <c r="C11" s="145" t="s">
        <v>56</v>
      </c>
      <c r="D11" s="145" t="s">
        <v>71</v>
      </c>
      <c r="E11" s="145" t="s">
        <v>57</v>
      </c>
      <c r="F11" s="145" t="s">
        <v>58</v>
      </c>
      <c r="G11" s="148" t="s">
        <v>80</v>
      </c>
      <c r="H11" s="149"/>
    </row>
    <row r="12" spans="1:8" ht="59.25" customHeight="1" thickBot="1" x14ac:dyDescent="0.25">
      <c r="A12" s="144"/>
      <c r="B12" s="146"/>
      <c r="C12" s="147"/>
      <c r="D12" s="147"/>
      <c r="E12" s="147"/>
      <c r="F12" s="147"/>
      <c r="G12" s="114" t="s">
        <v>81</v>
      </c>
      <c r="H12" s="98" t="s">
        <v>82</v>
      </c>
    </row>
    <row r="13" spans="1:8" ht="58.5" customHeight="1" x14ac:dyDescent="0.2">
      <c r="A13" s="60">
        <v>1</v>
      </c>
      <c r="B13" s="85" t="s">
        <v>74</v>
      </c>
      <c r="C13" s="88" t="s">
        <v>75</v>
      </c>
      <c r="D13" s="43">
        <v>284895</v>
      </c>
      <c r="E13" s="74" t="s">
        <v>76</v>
      </c>
      <c r="F13" s="95" t="s">
        <v>77</v>
      </c>
      <c r="G13" s="97"/>
      <c r="H13" s="110" t="s">
        <v>83</v>
      </c>
    </row>
    <row r="14" spans="1:8" ht="63.75" customHeight="1" thickBot="1" x14ac:dyDescent="0.25">
      <c r="A14" s="79">
        <v>2</v>
      </c>
      <c r="B14" s="86" t="s">
        <v>78</v>
      </c>
      <c r="C14" s="87" t="s">
        <v>64</v>
      </c>
      <c r="D14" s="80">
        <v>200000</v>
      </c>
      <c r="E14" s="81" t="s">
        <v>65</v>
      </c>
      <c r="F14" s="96" t="s">
        <v>77</v>
      </c>
      <c r="G14" s="99"/>
      <c r="H14" s="112" t="s">
        <v>83</v>
      </c>
    </row>
    <row r="15" spans="1:8" ht="33" customHeight="1" thickBot="1" x14ac:dyDescent="0.25">
      <c r="A15" s="82"/>
      <c r="B15" s="56" t="s">
        <v>68</v>
      </c>
      <c r="C15" s="83"/>
      <c r="D15" s="122">
        <f>SUM(D13:D14)</f>
        <v>484895</v>
      </c>
      <c r="E15" s="84"/>
      <c r="F15" s="83"/>
      <c r="G15" s="113"/>
      <c r="H15" s="101"/>
    </row>
    <row r="16" spans="1:8" ht="15" x14ac:dyDescent="0.2">
      <c r="A16" s="49"/>
      <c r="B16" s="76"/>
      <c r="C16" s="51"/>
      <c r="D16" s="77"/>
      <c r="E16" s="78"/>
      <c r="F16" s="51"/>
    </row>
    <row r="17" spans="1:8" ht="15" x14ac:dyDescent="0.2">
      <c r="A17" s="49"/>
      <c r="B17" s="76"/>
      <c r="C17" s="51"/>
      <c r="D17" s="77"/>
      <c r="E17" s="78"/>
      <c r="F17" s="51"/>
    </row>
    <row r="18" spans="1:8" ht="15" x14ac:dyDescent="0.2">
      <c r="A18" s="49"/>
      <c r="B18" s="76"/>
      <c r="C18" s="51"/>
      <c r="D18" s="77"/>
      <c r="E18" s="78"/>
      <c r="F18" s="51"/>
    </row>
    <row r="19" spans="1:8" ht="15.75" thickBot="1" x14ac:dyDescent="0.25">
      <c r="A19" s="49"/>
      <c r="B19" s="76"/>
      <c r="C19" s="51"/>
      <c r="D19" s="77"/>
      <c r="E19" s="78"/>
      <c r="F19" s="51"/>
    </row>
    <row r="20" spans="1:8" ht="17.25" customHeight="1" thickBot="1" x14ac:dyDescent="0.3">
      <c r="A20" s="143" t="s">
        <v>55</v>
      </c>
      <c r="B20" s="145" t="s">
        <v>52</v>
      </c>
      <c r="C20" s="145" t="s">
        <v>56</v>
      </c>
      <c r="D20" s="145" t="s">
        <v>71</v>
      </c>
      <c r="E20" s="145" t="s">
        <v>57</v>
      </c>
      <c r="F20" s="145" t="s">
        <v>58</v>
      </c>
      <c r="G20" s="148" t="s">
        <v>84</v>
      </c>
      <c r="H20" s="149"/>
    </row>
    <row r="21" spans="1:8" ht="60.75" thickBot="1" x14ac:dyDescent="0.25">
      <c r="A21" s="144"/>
      <c r="B21" s="146"/>
      <c r="C21" s="147"/>
      <c r="D21" s="147"/>
      <c r="E21" s="147"/>
      <c r="F21" s="147"/>
      <c r="G21" s="114" t="s">
        <v>81</v>
      </c>
      <c r="H21" s="98" t="s">
        <v>82</v>
      </c>
    </row>
    <row r="22" spans="1:8" ht="35.25" customHeight="1" x14ac:dyDescent="0.2">
      <c r="A22" s="60">
        <v>1</v>
      </c>
      <c r="B22" s="42" t="s">
        <v>49</v>
      </c>
      <c r="C22" s="48" t="s">
        <v>64</v>
      </c>
      <c r="D22" s="43">
        <f>248405+1910805</f>
        <v>2159210</v>
      </c>
      <c r="E22" s="47" t="s">
        <v>65</v>
      </c>
      <c r="F22" s="104" t="s">
        <v>60</v>
      </c>
      <c r="G22" s="102"/>
      <c r="H22" s="110" t="s">
        <v>83</v>
      </c>
    </row>
    <row r="23" spans="1:8" ht="43.5" customHeight="1" x14ac:dyDescent="0.2">
      <c r="A23" s="60">
        <v>2</v>
      </c>
      <c r="B23" s="44" t="s">
        <v>61</v>
      </c>
      <c r="C23" s="45" t="s">
        <v>59</v>
      </c>
      <c r="D23" s="43">
        <f>29190+224515</f>
        <v>253705</v>
      </c>
      <c r="E23" s="46" t="s">
        <v>65</v>
      </c>
      <c r="F23" s="105" t="s">
        <v>60</v>
      </c>
      <c r="G23" s="109"/>
      <c r="H23" s="111" t="s">
        <v>83</v>
      </c>
    </row>
    <row r="24" spans="1:8" ht="48.75" customHeight="1" x14ac:dyDescent="0.2">
      <c r="A24" s="60">
        <v>3</v>
      </c>
      <c r="B24" s="42" t="s">
        <v>50</v>
      </c>
      <c r="C24" s="48" t="s">
        <v>62</v>
      </c>
      <c r="D24" s="43">
        <f>31755+244270</f>
        <v>276025</v>
      </c>
      <c r="E24" s="47" t="s">
        <v>67</v>
      </c>
      <c r="F24" s="106" t="s">
        <v>60</v>
      </c>
      <c r="G24" s="109" t="s">
        <v>83</v>
      </c>
      <c r="H24" s="111"/>
    </row>
    <row r="25" spans="1:8" ht="48.75" customHeight="1" x14ac:dyDescent="0.2">
      <c r="A25" s="60">
        <v>4</v>
      </c>
      <c r="B25" s="42" t="s">
        <v>51</v>
      </c>
      <c r="C25" s="48" t="s">
        <v>62</v>
      </c>
      <c r="D25" s="43">
        <f>186405+1433890</f>
        <v>1620295</v>
      </c>
      <c r="E25" s="74" t="s">
        <v>65</v>
      </c>
      <c r="F25" s="106" t="s">
        <v>60</v>
      </c>
      <c r="G25" s="109" t="s">
        <v>83</v>
      </c>
      <c r="H25" s="111"/>
    </row>
    <row r="26" spans="1:8" ht="48.75" customHeight="1" thickBot="1" x14ac:dyDescent="0.25">
      <c r="A26" s="71">
        <v>5</v>
      </c>
      <c r="B26" s="129" t="s">
        <v>72</v>
      </c>
      <c r="C26" s="75" t="s">
        <v>59</v>
      </c>
      <c r="D26" s="72">
        <f>1332755+10251970</f>
        <v>11584725</v>
      </c>
      <c r="E26" s="73" t="s">
        <v>73</v>
      </c>
      <c r="F26" s="107" t="s">
        <v>60</v>
      </c>
      <c r="G26" s="103"/>
      <c r="H26" s="112" t="s">
        <v>83</v>
      </c>
    </row>
    <row r="27" spans="1:8" ht="27.75" customHeight="1" thickBot="1" x14ac:dyDescent="0.3">
      <c r="A27" s="55"/>
      <c r="B27" s="56" t="s">
        <v>68</v>
      </c>
      <c r="C27" s="57"/>
      <c r="D27" s="58">
        <f>SUM(D22:D26)</f>
        <v>15893960</v>
      </c>
      <c r="E27" s="59"/>
      <c r="F27" s="108"/>
      <c r="G27" s="100"/>
      <c r="H27" s="101"/>
    </row>
    <row r="28" spans="1:8" ht="15" x14ac:dyDescent="0.25">
      <c r="A28" s="49"/>
      <c r="B28" s="50"/>
      <c r="C28" s="51"/>
      <c r="D28" s="52"/>
      <c r="E28" s="53"/>
      <c r="F28" s="51"/>
    </row>
    <row r="29" spans="1:8" ht="15" x14ac:dyDescent="0.25">
      <c r="A29" s="49"/>
      <c r="B29" s="50"/>
      <c r="C29" s="51"/>
      <c r="D29" s="52"/>
      <c r="E29" s="53"/>
      <c r="F29" s="51"/>
    </row>
    <row r="30" spans="1:8" ht="15" x14ac:dyDescent="0.25">
      <c r="A30" s="49"/>
      <c r="B30" s="50"/>
      <c r="C30" s="51"/>
      <c r="D30" s="52"/>
      <c r="E30" s="53"/>
      <c r="F30" s="51"/>
    </row>
    <row r="31" spans="1:8" ht="15.75" x14ac:dyDescent="0.25">
      <c r="A31" s="33" t="s">
        <v>47</v>
      </c>
      <c r="B31" s="89"/>
      <c r="C31" s="90"/>
      <c r="D31" s="91"/>
      <c r="E31" s="53"/>
      <c r="F31" s="51"/>
    </row>
    <row r="32" spans="1:8" ht="15.75" x14ac:dyDescent="0.25">
      <c r="A32" s="34" t="s">
        <v>48</v>
      </c>
      <c r="B32" s="89"/>
      <c r="C32" s="90"/>
      <c r="D32" s="91"/>
      <c r="E32" s="53"/>
      <c r="F32" s="51"/>
    </row>
    <row r="33" spans="1:8" ht="15.75" thickBot="1" x14ac:dyDescent="0.3">
      <c r="A33" s="92"/>
      <c r="B33" s="89"/>
      <c r="C33" s="90"/>
      <c r="D33" s="91"/>
      <c r="E33" s="53"/>
      <c r="F33" s="51"/>
    </row>
    <row r="34" spans="1:8" ht="17.25" customHeight="1" thickBot="1" x14ac:dyDescent="0.3">
      <c r="A34" s="143" t="s">
        <v>55</v>
      </c>
      <c r="B34" s="145" t="s">
        <v>52</v>
      </c>
      <c r="C34" s="145" t="s">
        <v>56</v>
      </c>
      <c r="D34" s="145" t="s">
        <v>71</v>
      </c>
      <c r="E34" s="145" t="s">
        <v>57</v>
      </c>
      <c r="F34" s="145" t="s">
        <v>58</v>
      </c>
      <c r="G34" s="148" t="s">
        <v>85</v>
      </c>
      <c r="H34" s="149"/>
    </row>
    <row r="35" spans="1:8" ht="60.75" thickBot="1" x14ac:dyDescent="0.25">
      <c r="A35" s="144"/>
      <c r="B35" s="146"/>
      <c r="C35" s="147"/>
      <c r="D35" s="147"/>
      <c r="E35" s="147"/>
      <c r="F35" s="147"/>
      <c r="G35" s="120" t="s">
        <v>81</v>
      </c>
      <c r="H35" s="98" t="s">
        <v>82</v>
      </c>
    </row>
    <row r="36" spans="1:8" ht="54" customHeight="1" x14ac:dyDescent="0.2">
      <c r="A36" s="63">
        <v>1</v>
      </c>
      <c r="B36" s="61" t="s">
        <v>53</v>
      </c>
      <c r="C36" s="123" t="s">
        <v>64</v>
      </c>
      <c r="D36" s="62">
        <v>590090</v>
      </c>
      <c r="E36" s="121" t="s">
        <v>79</v>
      </c>
      <c r="F36" s="115" t="s">
        <v>69</v>
      </c>
      <c r="G36" s="102" t="s">
        <v>83</v>
      </c>
      <c r="H36" s="119"/>
    </row>
    <row r="37" spans="1:8" ht="51.75" customHeight="1" thickBot="1" x14ac:dyDescent="0.25">
      <c r="A37" s="64">
        <v>2</v>
      </c>
      <c r="B37" s="54" t="s">
        <v>54</v>
      </c>
      <c r="C37" s="124" t="s">
        <v>64</v>
      </c>
      <c r="D37" s="65">
        <v>2057700</v>
      </c>
      <c r="E37" s="94" t="s">
        <v>79</v>
      </c>
      <c r="F37" s="116" t="s">
        <v>69</v>
      </c>
      <c r="G37" s="103" t="s">
        <v>83</v>
      </c>
      <c r="H37" s="118"/>
    </row>
    <row r="38" spans="1:8" ht="31.5" customHeight="1" thickBot="1" x14ac:dyDescent="0.25">
      <c r="A38" s="66"/>
      <c r="B38" s="67" t="s">
        <v>68</v>
      </c>
      <c r="C38" s="68"/>
      <c r="D38" s="70">
        <f>SUM(D36:D37)</f>
        <v>2647790</v>
      </c>
      <c r="E38" s="69"/>
      <c r="F38" s="117"/>
      <c r="G38" s="100"/>
      <c r="H38" s="101"/>
    </row>
    <row r="39" spans="1:8" ht="13.5" thickBot="1" x14ac:dyDescent="0.25"/>
    <row r="40" spans="1:8" ht="27" customHeight="1" thickBot="1" x14ac:dyDescent="0.3">
      <c r="A40" s="125" t="s">
        <v>86</v>
      </c>
      <c r="B40" s="126"/>
      <c r="C40" s="127"/>
      <c r="D40" s="128">
        <f>SUM(D15+D27+D38)</f>
        <v>19026645</v>
      </c>
    </row>
  </sheetData>
  <mergeCells count="22">
    <mergeCell ref="G11:H11"/>
    <mergeCell ref="G20:H20"/>
    <mergeCell ref="G34:H34"/>
    <mergeCell ref="F34:F35"/>
    <mergeCell ref="A34:A35"/>
    <mergeCell ref="B34:B35"/>
    <mergeCell ref="C34:C35"/>
    <mergeCell ref="D34:D35"/>
    <mergeCell ref="E34:E35"/>
    <mergeCell ref="A7:F7"/>
    <mergeCell ref="A20:A21"/>
    <mergeCell ref="B20:B21"/>
    <mergeCell ref="C20:C21"/>
    <mergeCell ref="D20:D21"/>
    <mergeCell ref="E20:E21"/>
    <mergeCell ref="F20:F21"/>
    <mergeCell ref="A11:A12"/>
    <mergeCell ref="B11:B12"/>
    <mergeCell ref="C11:C12"/>
    <mergeCell ref="D11:D12"/>
    <mergeCell ref="E11:E12"/>
    <mergeCell ref="F11:F12"/>
  </mergeCells>
  <pageMargins left="1.1023622047244095" right="0.70866141732283472" top="0.74803149606299213" bottom="0.74803149606299213" header="0.31496062992125984" footer="0.31496062992125984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U.P. 0601 2019 APROBADO</vt:lpstr>
      <vt:lpstr> PROYECTOS APROBADO</vt:lpstr>
      <vt:lpstr>' PROYECTOS APROBADO'!Títulos_a_imprimir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 SAFI</dc:creator>
  <cp:lastModifiedBy>Carlos</cp:lastModifiedBy>
  <cp:lastPrinted>2020-03-06T15:12:28Z</cp:lastPrinted>
  <dcterms:created xsi:type="dcterms:W3CDTF">2000-01-19T14:17:28Z</dcterms:created>
  <dcterms:modified xsi:type="dcterms:W3CDTF">2020-03-06T20:39:57Z</dcterms:modified>
</cp:coreProperties>
</file>