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lanificacion\Desktop\AÑO 2019\REPROGRAMACION PAO 2019\"/>
    </mc:Choice>
  </mc:AlternateContent>
  <bookViews>
    <workbookView xWindow="0" yWindow="0" windowWidth="20490" windowHeight="7530" activeTab="1"/>
  </bookViews>
  <sheets>
    <sheet name="REPROGRAMACIÓN SIN COSTO" sheetId="13" r:id="rId1"/>
    <sheet name="REPROGRAMACION CON COSTO" sheetId="14" r:id="rId2"/>
  </sheets>
  <definedNames>
    <definedName name="_xlnm.Print_Area" localSheetId="1">'REPROGRAMACION CON COSTO'!$A$1:$AH$53</definedName>
    <definedName name="_xlnm.Print_Area" localSheetId="0">'REPROGRAMACIÓN SIN COSTO'!$B$1:$R$48</definedName>
  </definedNames>
  <calcPr calcId="162913"/>
  <fileRecoveryPr autoRecover="0"/>
</workbook>
</file>

<file path=xl/calcChain.xml><?xml version="1.0" encoding="utf-8"?>
<calcChain xmlns="http://schemas.openxmlformats.org/spreadsheetml/2006/main">
  <c r="AF36" i="14" l="1"/>
  <c r="AB37" i="14"/>
  <c r="AB38" i="14"/>
  <c r="AB39" i="14"/>
  <c r="Z37" i="14"/>
  <c r="Z38" i="14"/>
  <c r="Z39" i="14"/>
  <c r="X37" i="14"/>
  <c r="X38" i="14"/>
  <c r="X39" i="14"/>
  <c r="V27" i="14"/>
  <c r="V37" i="14"/>
  <c r="V38" i="14"/>
  <c r="V39" i="14"/>
  <c r="T14" i="14"/>
  <c r="T37" i="14"/>
  <c r="T38" i="14"/>
  <c r="T39" i="14"/>
  <c r="R37" i="14"/>
  <c r="R38" i="14"/>
  <c r="R39" i="14"/>
  <c r="P37" i="14"/>
  <c r="P38" i="14"/>
  <c r="P39" i="14"/>
  <c r="N37" i="14"/>
  <c r="N38" i="14"/>
  <c r="N39" i="14"/>
  <c r="L37" i="14"/>
  <c r="L38" i="14"/>
  <c r="L39" i="14"/>
  <c r="J37" i="14"/>
  <c r="J38" i="14"/>
  <c r="J39" i="14"/>
  <c r="H37" i="14"/>
  <c r="H38" i="14"/>
  <c r="H39" i="14"/>
  <c r="AD37" i="14"/>
  <c r="AG10" i="14"/>
  <c r="H10" i="14" s="1"/>
  <c r="AG11" i="14"/>
  <c r="H11" i="14" s="1"/>
  <c r="AG12" i="14"/>
  <c r="X12" i="14" s="1"/>
  <c r="AG13" i="14"/>
  <c r="X13" i="14" s="1"/>
  <c r="AG14" i="14"/>
  <c r="Z14" i="14" s="1"/>
  <c r="AG15" i="14"/>
  <c r="X15" i="14" s="1"/>
  <c r="AG16" i="14"/>
  <c r="V16" i="14" s="1"/>
  <c r="AG17" i="14"/>
  <c r="J17" i="14" s="1"/>
  <c r="AG18" i="14"/>
  <c r="X18" i="14" s="1"/>
  <c r="AG19" i="14"/>
  <c r="Z19" i="14" s="1"/>
  <c r="AG20" i="14"/>
  <c r="X20" i="14" s="1"/>
  <c r="AG21" i="14"/>
  <c r="V21" i="14" s="1"/>
  <c r="AG22" i="14"/>
  <c r="R22" i="14" s="1"/>
  <c r="AG23" i="14"/>
  <c r="L23" i="14" s="1"/>
  <c r="AG24" i="14"/>
  <c r="Z24" i="14" s="1"/>
  <c r="AG25" i="14"/>
  <c r="X25" i="14" s="1"/>
  <c r="AG26" i="14"/>
  <c r="P26" i="14" s="1"/>
  <c r="AG27" i="14"/>
  <c r="X27" i="14" s="1"/>
  <c r="AG28" i="14"/>
  <c r="Z28" i="14" s="1"/>
  <c r="AG29" i="14"/>
  <c r="X29" i="14" s="1"/>
  <c r="AG30" i="14"/>
  <c r="T30" i="14" s="1"/>
  <c r="AG31" i="14"/>
  <c r="X31" i="14" s="1"/>
  <c r="AG32" i="14"/>
  <c r="X32" i="14" s="1"/>
  <c r="AG33" i="14"/>
  <c r="T33" i="14" s="1"/>
  <c r="AG34" i="14"/>
  <c r="Z34" i="14" s="1"/>
  <c r="AG35" i="14"/>
  <c r="Z35" i="14" s="1"/>
  <c r="AG36" i="14"/>
  <c r="AB36" i="14" s="1"/>
  <c r="AG37" i="14"/>
  <c r="AG38" i="14"/>
  <c r="AD38" i="14" s="1"/>
  <c r="AH38" i="14" s="1"/>
  <c r="AG39" i="14"/>
  <c r="AD39" i="14" s="1"/>
  <c r="AH39" i="14" s="1"/>
  <c r="AG9" i="14"/>
  <c r="H9" i="14" s="1"/>
  <c r="R32" i="14" l="1"/>
  <c r="X16" i="14"/>
  <c r="N16" i="14"/>
  <c r="P16" i="14"/>
  <c r="H14" i="14"/>
  <c r="R31" i="14"/>
  <c r="H31" i="14"/>
  <c r="J31" i="14"/>
  <c r="L31" i="14"/>
  <c r="N31" i="14"/>
  <c r="P32" i="14"/>
  <c r="H35" i="14"/>
  <c r="R34" i="14"/>
  <c r="H34" i="14"/>
  <c r="P34" i="14"/>
  <c r="V34" i="14"/>
  <c r="AB34" i="14"/>
  <c r="L34" i="14"/>
  <c r="N26" i="14"/>
  <c r="T28" i="14"/>
  <c r="P23" i="14"/>
  <c r="R23" i="14"/>
  <c r="X23" i="14"/>
  <c r="J18" i="14"/>
  <c r="V18" i="14"/>
  <c r="H18" i="14"/>
  <c r="L18" i="14"/>
  <c r="H15" i="14"/>
  <c r="Z15" i="14"/>
  <c r="P15" i="14"/>
  <c r="L13" i="14"/>
  <c r="J13" i="14"/>
  <c r="V13" i="14"/>
  <c r="T19" i="14"/>
  <c r="J12" i="14"/>
  <c r="Z12" i="14"/>
  <c r="R12" i="14"/>
  <c r="AB32" i="14"/>
  <c r="T32" i="14"/>
  <c r="V32" i="14"/>
  <c r="Z32" i="14"/>
  <c r="J33" i="14"/>
  <c r="P33" i="14"/>
  <c r="R33" i="14"/>
  <c r="L24" i="14"/>
  <c r="P20" i="14"/>
  <c r="Z20" i="14"/>
  <c r="AB35" i="14"/>
  <c r="L35" i="14"/>
  <c r="X35" i="14"/>
  <c r="J36" i="14"/>
  <c r="X36" i="14"/>
  <c r="L36" i="14"/>
  <c r="R36" i="14"/>
  <c r="AD36" i="14"/>
  <c r="H36" i="14"/>
  <c r="P36" i="14"/>
  <c r="N36" i="14"/>
  <c r="T36" i="14"/>
  <c r="V36" i="14"/>
  <c r="Z36" i="14"/>
  <c r="T35" i="14"/>
  <c r="J35" i="14"/>
  <c r="N35" i="14"/>
  <c r="P35" i="14"/>
  <c r="R35" i="14"/>
  <c r="V35" i="14"/>
  <c r="AD35" i="14"/>
  <c r="AD34" i="14"/>
  <c r="J34" i="14"/>
  <c r="N34" i="14"/>
  <c r="T34" i="14"/>
  <c r="X34" i="14"/>
  <c r="H33" i="14"/>
  <c r="X33" i="14"/>
  <c r="AB33" i="14"/>
  <c r="AD33" i="14"/>
  <c r="N33" i="14"/>
  <c r="V33" i="14"/>
  <c r="Z33" i="14"/>
  <c r="L33" i="14"/>
  <c r="AD32" i="14"/>
  <c r="H32" i="14"/>
  <c r="J32" i="14"/>
  <c r="L32" i="14"/>
  <c r="N32" i="14"/>
  <c r="Z31" i="14"/>
  <c r="AB31" i="14"/>
  <c r="AD31" i="14"/>
  <c r="P31" i="14"/>
  <c r="T31" i="14"/>
  <c r="V31" i="14"/>
  <c r="AD30" i="14"/>
  <c r="L30" i="14"/>
  <c r="V30" i="14"/>
  <c r="N30" i="14"/>
  <c r="P30" i="14"/>
  <c r="X30" i="14"/>
  <c r="Z30" i="14"/>
  <c r="H30" i="14"/>
  <c r="AB30" i="14"/>
  <c r="J30" i="14"/>
  <c r="R30" i="14"/>
  <c r="N28" i="14"/>
  <c r="Z29" i="14"/>
  <c r="J29" i="14"/>
  <c r="N29" i="14"/>
  <c r="V29" i="14"/>
  <c r="AD29" i="14"/>
  <c r="R29" i="14"/>
  <c r="AB29" i="14"/>
  <c r="H29" i="14"/>
  <c r="L29" i="14"/>
  <c r="P29" i="14"/>
  <c r="T29" i="14"/>
  <c r="L28" i="14"/>
  <c r="X28" i="14"/>
  <c r="J28" i="14"/>
  <c r="P28" i="14"/>
  <c r="R28" i="14"/>
  <c r="V28" i="14"/>
  <c r="AB28" i="14"/>
  <c r="AD28" i="14"/>
  <c r="H28" i="14"/>
  <c r="AD27" i="14"/>
  <c r="P27" i="14"/>
  <c r="T27" i="14"/>
  <c r="H27" i="14"/>
  <c r="J27" i="14"/>
  <c r="L27" i="14"/>
  <c r="N27" i="14"/>
  <c r="R27" i="14"/>
  <c r="Z27" i="14"/>
  <c r="AB27" i="14"/>
  <c r="H26" i="14"/>
  <c r="R26" i="14"/>
  <c r="T26" i="14"/>
  <c r="V26" i="14"/>
  <c r="X26" i="14"/>
  <c r="Z26" i="14"/>
  <c r="J26" i="14"/>
  <c r="AB26" i="14"/>
  <c r="AD26" i="14"/>
  <c r="L26" i="14"/>
  <c r="R25" i="14"/>
  <c r="P25" i="14"/>
  <c r="V25" i="14"/>
  <c r="AB25" i="14"/>
  <c r="AD25" i="14"/>
  <c r="Z25" i="14"/>
  <c r="J25" i="14"/>
  <c r="N25" i="14"/>
  <c r="T25" i="14"/>
  <c r="H25" i="14"/>
  <c r="L25" i="14"/>
  <c r="J24" i="14"/>
  <c r="T24" i="14"/>
  <c r="X24" i="14"/>
  <c r="AD24" i="14"/>
  <c r="H24" i="14"/>
  <c r="N24" i="14"/>
  <c r="AB24" i="14"/>
  <c r="P24" i="14"/>
  <c r="R24" i="14"/>
  <c r="V24" i="14"/>
  <c r="V23" i="14"/>
  <c r="AD23" i="14"/>
  <c r="N23" i="14"/>
  <c r="T23" i="14"/>
  <c r="Z23" i="14"/>
  <c r="AB23" i="14"/>
  <c r="H23" i="14"/>
  <c r="J23" i="14"/>
  <c r="H22" i="14"/>
  <c r="Z22" i="14"/>
  <c r="J22" i="14"/>
  <c r="P22" i="14"/>
  <c r="T22" i="14"/>
  <c r="V22" i="14"/>
  <c r="X22" i="14"/>
  <c r="AB22" i="14"/>
  <c r="AD22" i="14"/>
  <c r="L22" i="14"/>
  <c r="N22" i="14"/>
  <c r="P21" i="14"/>
  <c r="X21" i="14"/>
  <c r="J21" i="14"/>
  <c r="AD21" i="14"/>
  <c r="N21" i="14"/>
  <c r="R21" i="14"/>
  <c r="T21" i="14"/>
  <c r="AB21" i="14"/>
  <c r="Z21" i="14"/>
  <c r="H21" i="14"/>
  <c r="L21" i="14"/>
  <c r="L20" i="14"/>
  <c r="V20" i="14"/>
  <c r="J20" i="14"/>
  <c r="R20" i="14"/>
  <c r="AB20" i="14"/>
  <c r="AD20" i="14"/>
  <c r="H20" i="14"/>
  <c r="N20" i="14"/>
  <c r="T20" i="14"/>
  <c r="AD19" i="14"/>
  <c r="N19" i="14"/>
  <c r="X19" i="14"/>
  <c r="H19" i="14"/>
  <c r="J19" i="14"/>
  <c r="L19" i="14"/>
  <c r="R19" i="14"/>
  <c r="V19" i="14"/>
  <c r="AB19" i="14"/>
  <c r="P19" i="14"/>
  <c r="T18" i="14"/>
  <c r="AD18" i="14"/>
  <c r="P18" i="14"/>
  <c r="R18" i="14"/>
  <c r="Z18" i="14"/>
  <c r="AB18" i="14"/>
  <c r="N18" i="14"/>
  <c r="L17" i="14"/>
  <c r="N17" i="14"/>
  <c r="P17" i="14"/>
  <c r="R17" i="14"/>
  <c r="T17" i="14"/>
  <c r="V17" i="14"/>
  <c r="X17" i="14"/>
  <c r="Z17" i="14"/>
  <c r="H17" i="14"/>
  <c r="AB17" i="14"/>
  <c r="AD17" i="14"/>
  <c r="Z16" i="14"/>
  <c r="J16" i="14"/>
  <c r="R16" i="14"/>
  <c r="T16" i="14"/>
  <c r="AB16" i="14"/>
  <c r="AD16" i="14"/>
  <c r="H16" i="14"/>
  <c r="L16" i="14"/>
  <c r="L15" i="14"/>
  <c r="R15" i="14"/>
  <c r="V15" i="14"/>
  <c r="J15" i="14"/>
  <c r="AB15" i="14"/>
  <c r="AD15" i="14"/>
  <c r="N15" i="14"/>
  <c r="T15" i="14"/>
  <c r="N14" i="14"/>
  <c r="R14" i="14"/>
  <c r="X14" i="14"/>
  <c r="AD14" i="14"/>
  <c r="J14" i="14"/>
  <c r="L14" i="14"/>
  <c r="V14" i="14"/>
  <c r="AB14" i="14"/>
  <c r="P14" i="14"/>
  <c r="H13" i="14"/>
  <c r="R13" i="14"/>
  <c r="T13" i="14"/>
  <c r="AD13" i="14"/>
  <c r="P13" i="14"/>
  <c r="Z13" i="14"/>
  <c r="AB13" i="14"/>
  <c r="N13" i="14"/>
  <c r="N11" i="14"/>
  <c r="R11" i="14"/>
  <c r="T11" i="14"/>
  <c r="V11" i="14"/>
  <c r="X11" i="14"/>
  <c r="J11" i="14"/>
  <c r="P11" i="14"/>
  <c r="Z11" i="14"/>
  <c r="AB11" i="14"/>
  <c r="L11" i="14"/>
  <c r="AD11" i="14"/>
  <c r="L12" i="14"/>
  <c r="T12" i="14"/>
  <c r="AB12" i="14"/>
  <c r="AD12" i="14"/>
  <c r="N12" i="14"/>
  <c r="V12" i="14"/>
  <c r="H12" i="14"/>
  <c r="P12" i="14"/>
  <c r="J10" i="14"/>
  <c r="V10" i="14"/>
  <c r="Z10" i="14"/>
  <c r="AD10" i="14"/>
  <c r="L10" i="14"/>
  <c r="P10" i="14"/>
  <c r="T10" i="14"/>
  <c r="X10" i="14"/>
  <c r="AB10" i="14"/>
  <c r="N10" i="14"/>
  <c r="R10" i="14"/>
  <c r="V9" i="14"/>
  <c r="L9" i="14"/>
  <c r="AB9" i="14"/>
  <c r="AD9" i="14"/>
  <c r="N9" i="14"/>
  <c r="T9" i="14"/>
  <c r="P9" i="14"/>
  <c r="X9" i="14"/>
  <c r="J9" i="14"/>
  <c r="R9" i="14"/>
  <c r="Z9" i="14"/>
  <c r="AH37" i="14"/>
  <c r="AH17" i="14" l="1"/>
  <c r="AH14" i="14"/>
  <c r="AH13" i="14"/>
  <c r="AH31" i="14"/>
  <c r="AH29" i="14"/>
  <c r="AH34" i="14"/>
  <c r="AH25" i="14"/>
  <c r="AH33" i="14"/>
  <c r="AH18" i="14"/>
  <c r="AH15" i="14"/>
  <c r="AH30" i="14"/>
  <c r="AH11" i="14"/>
  <c r="AH21" i="14"/>
  <c r="AH35" i="14"/>
  <c r="AH36" i="14"/>
  <c r="AH32" i="14"/>
  <c r="AH28" i="14"/>
  <c r="AH27" i="14"/>
  <c r="AH26" i="14"/>
  <c r="AH24" i="14"/>
  <c r="AH23" i="14"/>
  <c r="AH22" i="14"/>
  <c r="AH20" i="14"/>
  <c r="AH19" i="14"/>
  <c r="AH16" i="14"/>
  <c r="AH12" i="14"/>
  <c r="AH10" i="14"/>
  <c r="AH9" i="14"/>
  <c r="E10" i="14" l="1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39" i="14"/>
  <c r="E9" i="14"/>
  <c r="E37" i="13"/>
  <c r="E11" i="13"/>
  <c r="E36" i="13"/>
  <c r="E29" i="13" l="1"/>
  <c r="AE40" i="14"/>
  <c r="E32" i="13" l="1"/>
  <c r="E18" i="13" l="1"/>
  <c r="E9" i="13" l="1"/>
  <c r="E10" i="13"/>
  <c r="E28" i="13" l="1"/>
  <c r="E25" i="13"/>
  <c r="E38" i="13"/>
  <c r="E35" i="13"/>
  <c r="E34" i="13"/>
  <c r="E33" i="13"/>
  <c r="E31" i="13"/>
  <c r="E30" i="13"/>
  <c r="E27" i="13"/>
  <c r="E26" i="13"/>
  <c r="E24" i="13"/>
  <c r="E23" i="13"/>
  <c r="E22" i="13"/>
  <c r="E21" i="13"/>
  <c r="E20" i="13"/>
  <c r="E19" i="13"/>
  <c r="E17" i="13"/>
  <c r="E16" i="13"/>
  <c r="E15" i="13"/>
  <c r="E14" i="13"/>
  <c r="E13" i="13"/>
  <c r="E12" i="13"/>
</calcChain>
</file>

<file path=xl/sharedStrings.xml><?xml version="1.0" encoding="utf-8"?>
<sst xmlns="http://schemas.openxmlformats.org/spreadsheetml/2006/main" count="309" uniqueCount="100">
  <si>
    <t>N</t>
  </si>
  <si>
    <t>E</t>
  </si>
  <si>
    <t>ACCIONES</t>
  </si>
  <si>
    <t>L.3.4.4</t>
  </si>
  <si>
    <t>L.3.4.3</t>
  </si>
  <si>
    <t>EVALUACION Y SEGUIMIENTO DE PRIVADOS DE LIBERTAD</t>
  </si>
  <si>
    <t>EJECUCION DE PROGRAMAS DE TRATAMIENTOS ESPECIALIZADOS Y GENERALES</t>
  </si>
  <si>
    <t>SUBDIRECCION DE ASUNTOS JURIDICOS</t>
  </si>
  <si>
    <t>INFORME</t>
  </si>
  <si>
    <t>L.3.4.2</t>
  </si>
  <si>
    <t>MONITOREO DE LA EJECUCION DE LOS SERVICIOS MEDICOS, ENFERMERIA, ODONTOLOGIA Y FARMACIA EN EL SISTEMA PENITENCIARIO</t>
  </si>
  <si>
    <t>REPORTE</t>
  </si>
  <si>
    <t>MONITOREO DEL RESPETO A LOS DERECHOS HUMANOS DE LAS PERSONAS PRIVADAS DE LIBERTAD RECLUIDAS EN LOS CENTROS PENITENCIARIOS, RESGUARDOS Y CENTROS ABIERTOS, ASI COMO DE NIÑOS Y NIÑAS DE HASTA CINCO AÑOS VIVIENDO CON SUS MADRES RECLUSAS.</t>
  </si>
  <si>
    <t>UNIDAD DE PLANIFICACION</t>
  </si>
  <si>
    <t>RECLUTAMIENTO, SELECCION Y EVALUACION DE PERSONAL</t>
  </si>
  <si>
    <t>ESCUELA PENITENCIARIA</t>
  </si>
  <si>
    <t>L.3.4.1</t>
  </si>
  <si>
    <t>INTERNO ATENDIDO</t>
  </si>
  <si>
    <t>CONSEJOS CRIMINOLOGICOS REGIONALES</t>
  </si>
  <si>
    <t>SEGUIMIENTO Y CONTROL FINANCIERO EN LAS AREAS DE CONTABILIDAD, TESORERIA Y PRESUPUESTO</t>
  </si>
  <si>
    <t>DOCUMENTO ELABORADO</t>
  </si>
  <si>
    <t>UNIDAD SECUNDARIA FINANCIERA</t>
  </si>
  <si>
    <t>INSPECTORIA GENERAL</t>
  </si>
  <si>
    <t>CENTRO DE COORDINACION POST-PENITENCIARIO</t>
  </si>
  <si>
    <t>TECNOLOGIA Y DESARROLLO INFORMATICO</t>
  </si>
  <si>
    <t>CONSEJO CRIMINOLOGICO NACIONAL</t>
  </si>
  <si>
    <t>ELABORACION DE DICTAMENES Y PRONOSTICOS DE REINSERCION SOCIAL</t>
  </si>
  <si>
    <t>CENTROS PENITENCIARIOS</t>
  </si>
  <si>
    <t>CURSOS DE FORMACION PARA PERSONAL DE NUEVO INGRESO AL SISTEMA PENITENCIARIO</t>
  </si>
  <si>
    <t>DEPARTAMENTO DE PERSONAL</t>
  </si>
  <si>
    <t>UNIDAD MEDICO ODONTOLOGICO</t>
  </si>
  <si>
    <t>UNIDAD PENITENCIARIA DE DERECHOS HUMANOS</t>
  </si>
  <si>
    <t>DICTAMEN</t>
  </si>
  <si>
    <t>INFORMES</t>
  </si>
  <si>
    <t xml:space="preserve">CENTROS PENITENCIARIOS Y CONSEJOS CRIMINOLOGICOS REGIONALES </t>
  </si>
  <si>
    <t>ELABORACION DE PROPUESTAS Y RATIFICACIONES DE PRIVADOS DE LIBERTAD</t>
  </si>
  <si>
    <t>UNIDAD EJECUTORA BCIE-2102</t>
  </si>
  <si>
    <t>MINISTERIO DE JUSTICIA Y SEGURIDAD PÚBLICA</t>
  </si>
  <si>
    <t>DIRECCIÓN GENERAL DE CENTROS PENALES</t>
  </si>
  <si>
    <t>RELACIÓN POLITICAS O programa de gobierno</t>
  </si>
  <si>
    <t>UNIDAD DE MEDIDA</t>
  </si>
  <si>
    <t xml:space="preserve">META ANUAL </t>
  </si>
  <si>
    <t>RESPONSABLE</t>
  </si>
  <si>
    <t>PROGRAMACIÓN MESES</t>
  </si>
  <si>
    <t>F</t>
  </si>
  <si>
    <t>M</t>
  </si>
  <si>
    <t>A</t>
  </si>
  <si>
    <t>J</t>
  </si>
  <si>
    <t>S</t>
  </si>
  <si>
    <t>O</t>
  </si>
  <si>
    <t>D</t>
  </si>
  <si>
    <t>UNIDAD SECUNDARIA DE ADQUICISIONES Y CONTRATACIONES DE CENTROS PENALES</t>
  </si>
  <si>
    <t>ACTAS E INFORME</t>
  </si>
  <si>
    <t>REALIZACION DE CAMPAÑAS DE SALUD Y CONSULTAS MEDICAS A LOS PRIVADOS DE LIBERTAD</t>
  </si>
  <si>
    <t>Elaborado por: Licda. Alma Guzmán y Lorena Hernández</t>
  </si>
  <si>
    <t>Técnicas de la Unidad de Planificación</t>
  </si>
  <si>
    <t>PLAN ANUAL OPERATIVO 2019</t>
  </si>
  <si>
    <t>Revisador por: Licda. Daniela Steffanie Hernández Sorto</t>
  </si>
  <si>
    <t>Autorizado por: Subcomisionado Marco Tulio Lima Molina</t>
  </si>
  <si>
    <t xml:space="preserve">Director General de Centros Penales </t>
  </si>
  <si>
    <t>Jefa de la Unidad de Planificación Ad-Honorem</t>
  </si>
  <si>
    <t>COLOCACION DE DISPOSITIVOS ELECTRÓNICOS</t>
  </si>
  <si>
    <t>RESOLUCION</t>
  </si>
  <si>
    <t>SUBDIRECCION DE MONITOREO DE MEDIOS DE VIGILANCIA ELECTRONICA</t>
  </si>
  <si>
    <t>REQUISAS GENERALES Y SELECTIVAS EN LOS CENTROS PENITENCIARIOS</t>
  </si>
  <si>
    <t>CONVENIO</t>
  </si>
  <si>
    <t>PROGRAMA DE FORTALECIMIENTO INSTITUCIONAL, REHABILITACION Y REINSERCION DE PRIVADOS DE LIBERTAD</t>
  </si>
  <si>
    <t>DIVERSIFICACIÓN DEL TRABAJO PENITENCIARIO</t>
  </si>
  <si>
    <t>DICTAR PAUTAS GENERALES SOBRE EL TRATAMIENTO DE LOS PRIVADOS DE LIBERTAD</t>
  </si>
  <si>
    <t xml:space="preserve">                                                L.3.4.3                       </t>
  </si>
  <si>
    <t xml:space="preserve">SUBDIRECCIÓN GENERAL </t>
  </si>
  <si>
    <t>SECRETARIA GENERAL</t>
  </si>
  <si>
    <t>AUTORIZACION DE INGRESO A  ORGANIZACIONES CIVILES A LOS CENTROS PENITENCIARIOS PARA EL DESARROLLO DE BENEFICIOS DE LA POBLACION PRIVADA DE LIBERTAD</t>
  </si>
  <si>
    <t>SUBDIRECCIÓN GENERAL ADMINISTRATIVA</t>
  </si>
  <si>
    <t>DAR SEGUIMIENTO A LOS CONVENIOS CON DIFERENTES INSTITUCIONES DE COOPERACION NACIONAL E INTERNACIONAL</t>
  </si>
  <si>
    <t>FORMULACIÓN, DISCUSION Y CELEBRACIÓN  DE CONVENIOS CON INSTITUCIONES PÚBLICAS Y PRIVADAS</t>
  </si>
  <si>
    <t>PROGRAMACION DE AUDIENCIAS VIRTUALES POR SALA EN COORDINACION CON CSJ.</t>
  </si>
  <si>
    <t>EJECUCION DE ADQUISICIONES Y CONTRATACIONES MEDIANTE LAS DIFERENTES MODALIDADES ESTABLECIDAS EN LA LACAP</t>
  </si>
  <si>
    <t>ACTUALIZACION, ELABORACION DE MANUALES E INSTRUCTIVOS</t>
  </si>
  <si>
    <t>ELABORACION DE PERFILES DE PROYECTOS</t>
  </si>
  <si>
    <t>ELABORACIÓN DE PROPUESTAS Y CONTRATACIÓN DE PERSONAL DE LA DGCP</t>
  </si>
  <si>
    <t xml:space="preserve">L.3.4.1  </t>
  </si>
  <si>
    <t>Fecha: 31-01-2019</t>
  </si>
  <si>
    <t>COSTO</t>
  </si>
  <si>
    <t>COSTO ANUAL</t>
  </si>
  <si>
    <t xml:space="preserve">        Elaborado por: Licda. Alma Guzmán y Lorena Hernández</t>
  </si>
  <si>
    <t>OBRAS FINALIZADAS DE MANTENIMIENTO PREVENTIVO Y CORRECTIVO DE LA INFRAESTRUCTURA PENITENCIARIA</t>
  </si>
  <si>
    <t>ACTA</t>
  </si>
  <si>
    <t>UNIDAD DE OPERACIONES</t>
  </si>
  <si>
    <t>MONITOREO Y SEGUIMIENTO A LA INCORPORACION DE PRIVADOS DE LIBERTAD AL NUEVO MODELO DE GESTION YO CAMBIO</t>
  </si>
  <si>
    <t>UNIDAD DE OPERACIONES E INSPECTORÍA GENERAL</t>
  </si>
  <si>
    <t>FORTALECIMIENTO Y EQUIPAMIENTO DE LA INFRAESTRUCTURA DEL SISTEMA PENITENCIARIO DE EL SALVADOR BCIE-2102</t>
  </si>
  <si>
    <t>FORTALECIMIENTO Y EQUIPAMIENTO DE LA INFRAESTRUCTURA DEL SISTEMA PENITENCIARIO DE EL SALVADOR-  FGEN</t>
  </si>
  <si>
    <t>Costo dic</t>
  </si>
  <si>
    <t>COSTO nov</t>
  </si>
  <si>
    <t>IDENTIFICAR Y BRINDAR ATENCION A LAS NECESIDADES DE SUMINISTROS DE BIENES Y/O SERVICIOS</t>
  </si>
  <si>
    <t>SEGUIMIENTO DE LA RED MULTISECTORIAL E INTERMEDIACION LABORAL EN BENEFICIO DE LOS EX INTERNOS</t>
  </si>
  <si>
    <t>SOPORTE, MANTENIMIENTO  Y ACTUALIZACIÓN DE SISTEMAS DE SEGURIDAD TECNOLOGICA</t>
  </si>
  <si>
    <t>SEGUIMIENTO Y CONTROL EN EL DESARROLLO E IMPLEMENTACION DE PROCESOS PRODUCTIVOS DEL SISTEMA PENITENCIARIO; Y PROMOCION Y COMERCIALIZACION DE LOS PRODUCTOS Y/O SERVICIOS PENITENCIARIOS</t>
  </si>
  <si>
    <t>SEGUIMIENTO A PROCESO DE TRASLADO CON BASE A LA CONVENCION INTERAMERICANA PARA EL CUMPLIMIENTO DE CONDENAS PENALES EN EL EXTRANJERO Y OTRAS MAS AFINES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</si>
</sst>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#,##0;[Red]#,##0"/>
    <numFmt numFmtId="166" formatCode="_(&quot;$&quot;* #,##0_);_(&quot;$&quot;* \(#,##0\);_(&quot;$&quot;* &quot;-&quot;??_);_(@_)"/>
  </numFmts>
  <fonts count="2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3"/>
      <color theme="1"/>
      <name val="Arial"/>
      <family val="2"/>
    </font>
    <font>
      <sz val="13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Arial Narrow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3"/>
      <name val="Arial Narrow"/>
      <family val="2"/>
    </font>
    <font>
      <sz val="12"/>
      <color theme="1"/>
      <name val="Arial Narrow"/>
      <family val="2"/>
    </font>
    <font>
      <sz val="12"/>
      <color indexed="8"/>
      <name val="Arial Narrow"/>
      <family val="2"/>
    </font>
    <font>
      <sz val="12"/>
      <color indexed="8"/>
      <name val="Arial"/>
      <family val="2"/>
    </font>
    <font>
      <sz val="8"/>
      <color theme="1"/>
      <name val="Arial Narrow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97">
    <xf numFmtId="0" fontId="0" fillId="0" borderId="0" xfId="0"/>
    <xf numFmtId="0" fontId="0" fillId="2" borderId="0" xfId="0" applyFill="1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1" fillId="0" borderId="0" xfId="0" applyFont="1"/>
    <xf numFmtId="0" fontId="13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5" fillId="2" borderId="2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wrapText="1"/>
    </xf>
    <xf numFmtId="0" fontId="13" fillId="0" borderId="0" xfId="0" applyFont="1" applyBorder="1" applyAlignment="1">
      <alignment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1" fontId="6" fillId="2" borderId="1" xfId="1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6" fillId="0" borderId="1" xfId="1" applyFont="1" applyBorder="1" applyAlignment="1">
      <alignment horizontal="center" vertical="center" wrapText="1"/>
    </xf>
    <xf numFmtId="164" fontId="6" fillId="0" borderId="1" xfId="1" applyFont="1" applyBorder="1" applyAlignment="1">
      <alignment horizontal="center" vertical="center"/>
    </xf>
    <xf numFmtId="0" fontId="2" fillId="2" borderId="0" xfId="0" applyFont="1" applyFill="1"/>
    <xf numFmtId="164" fontId="6" fillId="2" borderId="1" xfId="1" applyFont="1" applyFill="1" applyBorder="1" applyAlignment="1">
      <alignment horizontal="center" vertical="center"/>
    </xf>
    <xf numFmtId="0" fontId="3" fillId="0" borderId="0" xfId="0" applyFont="1"/>
    <xf numFmtId="164" fontId="16" fillId="0" borderId="1" xfId="0" applyNumberFormat="1" applyFont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1" fontId="18" fillId="0" borderId="0" xfId="0" applyNumberFormat="1" applyFont="1" applyFill="1" applyBorder="1" applyAlignment="1">
      <alignment horizontal="center" vertical="center"/>
    </xf>
    <xf numFmtId="166" fontId="18" fillId="0" borderId="0" xfId="0" applyNumberFormat="1" applyFont="1" applyFill="1" applyBorder="1" applyAlignment="1">
      <alignment horizontal="center" vertical="center"/>
    </xf>
    <xf numFmtId="1" fontId="18" fillId="2" borderId="0" xfId="0" applyNumberFormat="1" applyFont="1" applyFill="1" applyBorder="1" applyAlignment="1">
      <alignment horizontal="center" vertical="center"/>
    </xf>
    <xf numFmtId="37" fontId="19" fillId="0" borderId="0" xfId="1" applyNumberFormat="1" applyFont="1" applyFill="1" applyBorder="1" applyAlignment="1">
      <alignment horizontal="center" vertical="center"/>
    </xf>
    <xf numFmtId="37" fontId="20" fillId="0" borderId="0" xfId="1" applyNumberFormat="1" applyFont="1" applyFill="1" applyBorder="1" applyAlignment="1">
      <alignment horizontal="center" vertical="center"/>
    </xf>
    <xf numFmtId="164" fontId="2" fillId="0" borderId="0" xfId="1" applyFont="1"/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" fontId="21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3" fillId="0" borderId="0" xfId="0" applyFont="1" applyAlignment="1">
      <alignment vertical="center" wrapText="1"/>
    </xf>
    <xf numFmtId="0" fontId="0" fillId="3" borderId="0" xfId="0" applyFill="1"/>
    <xf numFmtId="0" fontId="2" fillId="0" borderId="0" xfId="0" applyFont="1" applyFill="1"/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64" fontId="6" fillId="0" borderId="1" xfId="1" applyFont="1" applyFill="1" applyBorder="1" applyAlignment="1">
      <alignment horizontal="center" vertical="center" wrapText="1"/>
    </xf>
    <xf numFmtId="164" fontId="6" fillId="0" borderId="1" xfId="1" applyFont="1" applyFill="1" applyBorder="1" applyAlignment="1">
      <alignment horizontal="center" vertical="center"/>
    </xf>
    <xf numFmtId="1" fontId="6" fillId="0" borderId="1" xfId="1" applyNumberFormat="1" applyFont="1" applyFill="1" applyBorder="1" applyAlignment="1">
      <alignment horizontal="center" vertical="center" wrapText="1"/>
    </xf>
    <xf numFmtId="0" fontId="22" fillId="2" borderId="0" xfId="0" applyFont="1" applyFill="1"/>
    <xf numFmtId="164" fontId="22" fillId="2" borderId="0" xfId="1" applyFont="1" applyFill="1" applyAlignment="1">
      <alignment vertical="center"/>
    </xf>
    <xf numFmtId="44" fontId="22" fillId="2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2" fillId="2" borderId="2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3" fillId="2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2</xdr:col>
      <xdr:colOff>219075</xdr:colOff>
      <xdr:row>3</xdr:row>
      <xdr:rowOff>188595</xdr:rowOff>
    </xdr:to>
    <xdr:pic>
      <xdr:nvPicPr>
        <xdr:cNvPr id="4" name="Imagen 3" descr="E:\LOGO YO CAMBIO.jpg"/>
        <xdr:cNvPicPr/>
      </xdr:nvPicPr>
      <xdr:blipFill rotWithShape="1">
        <a:blip xmlns:r="http://schemas.openxmlformats.org/officeDocument/2006/relationships" r:embed="rId1" cstate="print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3"/>
        <a:stretch/>
      </xdr:blipFill>
      <xdr:spPr bwMode="auto">
        <a:xfrm>
          <a:off x="219075" y="0"/>
          <a:ext cx="971550" cy="7791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15</xdr:col>
      <xdr:colOff>266700</xdr:colOff>
      <xdr:row>0</xdr:row>
      <xdr:rowOff>0</xdr:rowOff>
    </xdr:from>
    <xdr:to>
      <xdr:col>18</xdr:col>
      <xdr:colOff>34925</xdr:colOff>
      <xdr:row>3</xdr:row>
      <xdr:rowOff>171450</xdr:rowOff>
    </xdr:to>
    <xdr:pic>
      <xdr:nvPicPr>
        <xdr:cNvPr id="5" name="Imagen 4" descr="EDICION 5T:LOGO MINISTERIO NEW PNG-01.pn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06" t="15192" r="9849" b="10871"/>
        <a:stretch/>
      </xdr:blipFill>
      <xdr:spPr bwMode="auto">
        <a:xfrm>
          <a:off x="10039350" y="0"/>
          <a:ext cx="1111250" cy="762000"/>
        </a:xfrm>
        <a:prstGeom prst="rect">
          <a:avLst/>
        </a:prstGeom>
        <a:noFill/>
        <a:ln>
          <a:noFill/>
        </a:ln>
        <a:extLst>
          <a:ext uri="{FAA26D3D-D897-4be2-8F04-BA451C77F1D7}">
            <ma14:placeholderFlag xmlns:lc="http://schemas.openxmlformats.org/drawingml/2006/lockedCanvas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w16cid="http://schemas.microsoft.com/office/word/2016/wordml/cid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cx="http://schemas.microsoft.com/office/drawing/2014/chartex" xmlns:wpc="http://schemas.microsoft.com/office/word/2010/wordprocessingCanvas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2</xdr:col>
      <xdr:colOff>228600</xdr:colOff>
      <xdr:row>3</xdr:row>
      <xdr:rowOff>175895</xdr:rowOff>
    </xdr:to>
    <xdr:pic>
      <xdr:nvPicPr>
        <xdr:cNvPr id="4" name="Imagen 3" descr="E:\LOGO YO CAMBIO.jpg"/>
        <xdr:cNvPicPr/>
      </xdr:nvPicPr>
      <xdr:blipFill rotWithShape="1">
        <a:blip xmlns:r="http://schemas.openxmlformats.org/officeDocument/2006/relationships" r:embed="rId1" cstate="print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3"/>
        <a:stretch/>
      </xdr:blipFill>
      <xdr:spPr bwMode="auto">
        <a:xfrm>
          <a:off x="228600" y="0"/>
          <a:ext cx="971550" cy="7664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30</xdr:col>
      <xdr:colOff>104775</xdr:colOff>
      <xdr:row>0</xdr:row>
      <xdr:rowOff>0</xdr:rowOff>
    </xdr:from>
    <xdr:to>
      <xdr:col>30</xdr:col>
      <xdr:colOff>1216025</xdr:colOff>
      <xdr:row>4</xdr:row>
      <xdr:rowOff>28575</xdr:rowOff>
    </xdr:to>
    <xdr:pic>
      <xdr:nvPicPr>
        <xdr:cNvPr id="5" name="Imagen 4" descr="EDICION 5T:LOGO MINISTERIO NEW PNG-01.pn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06" t="15192" r="9849" b="10871"/>
        <a:stretch/>
      </xdr:blipFill>
      <xdr:spPr bwMode="auto">
        <a:xfrm>
          <a:off x="23879175" y="0"/>
          <a:ext cx="1114425" cy="819150"/>
        </a:xfrm>
        <a:prstGeom prst="rect">
          <a:avLst/>
        </a:prstGeom>
        <a:noFill/>
        <a:ln>
          <a:noFill/>
        </a:ln>
        <a:extLst>
          <a:ext uri="{FAA26D3D-D897-4be2-8F04-BA451C77F1D7}">
            <ma14:placeholderFlag xmlns:lc="http://schemas.openxmlformats.org/drawingml/2006/lockedCanvas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w16cid="http://schemas.microsoft.com/office/word/2016/wordml/cid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cx="http://schemas.microsoft.com/office/drawing/2014/chartex" xmlns:wpc="http://schemas.microsoft.com/office/word/2010/wordprocessing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48"/>
  <sheetViews>
    <sheetView zoomScaleNormal="100" zoomScaleSheetLayoutView="100" workbookViewId="0">
      <selection activeCell="F10" sqref="F10"/>
    </sheetView>
  </sheetViews>
  <sheetFormatPr baseColWidth="10" defaultRowHeight="15" x14ac:dyDescent="0.25"/>
  <cols>
    <col min="1" max="1" width="3.140625" customWidth="1"/>
    <col min="2" max="2" width="11.42578125" style="21" customWidth="1"/>
    <col min="3" max="3" width="33.5703125" customWidth="1"/>
    <col min="5" max="5" width="11.5703125" style="21" bestFit="1" customWidth="1"/>
    <col min="6" max="6" width="15" customWidth="1"/>
    <col min="7" max="9" width="6.7109375" bestFit="1" customWidth="1"/>
    <col min="10" max="10" width="6.7109375" style="1" bestFit="1" customWidth="1"/>
    <col min="11" max="18" width="6.7109375" bestFit="1" customWidth="1"/>
  </cols>
  <sheetData>
    <row r="1" spans="2:18" x14ac:dyDescent="0.25">
      <c r="D1" s="21"/>
      <c r="E1" s="2"/>
      <c r="F1" s="2"/>
      <c r="G1" s="2"/>
      <c r="H1" s="2"/>
      <c r="I1" s="2"/>
      <c r="J1" s="27"/>
      <c r="K1" s="6"/>
      <c r="L1" s="6"/>
      <c r="M1" s="6"/>
      <c r="N1" s="6"/>
      <c r="O1" s="6"/>
      <c r="P1" s="6"/>
      <c r="Q1" s="6"/>
      <c r="R1" s="6"/>
    </row>
    <row r="2" spans="2:18" ht="15.75" x14ac:dyDescent="0.25">
      <c r="B2" s="81" t="s">
        <v>37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</row>
    <row r="3" spans="2:18" ht="15.75" x14ac:dyDescent="0.25">
      <c r="B3" s="82" t="s">
        <v>38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</row>
    <row r="4" spans="2:18" ht="15.75" x14ac:dyDescent="0.25">
      <c r="B4" s="82" t="s">
        <v>56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</row>
    <row r="5" spans="2:18" x14ac:dyDescent="0.25">
      <c r="D5" s="21"/>
      <c r="E5" s="2"/>
      <c r="F5" s="2"/>
      <c r="G5" s="2"/>
      <c r="H5" s="2"/>
      <c r="I5" s="2"/>
      <c r="J5" s="27"/>
      <c r="K5" s="6"/>
      <c r="L5" s="6"/>
      <c r="M5" s="6"/>
      <c r="N5" s="6"/>
      <c r="O5" s="6"/>
      <c r="P5" s="6"/>
      <c r="Q5" s="6"/>
      <c r="R5" s="6"/>
    </row>
    <row r="6" spans="2:18" x14ac:dyDescent="0.25">
      <c r="D6" s="21"/>
      <c r="E6" s="2"/>
      <c r="F6" s="2"/>
      <c r="G6" s="2"/>
      <c r="H6" s="2"/>
      <c r="I6" s="2"/>
      <c r="J6" s="27"/>
      <c r="K6" s="6"/>
      <c r="L6" s="6"/>
      <c r="M6" s="6"/>
      <c r="N6" s="6"/>
      <c r="O6" s="6"/>
      <c r="P6" s="6"/>
      <c r="Q6" s="6"/>
      <c r="R6" s="6"/>
    </row>
    <row r="7" spans="2:18" ht="24.75" customHeight="1" x14ac:dyDescent="0.25">
      <c r="B7" s="83" t="s">
        <v>39</v>
      </c>
      <c r="C7" s="85" t="s">
        <v>2</v>
      </c>
      <c r="D7" s="85" t="s">
        <v>40</v>
      </c>
      <c r="E7" s="87" t="s">
        <v>41</v>
      </c>
      <c r="F7" s="85" t="s">
        <v>42</v>
      </c>
      <c r="G7" s="88" t="s">
        <v>43</v>
      </c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</row>
    <row r="8" spans="2:18" ht="30.75" customHeight="1" x14ac:dyDescent="0.25">
      <c r="B8" s="84"/>
      <c r="C8" s="86"/>
      <c r="D8" s="86"/>
      <c r="E8" s="87"/>
      <c r="F8" s="86"/>
      <c r="G8" s="16" t="s">
        <v>1</v>
      </c>
      <c r="H8" s="16" t="s">
        <v>44</v>
      </c>
      <c r="I8" s="16" t="s">
        <v>45</v>
      </c>
      <c r="J8" s="16" t="s">
        <v>46</v>
      </c>
      <c r="K8" s="16" t="s">
        <v>45</v>
      </c>
      <c r="L8" s="17" t="s">
        <v>47</v>
      </c>
      <c r="M8" s="17" t="s">
        <v>47</v>
      </c>
      <c r="N8" s="17" t="s">
        <v>46</v>
      </c>
      <c r="O8" s="17" t="s">
        <v>48</v>
      </c>
      <c r="P8" s="17" t="s">
        <v>49</v>
      </c>
      <c r="Q8" s="17" t="s">
        <v>0</v>
      </c>
      <c r="R8" s="18" t="s">
        <v>50</v>
      </c>
    </row>
    <row r="9" spans="2:18" s="1" customFormat="1" ht="64.5" customHeight="1" x14ac:dyDescent="0.25">
      <c r="B9" s="36"/>
      <c r="C9" s="25" t="s">
        <v>95</v>
      </c>
      <c r="D9" s="24" t="s">
        <v>20</v>
      </c>
      <c r="E9" s="26">
        <f t="shared" ref="E9" si="0">SUM(G9+H9+I9+J9+K9+L9+M9+N9+O9+P9+Q9+R9)</f>
        <v>1753</v>
      </c>
      <c r="F9" s="24" t="s">
        <v>73</v>
      </c>
      <c r="G9" s="35">
        <v>160</v>
      </c>
      <c r="H9" s="35">
        <v>150</v>
      </c>
      <c r="I9" s="35">
        <v>145</v>
      </c>
      <c r="J9" s="35">
        <v>168</v>
      </c>
      <c r="K9" s="35">
        <v>150</v>
      </c>
      <c r="L9" s="35">
        <v>170</v>
      </c>
      <c r="M9" s="35">
        <v>160</v>
      </c>
      <c r="N9" s="35">
        <v>130</v>
      </c>
      <c r="O9" s="35">
        <v>190</v>
      </c>
      <c r="P9" s="35">
        <v>145</v>
      </c>
      <c r="Q9" s="35">
        <v>135</v>
      </c>
      <c r="R9" s="38">
        <v>50</v>
      </c>
    </row>
    <row r="10" spans="2:18" s="1" customFormat="1" ht="73.5" customHeight="1" x14ac:dyDescent="0.25">
      <c r="B10" s="26" t="s">
        <v>16</v>
      </c>
      <c r="C10" s="25" t="s">
        <v>74</v>
      </c>
      <c r="D10" s="24" t="s">
        <v>20</v>
      </c>
      <c r="E10" s="26">
        <f t="shared" ref="E10:E11" si="1">SUM(G10+H10+I10+J10+K10+L10+M10+N10+O10+P10+Q10+R10)</f>
        <v>12</v>
      </c>
      <c r="F10" s="24" t="s">
        <v>70</v>
      </c>
      <c r="G10" s="26">
        <v>1</v>
      </c>
      <c r="H10" s="26">
        <v>1</v>
      </c>
      <c r="I10" s="26">
        <v>1</v>
      </c>
      <c r="J10" s="26">
        <v>1</v>
      </c>
      <c r="K10" s="26">
        <v>1</v>
      </c>
      <c r="L10" s="26">
        <v>1</v>
      </c>
      <c r="M10" s="26">
        <v>1</v>
      </c>
      <c r="N10" s="26">
        <v>1</v>
      </c>
      <c r="O10" s="26">
        <v>1</v>
      </c>
      <c r="P10" s="26">
        <v>1</v>
      </c>
      <c r="Q10" s="26">
        <v>1</v>
      </c>
      <c r="R10" s="26">
        <v>1</v>
      </c>
    </row>
    <row r="11" spans="2:18" s="1" customFormat="1" ht="73.5" customHeight="1" x14ac:dyDescent="0.25">
      <c r="B11" s="26" t="s">
        <v>4</v>
      </c>
      <c r="C11" s="70" t="s">
        <v>89</v>
      </c>
      <c r="D11" s="24" t="s">
        <v>8</v>
      </c>
      <c r="E11" s="26">
        <f t="shared" si="1"/>
        <v>12</v>
      </c>
      <c r="F11" s="24" t="s">
        <v>70</v>
      </c>
      <c r="G11" s="26">
        <v>1</v>
      </c>
      <c r="H11" s="26">
        <v>1</v>
      </c>
      <c r="I11" s="26">
        <v>1</v>
      </c>
      <c r="J11" s="26">
        <v>1</v>
      </c>
      <c r="K11" s="26">
        <v>1</v>
      </c>
      <c r="L11" s="26">
        <v>1</v>
      </c>
      <c r="M11" s="26">
        <v>1</v>
      </c>
      <c r="N11" s="26">
        <v>1</v>
      </c>
      <c r="O11" s="26">
        <v>1</v>
      </c>
      <c r="P11" s="26">
        <v>1</v>
      </c>
      <c r="Q11" s="26">
        <v>1</v>
      </c>
      <c r="R11" s="26">
        <v>1</v>
      </c>
    </row>
    <row r="12" spans="2:18" s="1" customFormat="1" ht="101.25" customHeight="1" x14ac:dyDescent="0.25">
      <c r="B12" s="26" t="s">
        <v>69</v>
      </c>
      <c r="C12" s="25" t="s">
        <v>72</v>
      </c>
      <c r="D12" s="24" t="s">
        <v>20</v>
      </c>
      <c r="E12" s="26">
        <f t="shared" ref="E12:E38" si="2">SUM(G12+H12+I12+J12+K12+L12+M12+N12+O12+P12+Q12+R12)</f>
        <v>435</v>
      </c>
      <c r="F12" s="24" t="s">
        <v>71</v>
      </c>
      <c r="G12" s="26">
        <v>30</v>
      </c>
      <c r="H12" s="26">
        <v>30</v>
      </c>
      <c r="I12" s="26">
        <v>25</v>
      </c>
      <c r="J12" s="26">
        <v>20</v>
      </c>
      <c r="K12" s="26">
        <v>30</v>
      </c>
      <c r="L12" s="26">
        <v>40</v>
      </c>
      <c r="M12" s="26">
        <v>30</v>
      </c>
      <c r="N12" s="26">
        <v>30</v>
      </c>
      <c r="O12" s="26">
        <v>30</v>
      </c>
      <c r="P12" s="26">
        <v>30</v>
      </c>
      <c r="Q12" s="26">
        <v>60</v>
      </c>
      <c r="R12" s="26">
        <v>80</v>
      </c>
    </row>
    <row r="13" spans="2:18" s="1" customFormat="1" ht="62.25" customHeight="1" x14ac:dyDescent="0.25">
      <c r="B13" s="26" t="s">
        <v>4</v>
      </c>
      <c r="C13" s="25" t="s">
        <v>5</v>
      </c>
      <c r="D13" s="24" t="s">
        <v>17</v>
      </c>
      <c r="E13" s="26">
        <f t="shared" si="2"/>
        <v>8199</v>
      </c>
      <c r="F13" s="24" t="s">
        <v>27</v>
      </c>
      <c r="G13" s="26">
        <v>696</v>
      </c>
      <c r="H13" s="26">
        <v>695</v>
      </c>
      <c r="I13" s="26">
        <v>708</v>
      </c>
      <c r="J13" s="26">
        <v>587</v>
      </c>
      <c r="K13" s="26">
        <v>710</v>
      </c>
      <c r="L13" s="26">
        <v>710</v>
      </c>
      <c r="M13" s="26">
        <v>713</v>
      </c>
      <c r="N13" s="26">
        <v>636</v>
      </c>
      <c r="O13" s="26">
        <v>701</v>
      </c>
      <c r="P13" s="26">
        <v>714</v>
      </c>
      <c r="Q13" s="26">
        <v>704</v>
      </c>
      <c r="R13" s="26">
        <v>625</v>
      </c>
    </row>
    <row r="14" spans="2:18" s="1" customFormat="1" ht="69.75" customHeight="1" x14ac:dyDescent="0.25">
      <c r="B14" s="26" t="s">
        <v>4</v>
      </c>
      <c r="C14" s="25" t="s">
        <v>6</v>
      </c>
      <c r="D14" s="24" t="s">
        <v>17</v>
      </c>
      <c r="E14" s="26">
        <f t="shared" si="2"/>
        <v>34523</v>
      </c>
      <c r="F14" s="24" t="s">
        <v>27</v>
      </c>
      <c r="G14" s="26">
        <v>3827</v>
      </c>
      <c r="H14" s="26">
        <v>2633</v>
      </c>
      <c r="I14" s="26">
        <v>2821</v>
      </c>
      <c r="J14" s="26">
        <v>2851</v>
      </c>
      <c r="K14" s="26">
        <v>2833</v>
      </c>
      <c r="L14" s="26">
        <v>2542</v>
      </c>
      <c r="M14" s="26">
        <v>3198</v>
      </c>
      <c r="N14" s="26">
        <v>2839</v>
      </c>
      <c r="O14" s="26">
        <v>2817</v>
      </c>
      <c r="P14" s="26">
        <v>2832</v>
      </c>
      <c r="Q14" s="26">
        <v>2798</v>
      </c>
      <c r="R14" s="26">
        <v>2532</v>
      </c>
    </row>
    <row r="15" spans="2:18" s="1" customFormat="1" ht="60" customHeight="1" x14ac:dyDescent="0.25">
      <c r="B15" s="26" t="s">
        <v>9</v>
      </c>
      <c r="C15" s="25" t="s">
        <v>64</v>
      </c>
      <c r="D15" s="24" t="s">
        <v>20</v>
      </c>
      <c r="E15" s="26">
        <f t="shared" si="2"/>
        <v>1478</v>
      </c>
      <c r="F15" s="24" t="s">
        <v>27</v>
      </c>
      <c r="G15" s="26">
        <v>123</v>
      </c>
      <c r="H15" s="26">
        <v>123</v>
      </c>
      <c r="I15" s="26">
        <v>123</v>
      </c>
      <c r="J15" s="26">
        <v>123</v>
      </c>
      <c r="K15" s="26">
        <v>123</v>
      </c>
      <c r="L15" s="26">
        <v>123</v>
      </c>
      <c r="M15" s="26">
        <v>123</v>
      </c>
      <c r="N15" s="26">
        <v>123</v>
      </c>
      <c r="O15" s="26">
        <v>123</v>
      </c>
      <c r="P15" s="26">
        <v>123</v>
      </c>
      <c r="Q15" s="26">
        <v>123</v>
      </c>
      <c r="R15" s="26">
        <v>125</v>
      </c>
    </row>
    <row r="16" spans="2:18" s="1" customFormat="1" ht="56.25" customHeight="1" x14ac:dyDescent="0.25">
      <c r="B16" s="26" t="s">
        <v>4</v>
      </c>
      <c r="C16" s="25" t="s">
        <v>53</v>
      </c>
      <c r="D16" s="24" t="s">
        <v>17</v>
      </c>
      <c r="E16" s="26">
        <f t="shared" si="2"/>
        <v>232718</v>
      </c>
      <c r="F16" s="24" t="s">
        <v>27</v>
      </c>
      <c r="G16" s="26">
        <v>19650</v>
      </c>
      <c r="H16" s="26">
        <v>19656</v>
      </c>
      <c r="I16" s="26">
        <v>19863</v>
      </c>
      <c r="J16" s="26">
        <v>18637</v>
      </c>
      <c r="K16" s="26">
        <v>19728</v>
      </c>
      <c r="L16" s="26">
        <v>19608</v>
      </c>
      <c r="M16" s="26">
        <v>19728</v>
      </c>
      <c r="N16" s="26">
        <v>18541</v>
      </c>
      <c r="O16" s="26">
        <v>19718</v>
      </c>
      <c r="P16" s="26">
        <v>19614</v>
      </c>
      <c r="Q16" s="26">
        <v>19724</v>
      </c>
      <c r="R16" s="26">
        <v>18251</v>
      </c>
    </row>
    <row r="17" spans="2:18" s="1" customFormat="1" ht="94.5" customHeight="1" x14ac:dyDescent="0.25">
      <c r="B17" s="26" t="s">
        <v>4</v>
      </c>
      <c r="C17" s="25" t="s">
        <v>35</v>
      </c>
      <c r="D17" s="24" t="s">
        <v>17</v>
      </c>
      <c r="E17" s="26">
        <f t="shared" si="2"/>
        <v>19554</v>
      </c>
      <c r="F17" s="24" t="s">
        <v>34</v>
      </c>
      <c r="G17" s="26">
        <v>1949</v>
      </c>
      <c r="H17" s="26">
        <v>1605</v>
      </c>
      <c r="I17" s="26">
        <v>1470</v>
      </c>
      <c r="J17" s="26">
        <v>1416</v>
      </c>
      <c r="K17" s="26">
        <v>1519</v>
      </c>
      <c r="L17" s="26">
        <v>1808</v>
      </c>
      <c r="M17" s="26">
        <v>1777</v>
      </c>
      <c r="N17" s="26">
        <v>1395</v>
      </c>
      <c r="O17" s="26">
        <v>1537</v>
      </c>
      <c r="P17" s="26">
        <v>2107</v>
      </c>
      <c r="Q17" s="26">
        <v>1536</v>
      </c>
      <c r="R17" s="26">
        <v>1435</v>
      </c>
    </row>
    <row r="18" spans="2:18" s="1" customFormat="1" ht="95.25" customHeight="1" x14ac:dyDescent="0.25">
      <c r="B18" s="26"/>
      <c r="C18" s="25" t="s">
        <v>99</v>
      </c>
      <c r="D18" s="24" t="s">
        <v>20</v>
      </c>
      <c r="E18" s="26">
        <f t="shared" si="2"/>
        <v>420</v>
      </c>
      <c r="F18" s="24" t="s">
        <v>7</v>
      </c>
      <c r="G18" s="26">
        <v>35</v>
      </c>
      <c r="H18" s="26">
        <v>35</v>
      </c>
      <c r="I18" s="26">
        <v>35</v>
      </c>
      <c r="J18" s="26">
        <v>35</v>
      </c>
      <c r="K18" s="26">
        <v>35</v>
      </c>
      <c r="L18" s="26">
        <v>35</v>
      </c>
      <c r="M18" s="26">
        <v>35</v>
      </c>
      <c r="N18" s="26">
        <v>35</v>
      </c>
      <c r="O18" s="26">
        <v>35</v>
      </c>
      <c r="P18" s="26">
        <v>35</v>
      </c>
      <c r="Q18" s="26">
        <v>35</v>
      </c>
      <c r="R18" s="26">
        <v>35</v>
      </c>
    </row>
    <row r="19" spans="2:18" s="1" customFormat="1" ht="61.5" customHeight="1" x14ac:dyDescent="0.25">
      <c r="B19" s="26" t="s">
        <v>16</v>
      </c>
      <c r="C19" s="25" t="s">
        <v>75</v>
      </c>
      <c r="D19" s="24" t="s">
        <v>65</v>
      </c>
      <c r="E19" s="26">
        <f t="shared" si="2"/>
        <v>24</v>
      </c>
      <c r="F19" s="24" t="s">
        <v>7</v>
      </c>
      <c r="G19" s="26">
        <v>2</v>
      </c>
      <c r="H19" s="26">
        <v>2</v>
      </c>
      <c r="I19" s="26">
        <v>2</v>
      </c>
      <c r="J19" s="26">
        <v>2</v>
      </c>
      <c r="K19" s="26">
        <v>2</v>
      </c>
      <c r="L19" s="26">
        <v>2</v>
      </c>
      <c r="M19" s="26">
        <v>2</v>
      </c>
      <c r="N19" s="26">
        <v>2</v>
      </c>
      <c r="O19" s="26">
        <v>2</v>
      </c>
      <c r="P19" s="26">
        <v>2</v>
      </c>
      <c r="Q19" s="26">
        <v>2</v>
      </c>
      <c r="R19" s="26">
        <v>2</v>
      </c>
    </row>
    <row r="20" spans="2:18" s="1" customFormat="1" ht="113.25" customHeight="1" x14ac:dyDescent="0.25">
      <c r="B20" s="26" t="s">
        <v>4</v>
      </c>
      <c r="C20" s="25" t="s">
        <v>98</v>
      </c>
      <c r="D20" s="24" t="s">
        <v>33</v>
      </c>
      <c r="E20" s="26">
        <f t="shared" si="2"/>
        <v>126</v>
      </c>
      <c r="F20" s="24" t="s">
        <v>67</v>
      </c>
      <c r="G20" s="26">
        <v>9</v>
      </c>
      <c r="H20" s="26">
        <v>12</v>
      </c>
      <c r="I20" s="26">
        <v>12</v>
      </c>
      <c r="J20" s="26">
        <v>9</v>
      </c>
      <c r="K20" s="26">
        <v>9</v>
      </c>
      <c r="L20" s="26">
        <v>12</v>
      </c>
      <c r="M20" s="26">
        <v>12</v>
      </c>
      <c r="N20" s="26">
        <v>12</v>
      </c>
      <c r="O20" s="26">
        <v>9</v>
      </c>
      <c r="P20" s="26">
        <v>12</v>
      </c>
      <c r="Q20" s="26">
        <v>11</v>
      </c>
      <c r="R20" s="26">
        <v>7</v>
      </c>
    </row>
    <row r="21" spans="2:18" s="1" customFormat="1" ht="72" customHeight="1" x14ac:dyDescent="0.25">
      <c r="B21" s="26" t="s">
        <v>4</v>
      </c>
      <c r="C21" s="25" t="s">
        <v>10</v>
      </c>
      <c r="D21" s="24" t="s">
        <v>11</v>
      </c>
      <c r="E21" s="26">
        <f t="shared" si="2"/>
        <v>35</v>
      </c>
      <c r="F21" s="24" t="s">
        <v>30</v>
      </c>
      <c r="G21" s="26">
        <v>3</v>
      </c>
      <c r="H21" s="26">
        <v>3</v>
      </c>
      <c r="I21" s="26">
        <v>3</v>
      </c>
      <c r="J21" s="26">
        <v>3</v>
      </c>
      <c r="K21" s="26">
        <v>3</v>
      </c>
      <c r="L21" s="26">
        <v>3</v>
      </c>
      <c r="M21" s="26">
        <v>3</v>
      </c>
      <c r="N21" s="26">
        <v>3</v>
      </c>
      <c r="O21" s="26">
        <v>3</v>
      </c>
      <c r="P21" s="26">
        <v>3</v>
      </c>
      <c r="Q21" s="26">
        <v>3</v>
      </c>
      <c r="R21" s="26">
        <v>2</v>
      </c>
    </row>
    <row r="22" spans="2:18" s="1" customFormat="1" ht="135.75" customHeight="1" x14ac:dyDescent="0.25">
      <c r="B22" s="26" t="s">
        <v>4</v>
      </c>
      <c r="C22" s="25" t="s">
        <v>12</v>
      </c>
      <c r="D22" s="24" t="s">
        <v>8</v>
      </c>
      <c r="E22" s="26">
        <f t="shared" si="2"/>
        <v>112</v>
      </c>
      <c r="F22" s="24" t="s">
        <v>31</v>
      </c>
      <c r="G22" s="26">
        <v>10</v>
      </c>
      <c r="H22" s="26">
        <v>8</v>
      </c>
      <c r="I22" s="26">
        <v>10</v>
      </c>
      <c r="J22" s="26">
        <v>8</v>
      </c>
      <c r="K22" s="26">
        <v>10</v>
      </c>
      <c r="L22" s="26">
        <v>10</v>
      </c>
      <c r="M22" s="26">
        <v>10</v>
      </c>
      <c r="N22" s="26">
        <v>8</v>
      </c>
      <c r="O22" s="26">
        <v>10</v>
      </c>
      <c r="P22" s="26">
        <v>10</v>
      </c>
      <c r="Q22" s="26">
        <v>10</v>
      </c>
      <c r="R22" s="26">
        <v>8</v>
      </c>
    </row>
    <row r="23" spans="2:18" s="1" customFormat="1" ht="51" customHeight="1" x14ac:dyDescent="0.25">
      <c r="B23" s="26" t="s">
        <v>16</v>
      </c>
      <c r="C23" s="25" t="s">
        <v>14</v>
      </c>
      <c r="D23" s="24" t="s">
        <v>32</v>
      </c>
      <c r="E23" s="26">
        <f t="shared" si="2"/>
        <v>1000</v>
      </c>
      <c r="F23" s="24" t="s">
        <v>15</v>
      </c>
      <c r="G23" s="26">
        <v>50</v>
      </c>
      <c r="H23" s="26">
        <v>90</v>
      </c>
      <c r="I23" s="26">
        <v>90</v>
      </c>
      <c r="J23" s="26">
        <v>90</v>
      </c>
      <c r="K23" s="26">
        <v>90</v>
      </c>
      <c r="L23" s="26">
        <v>90</v>
      </c>
      <c r="M23" s="26">
        <v>90</v>
      </c>
      <c r="N23" s="26">
        <v>90</v>
      </c>
      <c r="O23" s="26">
        <v>90</v>
      </c>
      <c r="P23" s="26">
        <v>90</v>
      </c>
      <c r="Q23" s="26">
        <v>90</v>
      </c>
      <c r="R23" s="26">
        <v>50</v>
      </c>
    </row>
    <row r="24" spans="2:18" s="1" customFormat="1" ht="57.75" customHeight="1" x14ac:dyDescent="0.25">
      <c r="B24" s="26" t="s">
        <v>16</v>
      </c>
      <c r="C24" s="25" t="s">
        <v>28</v>
      </c>
      <c r="D24" s="24" t="s">
        <v>20</v>
      </c>
      <c r="E24" s="26">
        <f t="shared" si="2"/>
        <v>14</v>
      </c>
      <c r="F24" s="24" t="s">
        <v>15</v>
      </c>
      <c r="G24" s="26">
        <v>1</v>
      </c>
      <c r="H24" s="26">
        <v>1</v>
      </c>
      <c r="I24" s="26">
        <v>1</v>
      </c>
      <c r="J24" s="26">
        <v>1</v>
      </c>
      <c r="K24" s="26">
        <v>1</v>
      </c>
      <c r="L24" s="26">
        <v>2</v>
      </c>
      <c r="M24" s="26">
        <v>2</v>
      </c>
      <c r="N24" s="26">
        <v>1</v>
      </c>
      <c r="O24" s="26">
        <v>1</v>
      </c>
      <c r="P24" s="26">
        <v>1</v>
      </c>
      <c r="Q24" s="26">
        <v>1</v>
      </c>
      <c r="R24" s="26">
        <v>1</v>
      </c>
    </row>
    <row r="25" spans="2:18" s="1" customFormat="1" ht="99" customHeight="1" x14ac:dyDescent="0.25">
      <c r="B25" s="26" t="s">
        <v>4</v>
      </c>
      <c r="C25" s="25" t="s">
        <v>68</v>
      </c>
      <c r="D25" s="24" t="s">
        <v>20</v>
      </c>
      <c r="E25" s="26">
        <f t="shared" si="2"/>
        <v>1</v>
      </c>
      <c r="F25" s="24" t="s">
        <v>25</v>
      </c>
      <c r="G25" s="26">
        <v>0</v>
      </c>
      <c r="H25" s="26">
        <v>0</v>
      </c>
      <c r="I25" s="26">
        <v>0</v>
      </c>
      <c r="J25" s="26">
        <v>1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</row>
    <row r="26" spans="2:18" s="1" customFormat="1" ht="62.25" customHeight="1" x14ac:dyDescent="0.25">
      <c r="B26" s="26" t="s">
        <v>3</v>
      </c>
      <c r="C26" s="25" t="s">
        <v>26</v>
      </c>
      <c r="D26" s="24" t="s">
        <v>17</v>
      </c>
      <c r="E26" s="26">
        <f t="shared" si="2"/>
        <v>2550</v>
      </c>
      <c r="F26" s="24" t="s">
        <v>18</v>
      </c>
      <c r="G26" s="26">
        <v>215</v>
      </c>
      <c r="H26" s="26">
        <v>215</v>
      </c>
      <c r="I26" s="26">
        <v>205</v>
      </c>
      <c r="J26" s="26">
        <v>215</v>
      </c>
      <c r="K26" s="26">
        <v>215</v>
      </c>
      <c r="L26" s="26">
        <v>215</v>
      </c>
      <c r="M26" s="26">
        <v>215</v>
      </c>
      <c r="N26" s="26">
        <v>205</v>
      </c>
      <c r="O26" s="26">
        <v>215</v>
      </c>
      <c r="P26" s="26">
        <v>215</v>
      </c>
      <c r="Q26" s="26">
        <v>215</v>
      </c>
      <c r="R26" s="26">
        <v>205</v>
      </c>
    </row>
    <row r="27" spans="2:18" s="1" customFormat="1" ht="58.5" customHeight="1" x14ac:dyDescent="0.25">
      <c r="B27" s="26"/>
      <c r="C27" s="25" t="s">
        <v>19</v>
      </c>
      <c r="D27" s="24" t="s">
        <v>20</v>
      </c>
      <c r="E27" s="26">
        <f t="shared" si="2"/>
        <v>31814</v>
      </c>
      <c r="F27" s="24" t="s">
        <v>21</v>
      </c>
      <c r="G27" s="26">
        <v>2075</v>
      </c>
      <c r="H27" s="26">
        <v>2681</v>
      </c>
      <c r="I27" s="26">
        <v>2662</v>
      </c>
      <c r="J27" s="26">
        <v>2527</v>
      </c>
      <c r="K27" s="26">
        <v>2736</v>
      </c>
      <c r="L27" s="26">
        <v>2787</v>
      </c>
      <c r="M27" s="26">
        <v>2657</v>
      </c>
      <c r="N27" s="26">
        <v>2541</v>
      </c>
      <c r="O27" s="26">
        <v>2732</v>
      </c>
      <c r="P27" s="26">
        <v>2837</v>
      </c>
      <c r="Q27" s="26">
        <v>2796</v>
      </c>
      <c r="R27" s="26">
        <v>2783</v>
      </c>
    </row>
    <row r="28" spans="2:18" s="1" customFormat="1" ht="71.25" customHeight="1" x14ac:dyDescent="0.25">
      <c r="B28" s="26" t="s">
        <v>9</v>
      </c>
      <c r="C28" s="25" t="s">
        <v>76</v>
      </c>
      <c r="D28" s="24" t="s">
        <v>20</v>
      </c>
      <c r="E28" s="26">
        <f t="shared" si="2"/>
        <v>6450</v>
      </c>
      <c r="F28" s="24" t="s">
        <v>22</v>
      </c>
      <c r="G28" s="26">
        <v>550</v>
      </c>
      <c r="H28" s="26">
        <v>500</v>
      </c>
      <c r="I28" s="26">
        <v>500</v>
      </c>
      <c r="J28" s="26">
        <v>450</v>
      </c>
      <c r="K28" s="26">
        <v>600</v>
      </c>
      <c r="L28" s="26">
        <v>600</v>
      </c>
      <c r="M28" s="26">
        <v>550</v>
      </c>
      <c r="N28" s="26">
        <v>500</v>
      </c>
      <c r="O28" s="26">
        <v>550</v>
      </c>
      <c r="P28" s="26">
        <v>600</v>
      </c>
      <c r="Q28" s="26">
        <v>600</v>
      </c>
      <c r="R28" s="26">
        <v>450</v>
      </c>
    </row>
    <row r="29" spans="2:18" s="1" customFormat="1" ht="121.5" customHeight="1" x14ac:dyDescent="0.25">
      <c r="B29" s="26"/>
      <c r="C29" s="25" t="s">
        <v>77</v>
      </c>
      <c r="D29" s="24" t="s">
        <v>20</v>
      </c>
      <c r="E29" s="26">
        <f t="shared" si="2"/>
        <v>1485</v>
      </c>
      <c r="F29" s="24" t="s">
        <v>51</v>
      </c>
      <c r="G29" s="26">
        <v>145</v>
      </c>
      <c r="H29" s="26">
        <v>145</v>
      </c>
      <c r="I29" s="26">
        <v>115</v>
      </c>
      <c r="J29" s="26">
        <v>115</v>
      </c>
      <c r="K29" s="26">
        <v>130</v>
      </c>
      <c r="L29" s="26">
        <v>130</v>
      </c>
      <c r="M29" s="26">
        <v>135</v>
      </c>
      <c r="N29" s="26">
        <v>105</v>
      </c>
      <c r="O29" s="26">
        <v>130</v>
      </c>
      <c r="P29" s="26">
        <v>130</v>
      </c>
      <c r="Q29" s="26">
        <v>105</v>
      </c>
      <c r="R29" s="26">
        <v>100</v>
      </c>
    </row>
    <row r="30" spans="2:18" s="1" customFormat="1" ht="68.25" customHeight="1" x14ac:dyDescent="0.25">
      <c r="B30" s="26" t="s">
        <v>4</v>
      </c>
      <c r="C30" s="25" t="s">
        <v>96</v>
      </c>
      <c r="D30" s="24" t="s">
        <v>20</v>
      </c>
      <c r="E30" s="26">
        <f t="shared" si="2"/>
        <v>24</v>
      </c>
      <c r="F30" s="24" t="s">
        <v>23</v>
      </c>
      <c r="G30" s="26">
        <v>2</v>
      </c>
      <c r="H30" s="26">
        <v>2</v>
      </c>
      <c r="I30" s="26">
        <v>2</v>
      </c>
      <c r="J30" s="26">
        <v>2</v>
      </c>
      <c r="K30" s="26">
        <v>2</v>
      </c>
      <c r="L30" s="26">
        <v>2</v>
      </c>
      <c r="M30" s="26">
        <v>2</v>
      </c>
      <c r="N30" s="26">
        <v>2</v>
      </c>
      <c r="O30" s="26">
        <v>2</v>
      </c>
      <c r="P30" s="26">
        <v>2</v>
      </c>
      <c r="Q30" s="26">
        <v>2</v>
      </c>
      <c r="R30" s="26">
        <v>2</v>
      </c>
    </row>
    <row r="31" spans="2:18" s="1" customFormat="1" ht="75" customHeight="1" x14ac:dyDescent="0.25">
      <c r="B31" s="26" t="s">
        <v>81</v>
      </c>
      <c r="C31" s="25" t="s">
        <v>78</v>
      </c>
      <c r="D31" s="24" t="s">
        <v>20</v>
      </c>
      <c r="E31" s="26">
        <f t="shared" si="2"/>
        <v>32</v>
      </c>
      <c r="F31" s="24" t="s">
        <v>13</v>
      </c>
      <c r="G31" s="26">
        <v>1</v>
      </c>
      <c r="H31" s="26">
        <v>3</v>
      </c>
      <c r="I31" s="26">
        <v>3</v>
      </c>
      <c r="J31" s="26">
        <v>3</v>
      </c>
      <c r="K31" s="26">
        <v>3</v>
      </c>
      <c r="L31" s="26">
        <v>3</v>
      </c>
      <c r="M31" s="26">
        <v>3</v>
      </c>
      <c r="N31" s="26">
        <v>3</v>
      </c>
      <c r="O31" s="26">
        <v>3</v>
      </c>
      <c r="P31" s="26">
        <v>3</v>
      </c>
      <c r="Q31" s="26">
        <v>2</v>
      </c>
      <c r="R31" s="26">
        <v>2</v>
      </c>
    </row>
    <row r="32" spans="2:18" s="1" customFormat="1" ht="75" customHeight="1" x14ac:dyDescent="0.25">
      <c r="B32" s="26" t="s">
        <v>9</v>
      </c>
      <c r="C32" s="25" t="s">
        <v>79</v>
      </c>
      <c r="D32" s="24" t="s">
        <v>20</v>
      </c>
      <c r="E32" s="26">
        <f t="shared" si="2"/>
        <v>6</v>
      </c>
      <c r="F32" s="24" t="s">
        <v>13</v>
      </c>
      <c r="G32" s="26">
        <v>0</v>
      </c>
      <c r="H32" s="26">
        <v>2</v>
      </c>
      <c r="I32" s="26">
        <v>0</v>
      </c>
      <c r="J32" s="26">
        <v>0</v>
      </c>
      <c r="K32" s="26">
        <v>2</v>
      </c>
      <c r="L32" s="26">
        <v>0</v>
      </c>
      <c r="M32" s="26">
        <v>0</v>
      </c>
      <c r="N32" s="26">
        <v>2</v>
      </c>
      <c r="O32" s="26">
        <v>0</v>
      </c>
      <c r="P32" s="26">
        <v>0</v>
      </c>
      <c r="Q32" s="26">
        <v>0</v>
      </c>
      <c r="R32" s="26">
        <v>0</v>
      </c>
    </row>
    <row r="33" spans="2:18" s="1" customFormat="1" ht="75" customHeight="1" x14ac:dyDescent="0.25">
      <c r="B33" s="26" t="s">
        <v>9</v>
      </c>
      <c r="C33" s="25" t="s">
        <v>97</v>
      </c>
      <c r="D33" s="24" t="s">
        <v>8</v>
      </c>
      <c r="E33" s="26">
        <f t="shared" si="2"/>
        <v>48</v>
      </c>
      <c r="F33" s="24" t="s">
        <v>24</v>
      </c>
      <c r="G33" s="26">
        <v>4</v>
      </c>
      <c r="H33" s="26">
        <v>4</v>
      </c>
      <c r="I33" s="26">
        <v>4</v>
      </c>
      <c r="J33" s="26">
        <v>4</v>
      </c>
      <c r="K33" s="26">
        <v>4</v>
      </c>
      <c r="L33" s="26">
        <v>4</v>
      </c>
      <c r="M33" s="26">
        <v>4</v>
      </c>
      <c r="N33" s="26">
        <v>4</v>
      </c>
      <c r="O33" s="26">
        <v>4</v>
      </c>
      <c r="P33" s="26">
        <v>4</v>
      </c>
      <c r="Q33" s="26">
        <v>4</v>
      </c>
      <c r="R33" s="26">
        <v>4</v>
      </c>
    </row>
    <row r="34" spans="2:18" s="1" customFormat="1" ht="87" customHeight="1" x14ac:dyDescent="0.25">
      <c r="B34" s="26" t="s">
        <v>3</v>
      </c>
      <c r="C34" s="25" t="s">
        <v>61</v>
      </c>
      <c r="D34" s="24" t="s">
        <v>62</v>
      </c>
      <c r="E34" s="26">
        <f t="shared" si="2"/>
        <v>1125</v>
      </c>
      <c r="F34" s="24" t="s">
        <v>63</v>
      </c>
      <c r="G34" s="26">
        <v>100</v>
      </c>
      <c r="H34" s="26">
        <v>100</v>
      </c>
      <c r="I34" s="26">
        <v>100</v>
      </c>
      <c r="J34" s="26">
        <v>75</v>
      </c>
      <c r="K34" s="26">
        <v>100</v>
      </c>
      <c r="L34" s="26">
        <v>100</v>
      </c>
      <c r="M34" s="26">
        <v>100</v>
      </c>
      <c r="N34" s="26">
        <v>75</v>
      </c>
      <c r="O34" s="26">
        <v>100</v>
      </c>
      <c r="P34" s="26">
        <v>100</v>
      </c>
      <c r="Q34" s="26">
        <v>100</v>
      </c>
      <c r="R34" s="26">
        <v>75</v>
      </c>
    </row>
    <row r="35" spans="2:18" s="1" customFormat="1" ht="61.5" customHeight="1" x14ac:dyDescent="0.25">
      <c r="B35" s="26" t="s">
        <v>16</v>
      </c>
      <c r="C35" s="25" t="s">
        <v>80</v>
      </c>
      <c r="D35" s="24" t="s">
        <v>20</v>
      </c>
      <c r="E35" s="26">
        <f t="shared" si="2"/>
        <v>39</v>
      </c>
      <c r="F35" s="24" t="s">
        <v>29</v>
      </c>
      <c r="G35" s="26">
        <v>0</v>
      </c>
      <c r="H35" s="26">
        <v>3</v>
      </c>
      <c r="I35" s="26">
        <v>5</v>
      </c>
      <c r="J35" s="26">
        <v>5</v>
      </c>
      <c r="K35" s="26">
        <v>5</v>
      </c>
      <c r="L35" s="26">
        <v>5</v>
      </c>
      <c r="M35" s="26">
        <v>5</v>
      </c>
      <c r="N35" s="26">
        <v>5</v>
      </c>
      <c r="O35" s="26">
        <v>3</v>
      </c>
      <c r="P35" s="26">
        <v>2</v>
      </c>
      <c r="Q35" s="26">
        <v>1</v>
      </c>
      <c r="R35" s="26">
        <v>0</v>
      </c>
    </row>
    <row r="36" spans="2:18" s="1" customFormat="1" ht="82.5" customHeight="1" x14ac:dyDescent="0.25">
      <c r="B36" s="26" t="s">
        <v>9</v>
      </c>
      <c r="C36" s="25" t="s">
        <v>86</v>
      </c>
      <c r="D36" s="24" t="s">
        <v>87</v>
      </c>
      <c r="E36" s="26">
        <f>SUM(G36+H36+I36+J36+K36+L36+M36+N36+O36+P36+Q36+R36)</f>
        <v>220</v>
      </c>
      <c r="F36" s="24" t="s">
        <v>88</v>
      </c>
      <c r="G36" s="26">
        <v>20</v>
      </c>
      <c r="H36" s="26">
        <v>20</v>
      </c>
      <c r="I36" s="26">
        <v>20</v>
      </c>
      <c r="J36" s="26">
        <v>15</v>
      </c>
      <c r="K36" s="26">
        <v>20</v>
      </c>
      <c r="L36" s="26">
        <v>20</v>
      </c>
      <c r="M36" s="26">
        <v>20</v>
      </c>
      <c r="N36" s="26">
        <v>15</v>
      </c>
      <c r="O36" s="26">
        <v>20</v>
      </c>
      <c r="P36" s="26">
        <v>20</v>
      </c>
      <c r="Q36" s="26">
        <v>20</v>
      </c>
      <c r="R36" s="26">
        <v>10</v>
      </c>
    </row>
    <row r="37" spans="2:18" s="1" customFormat="1" ht="78.75" customHeight="1" x14ac:dyDescent="0.25">
      <c r="B37" s="26" t="s">
        <v>9</v>
      </c>
      <c r="C37" s="25" t="s">
        <v>92</v>
      </c>
      <c r="D37" s="24" t="s">
        <v>33</v>
      </c>
      <c r="E37" s="26">
        <f>SUM(G37+H37+I37+J37+K37+L37+M37+N37+O37+P37+Q37+R37)</f>
        <v>11</v>
      </c>
      <c r="F37" s="24" t="s">
        <v>90</v>
      </c>
      <c r="G37" s="26">
        <v>0</v>
      </c>
      <c r="H37" s="26">
        <v>0</v>
      </c>
      <c r="I37" s="26">
        <v>0</v>
      </c>
      <c r="J37" s="26">
        <v>0</v>
      </c>
      <c r="K37" s="26">
        <v>2</v>
      </c>
      <c r="L37" s="26">
        <v>2</v>
      </c>
      <c r="M37" s="26">
        <v>2</v>
      </c>
      <c r="N37" s="26">
        <v>1</v>
      </c>
      <c r="O37" s="26">
        <v>1</v>
      </c>
      <c r="P37" s="26">
        <v>1</v>
      </c>
      <c r="Q37" s="26">
        <v>1</v>
      </c>
      <c r="R37" s="26">
        <v>1</v>
      </c>
    </row>
    <row r="38" spans="2:18" s="1" customFormat="1" ht="75" customHeight="1" x14ac:dyDescent="0.25">
      <c r="B38" s="26" t="s">
        <v>9</v>
      </c>
      <c r="C38" s="25" t="s">
        <v>91</v>
      </c>
      <c r="D38" s="24" t="s">
        <v>52</v>
      </c>
      <c r="E38" s="26">
        <f t="shared" si="2"/>
        <v>47</v>
      </c>
      <c r="F38" s="24" t="s">
        <v>36</v>
      </c>
      <c r="G38" s="26">
        <v>5</v>
      </c>
      <c r="H38" s="39">
        <v>5</v>
      </c>
      <c r="I38" s="39">
        <v>5</v>
      </c>
      <c r="J38" s="39">
        <v>4</v>
      </c>
      <c r="K38" s="39">
        <v>5</v>
      </c>
      <c r="L38" s="39">
        <v>5</v>
      </c>
      <c r="M38" s="39">
        <v>4</v>
      </c>
      <c r="N38" s="39">
        <v>3</v>
      </c>
      <c r="O38" s="39">
        <v>3</v>
      </c>
      <c r="P38" s="39">
        <v>3</v>
      </c>
      <c r="Q38" s="39">
        <v>3</v>
      </c>
      <c r="R38" s="39">
        <v>2</v>
      </c>
    </row>
    <row r="39" spans="2:18" s="1" customFormat="1" ht="66.75" customHeight="1" x14ac:dyDescent="0.25">
      <c r="B39" s="26" t="s">
        <v>4</v>
      </c>
      <c r="C39" s="25" t="s">
        <v>66</v>
      </c>
      <c r="D39" s="24" t="s">
        <v>8</v>
      </c>
      <c r="E39" s="26">
        <v>10</v>
      </c>
      <c r="F39" s="24" t="s">
        <v>67</v>
      </c>
      <c r="G39" s="26">
        <v>1</v>
      </c>
      <c r="H39" s="26">
        <v>1</v>
      </c>
      <c r="I39" s="26">
        <v>1</v>
      </c>
      <c r="J39" s="26">
        <v>1</v>
      </c>
      <c r="K39" s="26">
        <v>1</v>
      </c>
      <c r="L39" s="26">
        <v>1</v>
      </c>
      <c r="M39" s="26">
        <v>1</v>
      </c>
      <c r="N39" s="26">
        <v>1</v>
      </c>
      <c r="O39" s="26">
        <v>1</v>
      </c>
      <c r="P39" s="26">
        <v>1</v>
      </c>
      <c r="Q39" s="26">
        <v>0</v>
      </c>
      <c r="R39" s="26">
        <v>0</v>
      </c>
    </row>
    <row r="44" spans="2:18" ht="17.25" x14ac:dyDescent="0.25">
      <c r="B44" s="10"/>
      <c r="C44" s="10"/>
      <c r="D44" s="11"/>
      <c r="E44" s="12"/>
      <c r="F44" s="7"/>
      <c r="G44" s="8"/>
      <c r="H44" s="8"/>
      <c r="I44" s="8"/>
      <c r="J44" s="28"/>
      <c r="K44" s="8"/>
      <c r="L44" s="9"/>
      <c r="M44" s="9"/>
      <c r="N44" s="9"/>
      <c r="O44" s="9"/>
      <c r="P44" s="9"/>
      <c r="Q44" s="9"/>
      <c r="R44" s="9"/>
    </row>
    <row r="45" spans="2:18" ht="21" x14ac:dyDescent="0.35">
      <c r="B45" s="22"/>
      <c r="C45" s="22"/>
      <c r="D45" s="23"/>
      <c r="E45" s="22"/>
      <c r="F45" s="13"/>
      <c r="G45" s="14"/>
      <c r="H45" s="3"/>
      <c r="I45" s="3"/>
      <c r="J45" s="29"/>
      <c r="K45" s="3"/>
      <c r="L45" s="15"/>
      <c r="M45" s="15"/>
      <c r="N45" s="9"/>
      <c r="O45" s="9"/>
      <c r="P45" s="9"/>
      <c r="Q45" s="9"/>
      <c r="R45" s="9"/>
    </row>
    <row r="46" spans="2:18" s="34" customFormat="1" ht="18.75" customHeight="1" x14ac:dyDescent="0.25">
      <c r="B46" s="91" t="s">
        <v>54</v>
      </c>
      <c r="C46" s="91"/>
      <c r="D46" s="33"/>
      <c r="E46" s="92" t="s">
        <v>57</v>
      </c>
      <c r="F46" s="92"/>
      <c r="G46" s="92"/>
      <c r="H46" s="92"/>
      <c r="I46" s="92"/>
      <c r="J46" s="92"/>
      <c r="K46" s="33"/>
      <c r="L46" s="92" t="s">
        <v>58</v>
      </c>
      <c r="M46" s="92"/>
      <c r="N46" s="92"/>
      <c r="O46" s="92"/>
      <c r="P46" s="92"/>
      <c r="Q46" s="92"/>
      <c r="R46" s="92"/>
    </row>
    <row r="47" spans="2:18" s="34" customFormat="1" ht="18.75" customHeight="1" x14ac:dyDescent="0.25">
      <c r="B47" s="93" t="s">
        <v>55</v>
      </c>
      <c r="C47" s="93"/>
      <c r="D47" s="33"/>
      <c r="E47" s="92" t="s">
        <v>60</v>
      </c>
      <c r="F47" s="92"/>
      <c r="G47" s="92"/>
      <c r="H47" s="92"/>
      <c r="I47" s="92"/>
      <c r="J47" s="92"/>
      <c r="K47" s="33"/>
      <c r="L47" s="92" t="s">
        <v>59</v>
      </c>
      <c r="M47" s="92"/>
      <c r="N47" s="92"/>
      <c r="O47" s="92"/>
      <c r="P47" s="92"/>
      <c r="Q47" s="92"/>
      <c r="R47" s="92"/>
    </row>
    <row r="48" spans="2:18" s="34" customFormat="1" x14ac:dyDescent="0.2">
      <c r="B48" s="5"/>
      <c r="C48" s="20"/>
      <c r="D48" s="20"/>
      <c r="E48" s="20"/>
      <c r="F48" s="4"/>
      <c r="G48" s="19"/>
      <c r="H48" s="19"/>
      <c r="I48" s="30"/>
      <c r="J48" s="32"/>
      <c r="K48" s="31"/>
      <c r="L48" s="90" t="s">
        <v>82</v>
      </c>
      <c r="M48" s="90"/>
      <c r="N48" s="90"/>
      <c r="O48" s="90"/>
      <c r="P48" s="90"/>
      <c r="Q48" s="90"/>
      <c r="R48" s="90"/>
    </row>
  </sheetData>
  <mergeCells count="16">
    <mergeCell ref="L48:R48"/>
    <mergeCell ref="B46:C46"/>
    <mergeCell ref="E46:J46"/>
    <mergeCell ref="L46:R46"/>
    <mergeCell ref="B47:C47"/>
    <mergeCell ref="E47:J47"/>
    <mergeCell ref="L47:R47"/>
    <mergeCell ref="B2:R2"/>
    <mergeCell ref="B3:R3"/>
    <mergeCell ref="B4:R4"/>
    <mergeCell ref="B7:B8"/>
    <mergeCell ref="C7:C8"/>
    <mergeCell ref="D7:D8"/>
    <mergeCell ref="E7:E8"/>
    <mergeCell ref="F7:F8"/>
    <mergeCell ref="G7:R7"/>
  </mergeCells>
  <pageMargins left="0.33" right="0.35" top="0.44" bottom="0.21" header="0.3" footer="0.3"/>
  <pageSetup scale="80" fitToHeight="0" orientation="landscape" r:id="rId1"/>
  <rowBreaks count="3" manualBreakCount="3">
    <brk id="16" min="1" max="17" man="1"/>
    <brk id="24" min="1" max="17" man="1"/>
    <brk id="33" min="1" max="1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3"/>
  <sheetViews>
    <sheetView tabSelected="1" view="pageBreakPreview" topLeftCell="A37" zoomScale="60" zoomScaleNormal="70" workbookViewId="0">
      <selection activeCell="H46" sqref="H46"/>
    </sheetView>
  </sheetViews>
  <sheetFormatPr baseColWidth="10" defaultRowHeight="15" x14ac:dyDescent="0.25"/>
  <cols>
    <col min="1" max="1" width="3.140625" style="41" customWidth="1"/>
    <col min="2" max="2" width="11.42578125" style="42" customWidth="1"/>
    <col min="3" max="3" width="33.5703125" style="41" customWidth="1"/>
    <col min="4" max="4" width="14" style="41" customWidth="1"/>
    <col min="5" max="5" width="11.5703125" style="42" bestFit="1" customWidth="1"/>
    <col min="6" max="6" width="14.7109375" style="41" customWidth="1"/>
    <col min="7" max="7" width="8.28515625" style="41" bestFit="1" customWidth="1"/>
    <col min="8" max="8" width="18.42578125" style="41" bestFit="1" customWidth="1"/>
    <col min="9" max="9" width="8.28515625" style="41" bestFit="1" customWidth="1"/>
    <col min="10" max="10" width="17.85546875" style="41" bestFit="1" customWidth="1"/>
    <col min="11" max="11" width="8.28515625" style="41" bestFit="1" customWidth="1"/>
    <col min="12" max="12" width="17.85546875" style="41" bestFit="1" customWidth="1"/>
    <col min="13" max="13" width="8.28515625" style="48" bestFit="1" customWidth="1"/>
    <col min="14" max="14" width="18.42578125" style="41" bestFit="1" customWidth="1"/>
    <col min="15" max="15" width="8.28515625" style="41" bestFit="1" customWidth="1"/>
    <col min="16" max="16" width="17.85546875" style="41" bestFit="1" customWidth="1"/>
    <col min="17" max="17" width="8.28515625" style="41" bestFit="1" customWidth="1"/>
    <col min="18" max="18" width="18.42578125" style="41" bestFit="1" customWidth="1"/>
    <col min="19" max="19" width="8.28515625" style="41" bestFit="1" customWidth="1"/>
    <col min="20" max="20" width="18.42578125" style="41" bestFit="1" customWidth="1"/>
    <col min="21" max="21" width="7.7109375" style="41" bestFit="1" customWidth="1"/>
    <col min="22" max="22" width="17.85546875" style="41" bestFit="1" customWidth="1"/>
    <col min="23" max="23" width="7.7109375" style="41" bestFit="1" customWidth="1"/>
    <col min="24" max="24" width="17.85546875" style="41" bestFit="1" customWidth="1"/>
    <col min="25" max="25" width="7.7109375" style="41" bestFit="1" customWidth="1"/>
    <col min="26" max="26" width="18.42578125" style="41" bestFit="1" customWidth="1"/>
    <col min="27" max="27" width="8.28515625" style="41" bestFit="1" customWidth="1"/>
    <col min="28" max="28" width="17.85546875" style="41" bestFit="1" customWidth="1"/>
    <col min="29" max="29" width="7.7109375" style="41" bestFit="1" customWidth="1"/>
    <col min="30" max="30" width="17.85546875" style="41" bestFit="1" customWidth="1"/>
    <col min="31" max="31" width="23" style="41" bestFit="1" customWidth="1"/>
    <col min="32" max="32" width="17.85546875" style="78" customWidth="1"/>
    <col min="33" max="33" width="14.5703125" style="78" bestFit="1" customWidth="1"/>
    <col min="34" max="34" width="17.28515625" style="78" bestFit="1" customWidth="1"/>
  </cols>
  <sheetData>
    <row r="1" spans="1:34" x14ac:dyDescent="0.25">
      <c r="D1" s="42"/>
      <c r="E1" s="43"/>
      <c r="F1" s="43"/>
      <c r="G1" s="43"/>
      <c r="H1" s="43"/>
      <c r="I1" s="43"/>
      <c r="J1" s="43"/>
      <c r="K1" s="43"/>
      <c r="L1" s="43"/>
      <c r="M1" s="44"/>
      <c r="N1" s="43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</row>
    <row r="2" spans="1:34" ht="15.75" x14ac:dyDescent="0.25">
      <c r="B2" s="81" t="s">
        <v>37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</row>
    <row r="3" spans="1:34" ht="15.75" x14ac:dyDescent="0.25">
      <c r="B3" s="82" t="s">
        <v>38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</row>
    <row r="4" spans="1:34" ht="15.75" x14ac:dyDescent="0.25">
      <c r="B4" s="82" t="s">
        <v>56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</row>
    <row r="5" spans="1:34" x14ac:dyDescent="0.25">
      <c r="D5" s="42"/>
      <c r="E5" s="43"/>
      <c r="F5" s="43"/>
      <c r="G5" s="43"/>
      <c r="H5" s="43"/>
      <c r="I5" s="43"/>
      <c r="J5" s="43"/>
      <c r="K5" s="43"/>
      <c r="L5" s="43"/>
      <c r="M5" s="44"/>
      <c r="N5" s="43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</row>
    <row r="6" spans="1:34" x14ac:dyDescent="0.25">
      <c r="D6" s="42"/>
      <c r="E6" s="43"/>
      <c r="F6" s="43"/>
      <c r="G6" s="43"/>
      <c r="H6" s="43"/>
      <c r="I6" s="43"/>
      <c r="J6" s="43"/>
      <c r="K6" s="43"/>
      <c r="L6" s="43"/>
      <c r="M6" s="44"/>
      <c r="N6" s="43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</row>
    <row r="7" spans="1:34" x14ac:dyDescent="0.25">
      <c r="B7" s="83" t="s">
        <v>39</v>
      </c>
      <c r="C7" s="85" t="s">
        <v>2</v>
      </c>
      <c r="D7" s="85" t="s">
        <v>40</v>
      </c>
      <c r="E7" s="87" t="s">
        <v>41</v>
      </c>
      <c r="F7" s="85" t="s">
        <v>42</v>
      </c>
      <c r="G7" s="88" t="s">
        <v>43</v>
      </c>
      <c r="H7" s="88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</row>
    <row r="8" spans="1:34" ht="31.5" customHeight="1" x14ac:dyDescent="0.25">
      <c r="B8" s="84"/>
      <c r="C8" s="86"/>
      <c r="D8" s="86"/>
      <c r="E8" s="87"/>
      <c r="F8" s="86"/>
      <c r="G8" s="16" t="s">
        <v>1</v>
      </c>
      <c r="H8" s="16" t="s">
        <v>83</v>
      </c>
      <c r="I8" s="16" t="s">
        <v>44</v>
      </c>
      <c r="J8" s="16" t="s">
        <v>83</v>
      </c>
      <c r="K8" s="16" t="s">
        <v>45</v>
      </c>
      <c r="L8" s="16" t="s">
        <v>83</v>
      </c>
      <c r="M8" s="16" t="s">
        <v>46</v>
      </c>
      <c r="N8" s="16" t="s">
        <v>83</v>
      </c>
      <c r="O8" s="16" t="s">
        <v>45</v>
      </c>
      <c r="P8" s="16" t="s">
        <v>83</v>
      </c>
      <c r="Q8" s="17" t="s">
        <v>47</v>
      </c>
      <c r="R8" s="16" t="s">
        <v>83</v>
      </c>
      <c r="S8" s="17" t="s">
        <v>47</v>
      </c>
      <c r="T8" s="16" t="s">
        <v>83</v>
      </c>
      <c r="U8" s="17" t="s">
        <v>46</v>
      </c>
      <c r="V8" s="16" t="s">
        <v>83</v>
      </c>
      <c r="W8" s="17" t="s">
        <v>48</v>
      </c>
      <c r="X8" s="16" t="s">
        <v>83</v>
      </c>
      <c r="Y8" s="17" t="s">
        <v>49</v>
      </c>
      <c r="Z8" s="16" t="s">
        <v>83</v>
      </c>
      <c r="AA8" s="17" t="s">
        <v>0</v>
      </c>
      <c r="AB8" s="16" t="s">
        <v>94</v>
      </c>
      <c r="AC8" s="18" t="s">
        <v>50</v>
      </c>
      <c r="AD8" s="18" t="s">
        <v>93</v>
      </c>
      <c r="AE8" s="18" t="s">
        <v>84</v>
      </c>
    </row>
    <row r="9" spans="1:34" ht="57.75" customHeight="1" x14ac:dyDescent="0.25">
      <c r="B9" s="40"/>
      <c r="C9" s="25" t="s">
        <v>95</v>
      </c>
      <c r="D9" s="24" t="s">
        <v>20</v>
      </c>
      <c r="E9" s="26">
        <f>G9+I9+K9+M9+O9+Q9+S9+U9+W9+Y9+AA9+AC9</f>
        <v>1753</v>
      </c>
      <c r="F9" s="24" t="s">
        <v>73</v>
      </c>
      <c r="G9" s="35">
        <v>160</v>
      </c>
      <c r="H9" s="46">
        <f>G9*$AG9</f>
        <v>134020.30804335425</v>
      </c>
      <c r="I9" s="35">
        <v>150</v>
      </c>
      <c r="J9" s="46">
        <f>I9*$AG9</f>
        <v>125644.03879064461</v>
      </c>
      <c r="K9" s="35">
        <v>145</v>
      </c>
      <c r="L9" s="46">
        <f>K9*$AG9</f>
        <v>121455.90416428979</v>
      </c>
      <c r="M9" s="35">
        <v>168</v>
      </c>
      <c r="N9" s="46">
        <f>M9*$AG9</f>
        <v>140721.32344552196</v>
      </c>
      <c r="O9" s="35">
        <v>150</v>
      </c>
      <c r="P9" s="46">
        <f>O9*$AG9</f>
        <v>125644.03879064461</v>
      </c>
      <c r="Q9" s="35">
        <v>170</v>
      </c>
      <c r="R9" s="46">
        <f>Q9*$AG9</f>
        <v>142396.57729606389</v>
      </c>
      <c r="S9" s="35">
        <v>160</v>
      </c>
      <c r="T9" s="46">
        <f>S9*$AG9</f>
        <v>134020.30804335425</v>
      </c>
      <c r="U9" s="35">
        <v>130</v>
      </c>
      <c r="V9" s="46">
        <f>U9*$AG9</f>
        <v>108891.50028522532</v>
      </c>
      <c r="W9" s="35">
        <v>190</v>
      </c>
      <c r="X9" s="46">
        <f>W9*$AG9</f>
        <v>159149.11580148319</v>
      </c>
      <c r="Y9" s="35">
        <v>145</v>
      </c>
      <c r="Z9" s="46">
        <f>Y9*$AG9</f>
        <v>121455.90416428979</v>
      </c>
      <c r="AA9" s="35">
        <v>135</v>
      </c>
      <c r="AB9" s="46">
        <f>AA9*$AG9</f>
        <v>113079.63491158016</v>
      </c>
      <c r="AC9" s="38">
        <v>50</v>
      </c>
      <c r="AD9" s="46">
        <f>AC9*$AG9</f>
        <v>41881.346263548206</v>
      </c>
      <c r="AE9" s="47">
        <v>1468360</v>
      </c>
      <c r="AF9" s="79"/>
      <c r="AG9" s="79">
        <f>AE9/E9</f>
        <v>837.62692527096408</v>
      </c>
      <c r="AH9" s="79">
        <f>SUM(H9+J9+L9+N9+P9+R9+T9+V9+X9+Z9+AB9+AD9)</f>
        <v>1468360.0000000002</v>
      </c>
    </row>
    <row r="10" spans="1:34" ht="66.75" customHeight="1" x14ac:dyDescent="0.25">
      <c r="B10" s="26" t="s">
        <v>16</v>
      </c>
      <c r="C10" s="25" t="s">
        <v>74</v>
      </c>
      <c r="D10" s="24" t="s">
        <v>20</v>
      </c>
      <c r="E10" s="26">
        <f t="shared" ref="E10:E39" si="0">G10+I10+K10+M10+O10+Q10+S10+U10+W10+Y10+AA10+AC10</f>
        <v>12</v>
      </c>
      <c r="F10" s="24" t="s">
        <v>70</v>
      </c>
      <c r="G10" s="26">
        <v>1</v>
      </c>
      <c r="H10" s="46">
        <f t="shared" ref="H10:H39" si="1">G10*$AG10</f>
        <v>152500</v>
      </c>
      <c r="I10" s="26">
        <v>1</v>
      </c>
      <c r="J10" s="46">
        <f t="shared" ref="J10:J39" si="2">I10*$AG10</f>
        <v>152500</v>
      </c>
      <c r="K10" s="26">
        <v>1</v>
      </c>
      <c r="L10" s="46">
        <f t="shared" ref="L10:L39" si="3">K10*$AG10</f>
        <v>152500</v>
      </c>
      <c r="M10" s="26">
        <v>1</v>
      </c>
      <c r="N10" s="46">
        <f t="shared" ref="N10:N39" si="4">M10*$AG10</f>
        <v>152500</v>
      </c>
      <c r="O10" s="26">
        <v>1</v>
      </c>
      <c r="P10" s="46">
        <f t="shared" ref="P10:P39" si="5">O10*$AG10</f>
        <v>152500</v>
      </c>
      <c r="Q10" s="26">
        <v>1</v>
      </c>
      <c r="R10" s="46">
        <f t="shared" ref="R10:R39" si="6">Q10*$AG10</f>
        <v>152500</v>
      </c>
      <c r="S10" s="26">
        <v>1</v>
      </c>
      <c r="T10" s="46">
        <f t="shared" ref="T10:T39" si="7">S10*$AG10</f>
        <v>152500</v>
      </c>
      <c r="U10" s="26">
        <v>1</v>
      </c>
      <c r="V10" s="46">
        <f t="shared" ref="V10:V39" si="8">U10*$AG10</f>
        <v>152500</v>
      </c>
      <c r="W10" s="26">
        <v>1</v>
      </c>
      <c r="X10" s="46">
        <f t="shared" ref="X10:X39" si="9">W10*$AG10</f>
        <v>152500</v>
      </c>
      <c r="Y10" s="26">
        <v>1</v>
      </c>
      <c r="Z10" s="46">
        <f t="shared" ref="Z10:Z39" si="10">Y10*$AG10</f>
        <v>152500</v>
      </c>
      <c r="AA10" s="26">
        <v>1</v>
      </c>
      <c r="AB10" s="46">
        <f t="shared" ref="AB10:AB39" si="11">AA10*$AG10</f>
        <v>152500</v>
      </c>
      <c r="AC10" s="26">
        <v>1</v>
      </c>
      <c r="AD10" s="46">
        <f t="shared" ref="AD10:AD39" si="12">AC10*$AG10</f>
        <v>152500</v>
      </c>
      <c r="AE10" s="47">
        <v>1830000</v>
      </c>
      <c r="AF10" s="79"/>
      <c r="AG10" s="79">
        <f t="shared" ref="AG10:AG39" si="13">AE10/E10</f>
        <v>152500</v>
      </c>
      <c r="AH10" s="79">
        <f t="shared" ref="AH10:AH39" si="14">SUM(H10+J10+L10+N10+P10+R10+T10+V10+X10+Z10+AB10+AD10)</f>
        <v>1830000</v>
      </c>
    </row>
    <row r="11" spans="1:34" ht="66.75" customHeight="1" x14ac:dyDescent="0.25">
      <c r="B11" s="26" t="s">
        <v>4</v>
      </c>
      <c r="C11" s="70" t="s">
        <v>89</v>
      </c>
      <c r="D11" s="24" t="s">
        <v>8</v>
      </c>
      <c r="E11" s="26">
        <f t="shared" si="0"/>
        <v>12</v>
      </c>
      <c r="F11" s="24" t="s">
        <v>70</v>
      </c>
      <c r="G11" s="26">
        <v>1</v>
      </c>
      <c r="H11" s="46">
        <f t="shared" si="1"/>
        <v>104186.66666666667</v>
      </c>
      <c r="I11" s="26">
        <v>1</v>
      </c>
      <c r="J11" s="46">
        <f t="shared" si="2"/>
        <v>104186.66666666667</v>
      </c>
      <c r="K11" s="26">
        <v>1</v>
      </c>
      <c r="L11" s="46">
        <f t="shared" si="3"/>
        <v>104186.66666666667</v>
      </c>
      <c r="M11" s="26">
        <v>1</v>
      </c>
      <c r="N11" s="46">
        <f t="shared" si="4"/>
        <v>104186.66666666667</v>
      </c>
      <c r="O11" s="26">
        <v>1</v>
      </c>
      <c r="P11" s="46">
        <f t="shared" si="5"/>
        <v>104186.66666666667</v>
      </c>
      <c r="Q11" s="26">
        <v>1</v>
      </c>
      <c r="R11" s="46">
        <f t="shared" si="6"/>
        <v>104186.66666666667</v>
      </c>
      <c r="S11" s="26">
        <v>1</v>
      </c>
      <c r="T11" s="46">
        <f t="shared" si="7"/>
        <v>104186.66666666667</v>
      </c>
      <c r="U11" s="26">
        <v>1</v>
      </c>
      <c r="V11" s="46">
        <f t="shared" si="8"/>
        <v>104186.66666666667</v>
      </c>
      <c r="W11" s="26">
        <v>1</v>
      </c>
      <c r="X11" s="46">
        <f t="shared" si="9"/>
        <v>104186.66666666667</v>
      </c>
      <c r="Y11" s="26">
        <v>1</v>
      </c>
      <c r="Z11" s="46">
        <f t="shared" si="10"/>
        <v>104186.66666666667</v>
      </c>
      <c r="AA11" s="26">
        <v>1</v>
      </c>
      <c r="AB11" s="46">
        <f t="shared" si="11"/>
        <v>104186.66666666667</v>
      </c>
      <c r="AC11" s="26">
        <v>1</v>
      </c>
      <c r="AD11" s="46">
        <f t="shared" si="12"/>
        <v>104186.66666666667</v>
      </c>
      <c r="AE11" s="47">
        <v>1250240</v>
      </c>
      <c r="AF11" s="79"/>
      <c r="AG11" s="79">
        <f t="shared" si="13"/>
        <v>104186.66666666667</v>
      </c>
      <c r="AH11" s="79">
        <f t="shared" si="14"/>
        <v>1250240</v>
      </c>
    </row>
    <row r="12" spans="1:34" ht="92.25" customHeight="1" x14ac:dyDescent="0.25">
      <c r="A12" s="48"/>
      <c r="B12" s="26" t="s">
        <v>69</v>
      </c>
      <c r="C12" s="25" t="s">
        <v>72</v>
      </c>
      <c r="D12" s="24" t="s">
        <v>20</v>
      </c>
      <c r="E12" s="26">
        <f t="shared" si="0"/>
        <v>435</v>
      </c>
      <c r="F12" s="24" t="s">
        <v>71</v>
      </c>
      <c r="G12" s="26">
        <v>30</v>
      </c>
      <c r="H12" s="46">
        <f t="shared" si="1"/>
        <v>68840.68965517242</v>
      </c>
      <c r="I12" s="26">
        <v>30</v>
      </c>
      <c r="J12" s="46">
        <f t="shared" si="2"/>
        <v>68840.68965517242</v>
      </c>
      <c r="K12" s="26">
        <v>25</v>
      </c>
      <c r="L12" s="46">
        <f t="shared" si="3"/>
        <v>57367.241379310348</v>
      </c>
      <c r="M12" s="26">
        <v>20</v>
      </c>
      <c r="N12" s="46">
        <f t="shared" si="4"/>
        <v>45893.793103448275</v>
      </c>
      <c r="O12" s="26">
        <v>30</v>
      </c>
      <c r="P12" s="46">
        <f t="shared" si="5"/>
        <v>68840.68965517242</v>
      </c>
      <c r="Q12" s="26">
        <v>40</v>
      </c>
      <c r="R12" s="46">
        <f t="shared" si="6"/>
        <v>91787.586206896551</v>
      </c>
      <c r="S12" s="26">
        <v>30</v>
      </c>
      <c r="T12" s="46">
        <f t="shared" si="7"/>
        <v>68840.68965517242</v>
      </c>
      <c r="U12" s="26">
        <v>30</v>
      </c>
      <c r="V12" s="46">
        <f t="shared" si="8"/>
        <v>68840.68965517242</v>
      </c>
      <c r="W12" s="26">
        <v>30</v>
      </c>
      <c r="X12" s="46">
        <f t="shared" si="9"/>
        <v>68840.68965517242</v>
      </c>
      <c r="Y12" s="26">
        <v>30</v>
      </c>
      <c r="Z12" s="46">
        <f t="shared" si="10"/>
        <v>68840.68965517242</v>
      </c>
      <c r="AA12" s="26">
        <v>60</v>
      </c>
      <c r="AB12" s="46">
        <f t="shared" si="11"/>
        <v>137681.37931034484</v>
      </c>
      <c r="AC12" s="26">
        <v>80</v>
      </c>
      <c r="AD12" s="46">
        <f t="shared" si="12"/>
        <v>183575.1724137931</v>
      </c>
      <c r="AE12" s="49">
        <v>998190</v>
      </c>
      <c r="AF12" s="79"/>
      <c r="AG12" s="79">
        <f t="shared" si="13"/>
        <v>2294.6896551724139</v>
      </c>
      <c r="AH12" s="79">
        <f t="shared" si="14"/>
        <v>998190</v>
      </c>
    </row>
    <row r="13" spans="1:34" ht="50.25" customHeight="1" x14ac:dyDescent="0.25">
      <c r="B13" s="26" t="s">
        <v>4</v>
      </c>
      <c r="C13" s="25" t="s">
        <v>5</v>
      </c>
      <c r="D13" s="24" t="s">
        <v>17</v>
      </c>
      <c r="E13" s="26">
        <f t="shared" si="0"/>
        <v>8199</v>
      </c>
      <c r="F13" s="24" t="s">
        <v>27</v>
      </c>
      <c r="G13" s="26">
        <v>696</v>
      </c>
      <c r="H13" s="46">
        <f t="shared" si="1"/>
        <v>751956.73618733988</v>
      </c>
      <c r="I13" s="26">
        <v>695</v>
      </c>
      <c r="J13" s="46">
        <f t="shared" si="2"/>
        <v>750876.3385778754</v>
      </c>
      <c r="K13" s="26">
        <v>708</v>
      </c>
      <c r="L13" s="46">
        <f t="shared" si="3"/>
        <v>764921.50750091474</v>
      </c>
      <c r="M13" s="26">
        <v>587</v>
      </c>
      <c r="N13" s="46">
        <f t="shared" si="4"/>
        <v>634193.39675570186</v>
      </c>
      <c r="O13" s="26">
        <v>710</v>
      </c>
      <c r="P13" s="46">
        <f t="shared" si="5"/>
        <v>767082.30271984392</v>
      </c>
      <c r="Q13" s="26">
        <v>710</v>
      </c>
      <c r="R13" s="46">
        <f t="shared" si="6"/>
        <v>767082.30271984392</v>
      </c>
      <c r="S13" s="26">
        <v>713</v>
      </c>
      <c r="T13" s="46">
        <f t="shared" si="7"/>
        <v>770323.49554823758</v>
      </c>
      <c r="U13" s="26">
        <v>636</v>
      </c>
      <c r="V13" s="46">
        <f t="shared" si="8"/>
        <v>687132.87961946579</v>
      </c>
      <c r="W13" s="26">
        <v>701</v>
      </c>
      <c r="X13" s="46">
        <f t="shared" si="9"/>
        <v>757358.72423466272</v>
      </c>
      <c r="Y13" s="26">
        <v>714</v>
      </c>
      <c r="Z13" s="46">
        <f t="shared" si="10"/>
        <v>771403.89315770217</v>
      </c>
      <c r="AA13" s="26">
        <v>704</v>
      </c>
      <c r="AB13" s="46">
        <f t="shared" si="11"/>
        <v>760599.91706305649</v>
      </c>
      <c r="AC13" s="26">
        <v>625</v>
      </c>
      <c r="AD13" s="46">
        <f t="shared" si="12"/>
        <v>675248.50591535552</v>
      </c>
      <c r="AE13" s="47">
        <v>8858180</v>
      </c>
      <c r="AF13" s="79"/>
      <c r="AG13" s="79">
        <f t="shared" si="13"/>
        <v>1080.3976094645689</v>
      </c>
      <c r="AH13" s="79">
        <f t="shared" si="14"/>
        <v>8858180</v>
      </c>
    </row>
    <row r="14" spans="1:34" ht="51" customHeight="1" x14ac:dyDescent="0.25">
      <c r="B14" s="26" t="s">
        <v>4</v>
      </c>
      <c r="C14" s="25" t="s">
        <v>6</v>
      </c>
      <c r="D14" s="24" t="s">
        <v>17</v>
      </c>
      <c r="E14" s="26">
        <f t="shared" si="0"/>
        <v>34523</v>
      </c>
      <c r="F14" s="24" t="s">
        <v>27</v>
      </c>
      <c r="G14" s="26">
        <v>3827</v>
      </c>
      <c r="H14" s="46">
        <f t="shared" si="1"/>
        <v>324714.68122700811</v>
      </c>
      <c r="I14" s="26">
        <v>2633</v>
      </c>
      <c r="J14" s="46">
        <f t="shared" si="2"/>
        <v>223405.73704486864</v>
      </c>
      <c r="K14" s="26">
        <v>2821</v>
      </c>
      <c r="L14" s="46">
        <f t="shared" si="3"/>
        <v>239357.22909364771</v>
      </c>
      <c r="M14" s="26">
        <v>2851</v>
      </c>
      <c r="N14" s="46">
        <f t="shared" si="4"/>
        <v>241902.67995249544</v>
      </c>
      <c r="O14" s="26">
        <v>2833</v>
      </c>
      <c r="P14" s="46">
        <f t="shared" si="5"/>
        <v>240375.40943718681</v>
      </c>
      <c r="Q14" s="26">
        <v>2542</v>
      </c>
      <c r="R14" s="46">
        <f t="shared" si="6"/>
        <v>215684.53610636387</v>
      </c>
      <c r="S14" s="26">
        <v>3198</v>
      </c>
      <c r="T14" s="46">
        <f t="shared" si="7"/>
        <v>271345.06155316747</v>
      </c>
      <c r="U14" s="26">
        <v>2839</v>
      </c>
      <c r="V14" s="46">
        <f t="shared" si="8"/>
        <v>240884.49960895636</v>
      </c>
      <c r="W14" s="26">
        <v>2817</v>
      </c>
      <c r="X14" s="46">
        <f t="shared" si="9"/>
        <v>239017.83564580136</v>
      </c>
      <c r="Y14" s="26">
        <v>2832</v>
      </c>
      <c r="Z14" s="46">
        <f t="shared" si="10"/>
        <v>240290.56107522521</v>
      </c>
      <c r="AA14" s="26">
        <v>2798</v>
      </c>
      <c r="AB14" s="46">
        <f t="shared" si="11"/>
        <v>237405.71676853113</v>
      </c>
      <c r="AC14" s="26">
        <v>2532</v>
      </c>
      <c r="AD14" s="46">
        <f t="shared" si="12"/>
        <v>214836.05248674797</v>
      </c>
      <c r="AE14" s="47">
        <v>2929220</v>
      </c>
      <c r="AF14" s="79"/>
      <c r="AG14" s="79">
        <f t="shared" si="13"/>
        <v>84.848361961590825</v>
      </c>
      <c r="AH14" s="79">
        <f t="shared" si="14"/>
        <v>2929219.9999999995</v>
      </c>
    </row>
    <row r="15" spans="1:34" ht="57" customHeight="1" x14ac:dyDescent="0.25">
      <c r="B15" s="26" t="s">
        <v>9</v>
      </c>
      <c r="C15" s="25" t="s">
        <v>64</v>
      </c>
      <c r="D15" s="24" t="s">
        <v>20</v>
      </c>
      <c r="E15" s="26">
        <f t="shared" si="0"/>
        <v>1478</v>
      </c>
      <c r="F15" s="24" t="s">
        <v>27</v>
      </c>
      <c r="G15" s="26">
        <v>123</v>
      </c>
      <c r="H15" s="46">
        <f t="shared" si="1"/>
        <v>65793.349120433006</v>
      </c>
      <c r="I15" s="26">
        <v>123</v>
      </c>
      <c r="J15" s="46">
        <f t="shared" si="2"/>
        <v>65793.349120433006</v>
      </c>
      <c r="K15" s="26">
        <v>123</v>
      </c>
      <c r="L15" s="46">
        <f t="shared" si="3"/>
        <v>65793.349120433006</v>
      </c>
      <c r="M15" s="26">
        <v>123</v>
      </c>
      <c r="N15" s="46">
        <f t="shared" si="4"/>
        <v>65793.349120433006</v>
      </c>
      <c r="O15" s="26">
        <v>123</v>
      </c>
      <c r="P15" s="46">
        <f t="shared" si="5"/>
        <v>65793.349120433006</v>
      </c>
      <c r="Q15" s="26">
        <v>123</v>
      </c>
      <c r="R15" s="46">
        <f t="shared" si="6"/>
        <v>65793.349120433006</v>
      </c>
      <c r="S15" s="26">
        <v>123</v>
      </c>
      <c r="T15" s="46">
        <f t="shared" si="7"/>
        <v>65793.349120433006</v>
      </c>
      <c r="U15" s="26">
        <v>123</v>
      </c>
      <c r="V15" s="46">
        <f t="shared" si="8"/>
        <v>65793.349120433006</v>
      </c>
      <c r="W15" s="26">
        <v>123</v>
      </c>
      <c r="X15" s="46">
        <f t="shared" si="9"/>
        <v>65793.349120433006</v>
      </c>
      <c r="Y15" s="26">
        <v>123</v>
      </c>
      <c r="Z15" s="46">
        <f t="shared" si="10"/>
        <v>65793.349120433006</v>
      </c>
      <c r="AA15" s="26">
        <v>123</v>
      </c>
      <c r="AB15" s="46">
        <f t="shared" si="11"/>
        <v>65793.349120433006</v>
      </c>
      <c r="AC15" s="26">
        <v>125</v>
      </c>
      <c r="AD15" s="46">
        <f t="shared" si="12"/>
        <v>66863.159675236806</v>
      </c>
      <c r="AE15" s="47">
        <v>790590</v>
      </c>
      <c r="AF15" s="79"/>
      <c r="AG15" s="79">
        <f t="shared" si="13"/>
        <v>534.90527740189441</v>
      </c>
      <c r="AH15" s="79">
        <f t="shared" si="14"/>
        <v>790589.99999999965</v>
      </c>
    </row>
    <row r="16" spans="1:34" ht="50.25" customHeight="1" x14ac:dyDescent="0.25">
      <c r="B16" s="26" t="s">
        <v>4</v>
      </c>
      <c r="C16" s="25" t="s">
        <v>53</v>
      </c>
      <c r="D16" s="24" t="s">
        <v>17</v>
      </c>
      <c r="E16" s="26">
        <f t="shared" si="0"/>
        <v>232718</v>
      </c>
      <c r="F16" s="24" t="s">
        <v>27</v>
      </c>
      <c r="G16" s="26">
        <v>19650</v>
      </c>
      <c r="H16" s="46">
        <f t="shared" si="1"/>
        <v>1098082.3743758542</v>
      </c>
      <c r="I16" s="26">
        <v>19656</v>
      </c>
      <c r="J16" s="46">
        <f t="shared" si="2"/>
        <v>1098417.6667039078</v>
      </c>
      <c r="K16" s="26">
        <v>19863</v>
      </c>
      <c r="L16" s="46">
        <f t="shared" si="3"/>
        <v>1109985.2520217602</v>
      </c>
      <c r="M16" s="26">
        <v>18637</v>
      </c>
      <c r="N16" s="46">
        <f t="shared" si="4"/>
        <v>1041473.8529894551</v>
      </c>
      <c r="O16" s="26">
        <v>19728</v>
      </c>
      <c r="P16" s="46">
        <f t="shared" si="5"/>
        <v>1102441.1746405521</v>
      </c>
      <c r="Q16" s="26">
        <v>19608</v>
      </c>
      <c r="R16" s="46">
        <f t="shared" si="6"/>
        <v>1095735.3280794781</v>
      </c>
      <c r="S16" s="26">
        <v>19728</v>
      </c>
      <c r="T16" s="46">
        <f t="shared" si="7"/>
        <v>1102441.1746405521</v>
      </c>
      <c r="U16" s="26">
        <v>18541</v>
      </c>
      <c r="V16" s="46">
        <f t="shared" si="8"/>
        <v>1036109.1757405959</v>
      </c>
      <c r="W16" s="26">
        <v>19718</v>
      </c>
      <c r="X16" s="46">
        <f t="shared" si="9"/>
        <v>1101882.3540937959</v>
      </c>
      <c r="Y16" s="26">
        <v>19614</v>
      </c>
      <c r="Z16" s="46">
        <f t="shared" si="10"/>
        <v>1096070.620407532</v>
      </c>
      <c r="AA16" s="26">
        <v>19724</v>
      </c>
      <c r="AB16" s="46">
        <f t="shared" si="11"/>
        <v>1102217.6464218497</v>
      </c>
      <c r="AC16" s="26">
        <v>18251</v>
      </c>
      <c r="AD16" s="46">
        <f t="shared" si="12"/>
        <v>1019903.3798846673</v>
      </c>
      <c r="AE16" s="47">
        <v>13004760</v>
      </c>
      <c r="AF16" s="79"/>
      <c r="AG16" s="79">
        <f t="shared" si="13"/>
        <v>55.882054675615983</v>
      </c>
      <c r="AH16" s="79">
        <f t="shared" si="14"/>
        <v>13004760</v>
      </c>
    </row>
    <row r="17" spans="2:34" ht="104.25" customHeight="1" x14ac:dyDescent="0.25">
      <c r="B17" s="26" t="s">
        <v>4</v>
      </c>
      <c r="C17" s="25" t="s">
        <v>35</v>
      </c>
      <c r="D17" s="24" t="s">
        <v>17</v>
      </c>
      <c r="E17" s="26">
        <f t="shared" si="0"/>
        <v>19554</v>
      </c>
      <c r="F17" s="24" t="s">
        <v>34</v>
      </c>
      <c r="G17" s="26">
        <v>1949</v>
      </c>
      <c r="H17" s="46">
        <f t="shared" si="1"/>
        <v>108914.35409634857</v>
      </c>
      <c r="I17" s="26">
        <v>1605</v>
      </c>
      <c r="J17" s="46">
        <f t="shared" si="2"/>
        <v>89690.886775084378</v>
      </c>
      <c r="K17" s="26">
        <v>1470</v>
      </c>
      <c r="L17" s="46">
        <f t="shared" si="3"/>
        <v>82146.793494937097</v>
      </c>
      <c r="M17" s="26">
        <v>1416</v>
      </c>
      <c r="N17" s="46">
        <f t="shared" si="4"/>
        <v>79129.156182878185</v>
      </c>
      <c r="O17" s="26">
        <v>1519</v>
      </c>
      <c r="P17" s="46">
        <f t="shared" si="5"/>
        <v>84885.019944768326</v>
      </c>
      <c r="Q17" s="26">
        <v>1808</v>
      </c>
      <c r="R17" s="46">
        <f t="shared" si="6"/>
        <v>101034.96778152807</v>
      </c>
      <c r="S17" s="26">
        <v>1777</v>
      </c>
      <c r="T17" s="46">
        <f t="shared" si="7"/>
        <v>99302.620435716468</v>
      </c>
      <c r="U17" s="26">
        <v>1395</v>
      </c>
      <c r="V17" s="46">
        <f t="shared" si="8"/>
        <v>77955.630561521932</v>
      </c>
      <c r="W17" s="26">
        <v>1537</v>
      </c>
      <c r="X17" s="46">
        <f t="shared" si="9"/>
        <v>85890.899048787964</v>
      </c>
      <c r="Y17" s="26">
        <v>2107</v>
      </c>
      <c r="Z17" s="46">
        <f t="shared" si="10"/>
        <v>117743.73734274317</v>
      </c>
      <c r="AA17" s="26">
        <v>1536</v>
      </c>
      <c r="AB17" s="46">
        <f t="shared" si="11"/>
        <v>85835.01687634243</v>
      </c>
      <c r="AC17" s="26">
        <v>1435</v>
      </c>
      <c r="AD17" s="46">
        <f t="shared" si="12"/>
        <v>80190.917459343356</v>
      </c>
      <c r="AE17" s="47">
        <v>1092720</v>
      </c>
      <c r="AF17" s="79"/>
      <c r="AG17" s="79">
        <f t="shared" si="13"/>
        <v>55.882172445535438</v>
      </c>
      <c r="AH17" s="79">
        <f t="shared" si="14"/>
        <v>1092720.0000000002</v>
      </c>
    </row>
    <row r="18" spans="2:34" ht="88.5" customHeight="1" x14ac:dyDescent="0.25">
      <c r="B18" s="26"/>
      <c r="C18" s="25" t="s">
        <v>99</v>
      </c>
      <c r="D18" s="24" t="s">
        <v>20</v>
      </c>
      <c r="E18" s="26">
        <f t="shared" si="0"/>
        <v>420</v>
      </c>
      <c r="F18" s="24" t="s">
        <v>7</v>
      </c>
      <c r="G18" s="26">
        <v>35</v>
      </c>
      <c r="H18" s="46">
        <f t="shared" si="1"/>
        <v>37513.333333333336</v>
      </c>
      <c r="I18" s="26">
        <v>35</v>
      </c>
      <c r="J18" s="46">
        <f t="shared" si="2"/>
        <v>37513.333333333336</v>
      </c>
      <c r="K18" s="26">
        <v>35</v>
      </c>
      <c r="L18" s="46">
        <f t="shared" si="3"/>
        <v>37513.333333333336</v>
      </c>
      <c r="M18" s="26">
        <v>35</v>
      </c>
      <c r="N18" s="46">
        <f t="shared" si="4"/>
        <v>37513.333333333336</v>
      </c>
      <c r="O18" s="26">
        <v>35</v>
      </c>
      <c r="P18" s="46">
        <f t="shared" si="5"/>
        <v>37513.333333333336</v>
      </c>
      <c r="Q18" s="26">
        <v>35</v>
      </c>
      <c r="R18" s="46">
        <f t="shared" si="6"/>
        <v>37513.333333333336</v>
      </c>
      <c r="S18" s="26">
        <v>35</v>
      </c>
      <c r="T18" s="46">
        <f t="shared" si="7"/>
        <v>37513.333333333336</v>
      </c>
      <c r="U18" s="26">
        <v>35</v>
      </c>
      <c r="V18" s="46">
        <f t="shared" si="8"/>
        <v>37513.333333333336</v>
      </c>
      <c r="W18" s="26">
        <v>35</v>
      </c>
      <c r="X18" s="46">
        <f t="shared" si="9"/>
        <v>37513.333333333336</v>
      </c>
      <c r="Y18" s="26">
        <v>35</v>
      </c>
      <c r="Z18" s="46">
        <f t="shared" si="10"/>
        <v>37513.333333333336</v>
      </c>
      <c r="AA18" s="26">
        <v>35</v>
      </c>
      <c r="AB18" s="46">
        <f t="shared" si="11"/>
        <v>37513.333333333336</v>
      </c>
      <c r="AC18" s="26">
        <v>35</v>
      </c>
      <c r="AD18" s="46">
        <f t="shared" si="12"/>
        <v>37513.333333333336</v>
      </c>
      <c r="AE18" s="47">
        <v>450160</v>
      </c>
      <c r="AF18" s="79"/>
      <c r="AG18" s="79">
        <f t="shared" si="13"/>
        <v>1071.8095238095239</v>
      </c>
      <c r="AH18" s="79">
        <f t="shared" si="14"/>
        <v>450159.99999999994</v>
      </c>
    </row>
    <row r="19" spans="2:34" ht="71.25" customHeight="1" x14ac:dyDescent="0.25">
      <c r="B19" s="26" t="s">
        <v>16</v>
      </c>
      <c r="C19" s="25" t="s">
        <v>75</v>
      </c>
      <c r="D19" s="24" t="s">
        <v>65</v>
      </c>
      <c r="E19" s="26">
        <f t="shared" si="0"/>
        <v>24</v>
      </c>
      <c r="F19" s="24" t="s">
        <v>7</v>
      </c>
      <c r="G19" s="26">
        <v>2</v>
      </c>
      <c r="H19" s="46">
        <f t="shared" si="1"/>
        <v>17698.333333333332</v>
      </c>
      <c r="I19" s="26">
        <v>2</v>
      </c>
      <c r="J19" s="46">
        <f t="shared" si="2"/>
        <v>17698.333333333332</v>
      </c>
      <c r="K19" s="26">
        <v>2</v>
      </c>
      <c r="L19" s="46">
        <f t="shared" si="3"/>
        <v>17698.333333333332</v>
      </c>
      <c r="M19" s="26">
        <v>2</v>
      </c>
      <c r="N19" s="46">
        <f t="shared" si="4"/>
        <v>17698.333333333332</v>
      </c>
      <c r="O19" s="26">
        <v>2</v>
      </c>
      <c r="P19" s="46">
        <f t="shared" si="5"/>
        <v>17698.333333333332</v>
      </c>
      <c r="Q19" s="26">
        <v>2</v>
      </c>
      <c r="R19" s="46">
        <f t="shared" si="6"/>
        <v>17698.333333333332</v>
      </c>
      <c r="S19" s="26">
        <v>2</v>
      </c>
      <c r="T19" s="46">
        <f t="shared" si="7"/>
        <v>17698.333333333332</v>
      </c>
      <c r="U19" s="26">
        <v>2</v>
      </c>
      <c r="V19" s="46">
        <f t="shared" si="8"/>
        <v>17698.333333333332</v>
      </c>
      <c r="W19" s="26">
        <v>2</v>
      </c>
      <c r="X19" s="46">
        <f t="shared" si="9"/>
        <v>17698.333333333332</v>
      </c>
      <c r="Y19" s="26">
        <v>2</v>
      </c>
      <c r="Z19" s="46">
        <f t="shared" si="10"/>
        <v>17698.333333333332</v>
      </c>
      <c r="AA19" s="26">
        <v>2</v>
      </c>
      <c r="AB19" s="46">
        <f t="shared" si="11"/>
        <v>17698.333333333332</v>
      </c>
      <c r="AC19" s="26">
        <v>2</v>
      </c>
      <c r="AD19" s="46">
        <f t="shared" si="12"/>
        <v>17698.333333333332</v>
      </c>
      <c r="AE19" s="47">
        <v>212380</v>
      </c>
      <c r="AF19" s="79"/>
      <c r="AG19" s="79">
        <f t="shared" si="13"/>
        <v>8849.1666666666661</v>
      </c>
      <c r="AH19" s="79">
        <f t="shared" si="14"/>
        <v>212380.00000000003</v>
      </c>
    </row>
    <row r="20" spans="2:34" ht="117.75" customHeight="1" x14ac:dyDescent="0.25">
      <c r="B20" s="26" t="s">
        <v>4</v>
      </c>
      <c r="C20" s="25" t="s">
        <v>98</v>
      </c>
      <c r="D20" s="24" t="s">
        <v>33</v>
      </c>
      <c r="E20" s="26">
        <f t="shared" si="0"/>
        <v>126</v>
      </c>
      <c r="F20" s="24" t="s">
        <v>67</v>
      </c>
      <c r="G20" s="26">
        <v>9</v>
      </c>
      <c r="H20" s="46">
        <f t="shared" si="1"/>
        <v>40017.857142857145</v>
      </c>
      <c r="I20" s="26">
        <v>12</v>
      </c>
      <c r="J20" s="46">
        <f t="shared" si="2"/>
        <v>53357.142857142855</v>
      </c>
      <c r="K20" s="26">
        <v>12</v>
      </c>
      <c r="L20" s="46">
        <f t="shared" si="3"/>
        <v>53357.142857142855</v>
      </c>
      <c r="M20" s="26">
        <v>9</v>
      </c>
      <c r="N20" s="46">
        <f t="shared" si="4"/>
        <v>40017.857142857145</v>
      </c>
      <c r="O20" s="26">
        <v>9</v>
      </c>
      <c r="P20" s="46">
        <f t="shared" si="5"/>
        <v>40017.857142857145</v>
      </c>
      <c r="Q20" s="26">
        <v>12</v>
      </c>
      <c r="R20" s="46">
        <f t="shared" si="6"/>
        <v>53357.142857142855</v>
      </c>
      <c r="S20" s="26">
        <v>12</v>
      </c>
      <c r="T20" s="46">
        <f t="shared" si="7"/>
        <v>53357.142857142855</v>
      </c>
      <c r="U20" s="26">
        <v>12</v>
      </c>
      <c r="V20" s="46">
        <f t="shared" si="8"/>
        <v>53357.142857142855</v>
      </c>
      <c r="W20" s="26">
        <v>9</v>
      </c>
      <c r="X20" s="46">
        <f t="shared" si="9"/>
        <v>40017.857142857145</v>
      </c>
      <c r="Y20" s="26">
        <v>12</v>
      </c>
      <c r="Z20" s="46">
        <f t="shared" si="10"/>
        <v>53357.142857142855</v>
      </c>
      <c r="AA20" s="26">
        <v>11</v>
      </c>
      <c r="AB20" s="46">
        <f t="shared" si="11"/>
        <v>48910.71428571429</v>
      </c>
      <c r="AC20" s="26">
        <v>7</v>
      </c>
      <c r="AD20" s="46">
        <f t="shared" si="12"/>
        <v>31125</v>
      </c>
      <c r="AE20" s="47">
        <v>560250</v>
      </c>
      <c r="AF20" s="79"/>
      <c r="AG20" s="79">
        <f t="shared" si="13"/>
        <v>4446.4285714285716</v>
      </c>
      <c r="AH20" s="79">
        <f t="shared" si="14"/>
        <v>560250</v>
      </c>
    </row>
    <row r="21" spans="2:34" ht="84" customHeight="1" x14ac:dyDescent="0.25">
      <c r="B21" s="26" t="s">
        <v>4</v>
      </c>
      <c r="C21" s="25" t="s">
        <v>10</v>
      </c>
      <c r="D21" s="24" t="s">
        <v>11</v>
      </c>
      <c r="E21" s="26">
        <f t="shared" si="0"/>
        <v>35</v>
      </c>
      <c r="F21" s="24" t="s">
        <v>30</v>
      </c>
      <c r="G21" s="26">
        <v>3</v>
      </c>
      <c r="H21" s="46">
        <f t="shared" si="1"/>
        <v>36339.428571428572</v>
      </c>
      <c r="I21" s="26">
        <v>3</v>
      </c>
      <c r="J21" s="46">
        <f t="shared" si="2"/>
        <v>36339.428571428572</v>
      </c>
      <c r="K21" s="26">
        <v>3</v>
      </c>
      <c r="L21" s="46">
        <f t="shared" si="3"/>
        <v>36339.428571428572</v>
      </c>
      <c r="M21" s="26">
        <v>3</v>
      </c>
      <c r="N21" s="46">
        <f t="shared" si="4"/>
        <v>36339.428571428572</v>
      </c>
      <c r="O21" s="26">
        <v>3</v>
      </c>
      <c r="P21" s="46">
        <f t="shared" si="5"/>
        <v>36339.428571428572</v>
      </c>
      <c r="Q21" s="26">
        <v>3</v>
      </c>
      <c r="R21" s="46">
        <f t="shared" si="6"/>
        <v>36339.428571428572</v>
      </c>
      <c r="S21" s="26">
        <v>3</v>
      </c>
      <c r="T21" s="46">
        <f t="shared" si="7"/>
        <v>36339.428571428572</v>
      </c>
      <c r="U21" s="26">
        <v>3</v>
      </c>
      <c r="V21" s="46">
        <f t="shared" si="8"/>
        <v>36339.428571428572</v>
      </c>
      <c r="W21" s="26">
        <v>3</v>
      </c>
      <c r="X21" s="46">
        <f t="shared" si="9"/>
        <v>36339.428571428572</v>
      </c>
      <c r="Y21" s="26">
        <v>3</v>
      </c>
      <c r="Z21" s="46">
        <f t="shared" si="10"/>
        <v>36339.428571428572</v>
      </c>
      <c r="AA21" s="26">
        <v>3</v>
      </c>
      <c r="AB21" s="46">
        <f t="shared" si="11"/>
        <v>36339.428571428572</v>
      </c>
      <c r="AC21" s="26">
        <v>2</v>
      </c>
      <c r="AD21" s="46">
        <f t="shared" si="12"/>
        <v>24226.285714285714</v>
      </c>
      <c r="AE21" s="47">
        <v>423960</v>
      </c>
      <c r="AF21" s="79"/>
      <c r="AG21" s="79">
        <f t="shared" si="13"/>
        <v>12113.142857142857</v>
      </c>
      <c r="AH21" s="79">
        <f t="shared" si="14"/>
        <v>423960.00000000006</v>
      </c>
    </row>
    <row r="22" spans="2:34" ht="145.5" customHeight="1" x14ac:dyDescent="0.25">
      <c r="B22" s="26" t="s">
        <v>4</v>
      </c>
      <c r="C22" s="25" t="s">
        <v>12</v>
      </c>
      <c r="D22" s="24" t="s">
        <v>8</v>
      </c>
      <c r="E22" s="26">
        <f t="shared" si="0"/>
        <v>112</v>
      </c>
      <c r="F22" s="24" t="s">
        <v>31</v>
      </c>
      <c r="G22" s="26">
        <v>10</v>
      </c>
      <c r="H22" s="46">
        <f t="shared" si="1"/>
        <v>65200.892857142855</v>
      </c>
      <c r="I22" s="26">
        <v>8</v>
      </c>
      <c r="J22" s="46">
        <f t="shared" si="2"/>
        <v>52160.714285714283</v>
      </c>
      <c r="K22" s="26">
        <v>10</v>
      </c>
      <c r="L22" s="46">
        <f t="shared" si="3"/>
        <v>65200.892857142855</v>
      </c>
      <c r="M22" s="26">
        <v>8</v>
      </c>
      <c r="N22" s="46">
        <f t="shared" si="4"/>
        <v>52160.714285714283</v>
      </c>
      <c r="O22" s="26">
        <v>10</v>
      </c>
      <c r="P22" s="46">
        <f t="shared" si="5"/>
        <v>65200.892857142855</v>
      </c>
      <c r="Q22" s="26">
        <v>10</v>
      </c>
      <c r="R22" s="46">
        <f t="shared" si="6"/>
        <v>65200.892857142855</v>
      </c>
      <c r="S22" s="26">
        <v>10</v>
      </c>
      <c r="T22" s="46">
        <f t="shared" si="7"/>
        <v>65200.892857142855</v>
      </c>
      <c r="U22" s="26">
        <v>8</v>
      </c>
      <c r="V22" s="46">
        <f t="shared" si="8"/>
        <v>52160.714285714283</v>
      </c>
      <c r="W22" s="26">
        <v>10</v>
      </c>
      <c r="X22" s="46">
        <f t="shared" si="9"/>
        <v>65200.892857142855</v>
      </c>
      <c r="Y22" s="26">
        <v>10</v>
      </c>
      <c r="Z22" s="46">
        <f t="shared" si="10"/>
        <v>65200.892857142855</v>
      </c>
      <c r="AA22" s="26">
        <v>10</v>
      </c>
      <c r="AB22" s="46">
        <f t="shared" si="11"/>
        <v>65200.892857142855</v>
      </c>
      <c r="AC22" s="26">
        <v>8</v>
      </c>
      <c r="AD22" s="46">
        <f t="shared" si="12"/>
        <v>52160.714285714283</v>
      </c>
      <c r="AE22" s="47">
        <v>730250</v>
      </c>
      <c r="AF22" s="79"/>
      <c r="AG22" s="79">
        <f t="shared" si="13"/>
        <v>6520.0892857142853</v>
      </c>
      <c r="AH22" s="79">
        <f t="shared" si="14"/>
        <v>730250</v>
      </c>
    </row>
    <row r="23" spans="2:34" ht="37.5" customHeight="1" x14ac:dyDescent="0.25">
      <c r="B23" s="26" t="s">
        <v>16</v>
      </c>
      <c r="C23" s="25" t="s">
        <v>14</v>
      </c>
      <c r="D23" s="24" t="s">
        <v>32</v>
      </c>
      <c r="E23" s="26">
        <f t="shared" si="0"/>
        <v>1000</v>
      </c>
      <c r="F23" s="24" t="s">
        <v>15</v>
      </c>
      <c r="G23" s="26">
        <v>50</v>
      </c>
      <c r="H23" s="46">
        <f t="shared" si="1"/>
        <v>57940</v>
      </c>
      <c r="I23" s="26">
        <v>90</v>
      </c>
      <c r="J23" s="46">
        <f t="shared" si="2"/>
        <v>104292</v>
      </c>
      <c r="K23" s="26">
        <v>90</v>
      </c>
      <c r="L23" s="46">
        <f t="shared" si="3"/>
        <v>104292</v>
      </c>
      <c r="M23" s="26">
        <v>90</v>
      </c>
      <c r="N23" s="46">
        <f t="shared" si="4"/>
        <v>104292</v>
      </c>
      <c r="O23" s="26">
        <v>90</v>
      </c>
      <c r="P23" s="46">
        <f t="shared" si="5"/>
        <v>104292</v>
      </c>
      <c r="Q23" s="26">
        <v>90</v>
      </c>
      <c r="R23" s="46">
        <f t="shared" si="6"/>
        <v>104292</v>
      </c>
      <c r="S23" s="26">
        <v>90</v>
      </c>
      <c r="T23" s="46">
        <f t="shared" si="7"/>
        <v>104292</v>
      </c>
      <c r="U23" s="26">
        <v>90</v>
      </c>
      <c r="V23" s="46">
        <f t="shared" si="8"/>
        <v>104292</v>
      </c>
      <c r="W23" s="26">
        <v>90</v>
      </c>
      <c r="X23" s="46">
        <f t="shared" si="9"/>
        <v>104292</v>
      </c>
      <c r="Y23" s="26">
        <v>90</v>
      </c>
      <c r="Z23" s="46">
        <f t="shared" si="10"/>
        <v>104292</v>
      </c>
      <c r="AA23" s="26">
        <v>90</v>
      </c>
      <c r="AB23" s="46">
        <f t="shared" si="11"/>
        <v>104292</v>
      </c>
      <c r="AC23" s="26">
        <v>50</v>
      </c>
      <c r="AD23" s="46">
        <f t="shared" si="12"/>
        <v>57940</v>
      </c>
      <c r="AE23" s="47">
        <v>1158800</v>
      </c>
      <c r="AF23" s="79"/>
      <c r="AG23" s="79">
        <f t="shared" si="13"/>
        <v>1158.8</v>
      </c>
      <c r="AH23" s="79">
        <f t="shared" si="14"/>
        <v>1158800</v>
      </c>
    </row>
    <row r="24" spans="2:34" ht="52.5" customHeight="1" x14ac:dyDescent="0.25">
      <c r="B24" s="26" t="s">
        <v>16</v>
      </c>
      <c r="C24" s="25" t="s">
        <v>28</v>
      </c>
      <c r="D24" s="24" t="s">
        <v>20</v>
      </c>
      <c r="E24" s="26">
        <f t="shared" si="0"/>
        <v>14</v>
      </c>
      <c r="F24" s="24" t="s">
        <v>15</v>
      </c>
      <c r="G24" s="26">
        <v>1</v>
      </c>
      <c r="H24" s="46">
        <f t="shared" si="1"/>
        <v>31335.714285714286</v>
      </c>
      <c r="I24" s="26">
        <v>1</v>
      </c>
      <c r="J24" s="46">
        <f t="shared" si="2"/>
        <v>31335.714285714286</v>
      </c>
      <c r="K24" s="26">
        <v>1</v>
      </c>
      <c r="L24" s="46">
        <f t="shared" si="3"/>
        <v>31335.714285714286</v>
      </c>
      <c r="M24" s="26">
        <v>1</v>
      </c>
      <c r="N24" s="46">
        <f t="shared" si="4"/>
        <v>31335.714285714286</v>
      </c>
      <c r="O24" s="26">
        <v>1</v>
      </c>
      <c r="P24" s="46">
        <f t="shared" si="5"/>
        <v>31335.714285714286</v>
      </c>
      <c r="Q24" s="26">
        <v>2</v>
      </c>
      <c r="R24" s="46">
        <f t="shared" si="6"/>
        <v>62671.428571428572</v>
      </c>
      <c r="S24" s="26">
        <v>2</v>
      </c>
      <c r="T24" s="46">
        <f t="shared" si="7"/>
        <v>62671.428571428572</v>
      </c>
      <c r="U24" s="26">
        <v>1</v>
      </c>
      <c r="V24" s="46">
        <f t="shared" si="8"/>
        <v>31335.714285714286</v>
      </c>
      <c r="W24" s="26">
        <v>1</v>
      </c>
      <c r="X24" s="46">
        <f t="shared" si="9"/>
        <v>31335.714285714286</v>
      </c>
      <c r="Y24" s="26">
        <v>1</v>
      </c>
      <c r="Z24" s="46">
        <f t="shared" si="10"/>
        <v>31335.714285714286</v>
      </c>
      <c r="AA24" s="26">
        <v>1</v>
      </c>
      <c r="AB24" s="46">
        <f t="shared" si="11"/>
        <v>31335.714285714286</v>
      </c>
      <c r="AC24" s="26">
        <v>1</v>
      </c>
      <c r="AD24" s="46">
        <f t="shared" si="12"/>
        <v>31335.714285714286</v>
      </c>
      <c r="AE24" s="47">
        <v>438700</v>
      </c>
      <c r="AF24" s="79"/>
      <c r="AG24" s="79">
        <f t="shared" si="13"/>
        <v>31335.714285714286</v>
      </c>
      <c r="AH24" s="79">
        <f t="shared" si="14"/>
        <v>438699.99999999988</v>
      </c>
    </row>
    <row r="25" spans="2:34" ht="65.25" customHeight="1" x14ac:dyDescent="0.25">
      <c r="B25" s="26" t="s">
        <v>4</v>
      </c>
      <c r="C25" s="25" t="s">
        <v>68</v>
      </c>
      <c r="D25" s="24" t="s">
        <v>20</v>
      </c>
      <c r="E25" s="26">
        <f t="shared" si="0"/>
        <v>1</v>
      </c>
      <c r="F25" s="24" t="s">
        <v>25</v>
      </c>
      <c r="G25" s="26">
        <v>0</v>
      </c>
      <c r="H25" s="46">
        <f t="shared" si="1"/>
        <v>0</v>
      </c>
      <c r="I25" s="26">
        <v>0</v>
      </c>
      <c r="J25" s="46">
        <f t="shared" si="2"/>
        <v>0</v>
      </c>
      <c r="K25" s="26">
        <v>0</v>
      </c>
      <c r="L25" s="46">
        <f t="shared" si="3"/>
        <v>0</v>
      </c>
      <c r="M25" s="26">
        <v>1</v>
      </c>
      <c r="N25" s="46">
        <f t="shared" si="4"/>
        <v>330350</v>
      </c>
      <c r="O25" s="26">
        <v>0</v>
      </c>
      <c r="P25" s="46">
        <f t="shared" si="5"/>
        <v>0</v>
      </c>
      <c r="Q25" s="26">
        <v>0</v>
      </c>
      <c r="R25" s="46">
        <f t="shared" si="6"/>
        <v>0</v>
      </c>
      <c r="S25" s="26">
        <v>0</v>
      </c>
      <c r="T25" s="46">
        <f t="shared" si="7"/>
        <v>0</v>
      </c>
      <c r="U25" s="26">
        <v>0</v>
      </c>
      <c r="V25" s="46">
        <f t="shared" si="8"/>
        <v>0</v>
      </c>
      <c r="W25" s="26">
        <v>0</v>
      </c>
      <c r="X25" s="46">
        <f t="shared" si="9"/>
        <v>0</v>
      </c>
      <c r="Y25" s="26">
        <v>0</v>
      </c>
      <c r="Z25" s="46">
        <f t="shared" si="10"/>
        <v>0</v>
      </c>
      <c r="AA25" s="26">
        <v>0</v>
      </c>
      <c r="AB25" s="46">
        <f t="shared" si="11"/>
        <v>0</v>
      </c>
      <c r="AC25" s="26">
        <v>0</v>
      </c>
      <c r="AD25" s="46">
        <f t="shared" si="12"/>
        <v>0</v>
      </c>
      <c r="AE25" s="47">
        <v>330350</v>
      </c>
      <c r="AF25" s="79"/>
      <c r="AG25" s="79">
        <f t="shared" si="13"/>
        <v>330350</v>
      </c>
      <c r="AH25" s="79">
        <f t="shared" si="14"/>
        <v>330350</v>
      </c>
    </row>
    <row r="26" spans="2:34" ht="54.75" customHeight="1" x14ac:dyDescent="0.25">
      <c r="B26" s="26" t="s">
        <v>3</v>
      </c>
      <c r="C26" s="25" t="s">
        <v>26</v>
      </c>
      <c r="D26" s="24" t="s">
        <v>17</v>
      </c>
      <c r="E26" s="26">
        <f t="shared" si="0"/>
        <v>2550</v>
      </c>
      <c r="F26" s="24" t="s">
        <v>18</v>
      </c>
      <c r="G26" s="26">
        <v>215</v>
      </c>
      <c r="H26" s="46">
        <f t="shared" si="1"/>
        <v>55214.866666666669</v>
      </c>
      <c r="I26" s="26">
        <v>215</v>
      </c>
      <c r="J26" s="46">
        <f t="shared" si="2"/>
        <v>55214.866666666669</v>
      </c>
      <c r="K26" s="26">
        <v>205</v>
      </c>
      <c r="L26" s="46">
        <f t="shared" si="3"/>
        <v>52646.73333333333</v>
      </c>
      <c r="M26" s="26">
        <v>215</v>
      </c>
      <c r="N26" s="46">
        <f t="shared" si="4"/>
        <v>55214.866666666669</v>
      </c>
      <c r="O26" s="26">
        <v>215</v>
      </c>
      <c r="P26" s="46">
        <f t="shared" si="5"/>
        <v>55214.866666666669</v>
      </c>
      <c r="Q26" s="26">
        <v>215</v>
      </c>
      <c r="R26" s="46">
        <f t="shared" si="6"/>
        <v>55214.866666666669</v>
      </c>
      <c r="S26" s="26">
        <v>215</v>
      </c>
      <c r="T26" s="46">
        <f t="shared" si="7"/>
        <v>55214.866666666669</v>
      </c>
      <c r="U26" s="26">
        <v>205</v>
      </c>
      <c r="V26" s="46">
        <f t="shared" si="8"/>
        <v>52646.73333333333</v>
      </c>
      <c r="W26" s="26">
        <v>215</v>
      </c>
      <c r="X26" s="46">
        <f t="shared" si="9"/>
        <v>55214.866666666669</v>
      </c>
      <c r="Y26" s="26">
        <v>215</v>
      </c>
      <c r="Z26" s="46">
        <f t="shared" si="10"/>
        <v>55214.866666666669</v>
      </c>
      <c r="AA26" s="26">
        <v>215</v>
      </c>
      <c r="AB26" s="46">
        <f t="shared" si="11"/>
        <v>55214.866666666669</v>
      </c>
      <c r="AC26" s="26">
        <v>205</v>
      </c>
      <c r="AD26" s="46">
        <f t="shared" si="12"/>
        <v>52646.73333333333</v>
      </c>
      <c r="AE26" s="47">
        <v>654874</v>
      </c>
      <c r="AF26" s="79"/>
      <c r="AG26" s="79">
        <f t="shared" si="13"/>
        <v>256.81333333333333</v>
      </c>
      <c r="AH26" s="79">
        <f t="shared" si="14"/>
        <v>654874</v>
      </c>
    </row>
    <row r="27" spans="2:34" ht="65.25" customHeight="1" x14ac:dyDescent="0.25">
      <c r="B27" s="26"/>
      <c r="C27" s="25" t="s">
        <v>19</v>
      </c>
      <c r="D27" s="24" t="s">
        <v>20</v>
      </c>
      <c r="E27" s="26">
        <f t="shared" si="0"/>
        <v>31814</v>
      </c>
      <c r="F27" s="24" t="s">
        <v>21</v>
      </c>
      <c r="G27" s="26">
        <v>2075</v>
      </c>
      <c r="H27" s="46">
        <f t="shared" si="1"/>
        <v>115953.19670585277</v>
      </c>
      <c r="I27" s="26">
        <v>2681</v>
      </c>
      <c r="J27" s="46">
        <f t="shared" si="2"/>
        <v>149817.11824982712</v>
      </c>
      <c r="K27" s="26">
        <v>2662</v>
      </c>
      <c r="L27" s="46">
        <f t="shared" si="3"/>
        <v>148755.37813541209</v>
      </c>
      <c r="M27" s="26">
        <v>2527</v>
      </c>
      <c r="N27" s="46">
        <f t="shared" si="4"/>
        <v>141211.43521719996</v>
      </c>
      <c r="O27" s="26">
        <v>2736</v>
      </c>
      <c r="P27" s="46">
        <f t="shared" si="5"/>
        <v>152890.57647576538</v>
      </c>
      <c r="Q27" s="26">
        <v>2787</v>
      </c>
      <c r="R27" s="46">
        <f t="shared" si="6"/>
        <v>155740.51046708995</v>
      </c>
      <c r="S27" s="26">
        <v>2657</v>
      </c>
      <c r="T27" s="46">
        <f t="shared" si="7"/>
        <v>148475.97284214495</v>
      </c>
      <c r="U27" s="26">
        <v>2541</v>
      </c>
      <c r="V27" s="46">
        <f t="shared" si="8"/>
        <v>141993.7700383479</v>
      </c>
      <c r="W27" s="26">
        <v>2732</v>
      </c>
      <c r="X27" s="46">
        <f t="shared" si="9"/>
        <v>152667.05224115169</v>
      </c>
      <c r="Y27" s="26">
        <v>2837</v>
      </c>
      <c r="Z27" s="46">
        <f t="shared" si="10"/>
        <v>158534.5633997611</v>
      </c>
      <c r="AA27" s="26">
        <v>2796</v>
      </c>
      <c r="AB27" s="46">
        <f t="shared" si="11"/>
        <v>156243.43999497077</v>
      </c>
      <c r="AC27" s="26">
        <v>2783</v>
      </c>
      <c r="AD27" s="46">
        <f t="shared" si="12"/>
        <v>155516.98623247625</v>
      </c>
      <c r="AE27" s="47">
        <v>1777800</v>
      </c>
      <c r="AF27" s="79"/>
      <c r="AG27" s="79">
        <f t="shared" si="13"/>
        <v>55.881058653423018</v>
      </c>
      <c r="AH27" s="79">
        <f t="shared" si="14"/>
        <v>1777800</v>
      </c>
    </row>
    <row r="28" spans="2:34" ht="61.5" customHeight="1" x14ac:dyDescent="0.25">
      <c r="B28" s="26" t="s">
        <v>9</v>
      </c>
      <c r="C28" s="25" t="s">
        <v>76</v>
      </c>
      <c r="D28" s="24" t="s">
        <v>20</v>
      </c>
      <c r="E28" s="26">
        <f t="shared" si="0"/>
        <v>6450</v>
      </c>
      <c r="F28" s="24" t="s">
        <v>22</v>
      </c>
      <c r="G28" s="26">
        <v>550</v>
      </c>
      <c r="H28" s="46">
        <f t="shared" si="1"/>
        <v>103342.86821705427</v>
      </c>
      <c r="I28" s="26">
        <v>500</v>
      </c>
      <c r="J28" s="46">
        <f t="shared" si="2"/>
        <v>93948.062015503878</v>
      </c>
      <c r="K28" s="26">
        <v>500</v>
      </c>
      <c r="L28" s="46">
        <f t="shared" si="3"/>
        <v>93948.062015503878</v>
      </c>
      <c r="M28" s="26">
        <v>450</v>
      </c>
      <c r="N28" s="46">
        <f t="shared" si="4"/>
        <v>84553.255813953496</v>
      </c>
      <c r="O28" s="26">
        <v>600</v>
      </c>
      <c r="P28" s="46">
        <f t="shared" si="5"/>
        <v>112737.67441860466</v>
      </c>
      <c r="Q28" s="26">
        <v>600</v>
      </c>
      <c r="R28" s="46">
        <f t="shared" si="6"/>
        <v>112737.67441860466</v>
      </c>
      <c r="S28" s="26">
        <v>550</v>
      </c>
      <c r="T28" s="46">
        <f t="shared" si="7"/>
        <v>103342.86821705427</v>
      </c>
      <c r="U28" s="26">
        <v>500</v>
      </c>
      <c r="V28" s="46">
        <f t="shared" si="8"/>
        <v>93948.062015503878</v>
      </c>
      <c r="W28" s="26">
        <v>550</v>
      </c>
      <c r="X28" s="46">
        <f t="shared" si="9"/>
        <v>103342.86821705427</v>
      </c>
      <c r="Y28" s="26">
        <v>600</v>
      </c>
      <c r="Z28" s="46">
        <f t="shared" si="10"/>
        <v>112737.67441860466</v>
      </c>
      <c r="AA28" s="26">
        <v>600</v>
      </c>
      <c r="AB28" s="46">
        <f t="shared" si="11"/>
        <v>112737.67441860466</v>
      </c>
      <c r="AC28" s="26">
        <v>450</v>
      </c>
      <c r="AD28" s="46">
        <f t="shared" si="12"/>
        <v>84553.255813953496</v>
      </c>
      <c r="AE28" s="47">
        <v>1211930</v>
      </c>
      <c r="AF28" s="79"/>
      <c r="AG28" s="79">
        <f t="shared" si="13"/>
        <v>187.89612403100776</v>
      </c>
      <c r="AH28" s="79">
        <f t="shared" si="14"/>
        <v>1211930</v>
      </c>
    </row>
    <row r="29" spans="2:34" ht="137.25" customHeight="1" x14ac:dyDescent="0.25">
      <c r="B29" s="26"/>
      <c r="C29" s="25" t="s">
        <v>77</v>
      </c>
      <c r="D29" s="24" t="s">
        <v>20</v>
      </c>
      <c r="E29" s="26">
        <f t="shared" si="0"/>
        <v>1485</v>
      </c>
      <c r="F29" s="24" t="s">
        <v>51</v>
      </c>
      <c r="G29" s="26">
        <v>145</v>
      </c>
      <c r="H29" s="46">
        <f t="shared" si="1"/>
        <v>108306.30976430977</v>
      </c>
      <c r="I29" s="26">
        <v>145</v>
      </c>
      <c r="J29" s="46">
        <f t="shared" si="2"/>
        <v>108306.30976430977</v>
      </c>
      <c r="K29" s="26">
        <v>115</v>
      </c>
      <c r="L29" s="46">
        <f t="shared" si="3"/>
        <v>85898.10774410775</v>
      </c>
      <c r="M29" s="26">
        <v>115</v>
      </c>
      <c r="N29" s="46">
        <f t="shared" si="4"/>
        <v>85898.10774410775</v>
      </c>
      <c r="O29" s="26">
        <v>130</v>
      </c>
      <c r="P29" s="46">
        <f t="shared" si="5"/>
        <v>97102.208754208754</v>
      </c>
      <c r="Q29" s="26">
        <v>130</v>
      </c>
      <c r="R29" s="46">
        <f t="shared" si="6"/>
        <v>97102.208754208754</v>
      </c>
      <c r="S29" s="26">
        <v>135</v>
      </c>
      <c r="T29" s="46">
        <f t="shared" si="7"/>
        <v>100836.90909090909</v>
      </c>
      <c r="U29" s="26">
        <v>105</v>
      </c>
      <c r="V29" s="46">
        <f t="shared" si="8"/>
        <v>78428.707070707067</v>
      </c>
      <c r="W29" s="26">
        <v>130</v>
      </c>
      <c r="X29" s="46">
        <f t="shared" si="9"/>
        <v>97102.208754208754</v>
      </c>
      <c r="Y29" s="26">
        <v>130</v>
      </c>
      <c r="Z29" s="46">
        <f t="shared" si="10"/>
        <v>97102.208754208754</v>
      </c>
      <c r="AA29" s="26">
        <v>105</v>
      </c>
      <c r="AB29" s="46">
        <f t="shared" si="11"/>
        <v>78428.707070707067</v>
      </c>
      <c r="AC29" s="26">
        <v>100</v>
      </c>
      <c r="AD29" s="46">
        <f t="shared" si="12"/>
        <v>74694.006734006733</v>
      </c>
      <c r="AE29" s="47">
        <v>1109206</v>
      </c>
      <c r="AF29" s="79"/>
      <c r="AG29" s="79">
        <f t="shared" si="13"/>
        <v>746.94006734006734</v>
      </c>
      <c r="AH29" s="79">
        <f t="shared" si="14"/>
        <v>1109206</v>
      </c>
    </row>
    <row r="30" spans="2:34" ht="69.75" customHeight="1" x14ac:dyDescent="0.25">
      <c r="B30" s="26" t="s">
        <v>4</v>
      </c>
      <c r="C30" s="25" t="s">
        <v>96</v>
      </c>
      <c r="D30" s="24" t="s">
        <v>20</v>
      </c>
      <c r="E30" s="26">
        <f t="shared" si="0"/>
        <v>24</v>
      </c>
      <c r="F30" s="24" t="s">
        <v>23</v>
      </c>
      <c r="G30" s="26">
        <v>2</v>
      </c>
      <c r="H30" s="46">
        <f t="shared" si="1"/>
        <v>83028.333333333328</v>
      </c>
      <c r="I30" s="26">
        <v>2</v>
      </c>
      <c r="J30" s="46">
        <f t="shared" si="2"/>
        <v>83028.333333333328</v>
      </c>
      <c r="K30" s="26">
        <v>2</v>
      </c>
      <c r="L30" s="46">
        <f t="shared" si="3"/>
        <v>83028.333333333328</v>
      </c>
      <c r="M30" s="26">
        <v>2</v>
      </c>
      <c r="N30" s="46">
        <f t="shared" si="4"/>
        <v>83028.333333333328</v>
      </c>
      <c r="O30" s="26">
        <v>2</v>
      </c>
      <c r="P30" s="46">
        <f t="shared" si="5"/>
        <v>83028.333333333328</v>
      </c>
      <c r="Q30" s="26">
        <v>2</v>
      </c>
      <c r="R30" s="46">
        <f t="shared" si="6"/>
        <v>83028.333333333328</v>
      </c>
      <c r="S30" s="26">
        <v>2</v>
      </c>
      <c r="T30" s="46">
        <f t="shared" si="7"/>
        <v>83028.333333333328</v>
      </c>
      <c r="U30" s="26">
        <v>2</v>
      </c>
      <c r="V30" s="46">
        <f t="shared" si="8"/>
        <v>83028.333333333328</v>
      </c>
      <c r="W30" s="26">
        <v>2</v>
      </c>
      <c r="X30" s="46">
        <f t="shared" si="9"/>
        <v>83028.333333333328</v>
      </c>
      <c r="Y30" s="26">
        <v>2</v>
      </c>
      <c r="Z30" s="46">
        <f t="shared" si="10"/>
        <v>83028.333333333328</v>
      </c>
      <c r="AA30" s="26">
        <v>2</v>
      </c>
      <c r="AB30" s="46">
        <f t="shared" si="11"/>
        <v>83028.333333333328</v>
      </c>
      <c r="AC30" s="26">
        <v>2</v>
      </c>
      <c r="AD30" s="46">
        <f t="shared" si="12"/>
        <v>83028.333333333328</v>
      </c>
      <c r="AE30" s="47">
        <v>996340</v>
      </c>
      <c r="AF30" s="79"/>
      <c r="AG30" s="79">
        <f t="shared" si="13"/>
        <v>41514.166666666664</v>
      </c>
      <c r="AH30" s="79">
        <f t="shared" si="14"/>
        <v>996340.00000000012</v>
      </c>
    </row>
    <row r="31" spans="2:34" ht="73.5" customHeight="1" x14ac:dyDescent="0.25">
      <c r="B31" s="26" t="s">
        <v>81</v>
      </c>
      <c r="C31" s="25" t="s">
        <v>78</v>
      </c>
      <c r="D31" s="24" t="s">
        <v>20</v>
      </c>
      <c r="E31" s="26">
        <f t="shared" si="0"/>
        <v>32</v>
      </c>
      <c r="F31" s="24" t="s">
        <v>13</v>
      </c>
      <c r="G31" s="26">
        <v>1</v>
      </c>
      <c r="H31" s="46">
        <f t="shared" si="1"/>
        <v>26681.25</v>
      </c>
      <c r="I31" s="26">
        <v>3</v>
      </c>
      <c r="J31" s="46">
        <f t="shared" si="2"/>
        <v>80043.75</v>
      </c>
      <c r="K31" s="26">
        <v>3</v>
      </c>
      <c r="L31" s="46">
        <f t="shared" si="3"/>
        <v>80043.75</v>
      </c>
      <c r="M31" s="26">
        <v>3</v>
      </c>
      <c r="N31" s="46">
        <f t="shared" si="4"/>
        <v>80043.75</v>
      </c>
      <c r="O31" s="26">
        <v>3</v>
      </c>
      <c r="P31" s="46">
        <f t="shared" si="5"/>
        <v>80043.75</v>
      </c>
      <c r="Q31" s="26">
        <v>3</v>
      </c>
      <c r="R31" s="46">
        <f t="shared" si="6"/>
        <v>80043.75</v>
      </c>
      <c r="S31" s="26">
        <v>3</v>
      </c>
      <c r="T31" s="46">
        <f t="shared" si="7"/>
        <v>80043.75</v>
      </c>
      <c r="U31" s="26">
        <v>3</v>
      </c>
      <c r="V31" s="46">
        <f t="shared" si="8"/>
        <v>80043.75</v>
      </c>
      <c r="W31" s="26">
        <v>3</v>
      </c>
      <c r="X31" s="46">
        <f t="shared" si="9"/>
        <v>80043.75</v>
      </c>
      <c r="Y31" s="26">
        <v>3</v>
      </c>
      <c r="Z31" s="46">
        <f t="shared" si="10"/>
        <v>80043.75</v>
      </c>
      <c r="AA31" s="26">
        <v>2</v>
      </c>
      <c r="AB31" s="46">
        <f t="shared" si="11"/>
        <v>53362.5</v>
      </c>
      <c r="AC31" s="26">
        <v>2</v>
      </c>
      <c r="AD31" s="46">
        <f t="shared" si="12"/>
        <v>53362.5</v>
      </c>
      <c r="AE31" s="47">
        <v>853800</v>
      </c>
      <c r="AF31" s="79"/>
      <c r="AG31" s="79">
        <f t="shared" si="13"/>
        <v>26681.25</v>
      </c>
      <c r="AH31" s="79">
        <f t="shared" si="14"/>
        <v>853800</v>
      </c>
    </row>
    <row r="32" spans="2:34" ht="57" customHeight="1" x14ac:dyDescent="0.25">
      <c r="B32" s="26" t="s">
        <v>9</v>
      </c>
      <c r="C32" s="25" t="s">
        <v>79</v>
      </c>
      <c r="D32" s="24" t="s">
        <v>20</v>
      </c>
      <c r="E32" s="26">
        <f t="shared" si="0"/>
        <v>6</v>
      </c>
      <c r="F32" s="24" t="s">
        <v>13</v>
      </c>
      <c r="G32" s="26">
        <v>0</v>
      </c>
      <c r="H32" s="46">
        <f t="shared" si="1"/>
        <v>0</v>
      </c>
      <c r="I32" s="26">
        <v>2</v>
      </c>
      <c r="J32" s="46">
        <f t="shared" si="2"/>
        <v>145033.33333333334</v>
      </c>
      <c r="K32" s="26">
        <v>0</v>
      </c>
      <c r="L32" s="46">
        <f t="shared" si="3"/>
        <v>0</v>
      </c>
      <c r="M32" s="26">
        <v>0</v>
      </c>
      <c r="N32" s="46">
        <f t="shared" si="4"/>
        <v>0</v>
      </c>
      <c r="O32" s="26">
        <v>2</v>
      </c>
      <c r="P32" s="46">
        <f t="shared" si="5"/>
        <v>145033.33333333334</v>
      </c>
      <c r="Q32" s="26">
        <v>0</v>
      </c>
      <c r="R32" s="46">
        <f t="shared" si="6"/>
        <v>0</v>
      </c>
      <c r="S32" s="26">
        <v>0</v>
      </c>
      <c r="T32" s="46">
        <f t="shared" si="7"/>
        <v>0</v>
      </c>
      <c r="U32" s="26">
        <v>2</v>
      </c>
      <c r="V32" s="46">
        <f t="shared" si="8"/>
        <v>145033.33333333334</v>
      </c>
      <c r="W32" s="26">
        <v>0</v>
      </c>
      <c r="X32" s="46">
        <f t="shared" si="9"/>
        <v>0</v>
      </c>
      <c r="Y32" s="26">
        <v>0</v>
      </c>
      <c r="Z32" s="46">
        <f t="shared" si="10"/>
        <v>0</v>
      </c>
      <c r="AA32" s="26">
        <v>0</v>
      </c>
      <c r="AB32" s="46">
        <f t="shared" si="11"/>
        <v>0</v>
      </c>
      <c r="AC32" s="26">
        <v>0</v>
      </c>
      <c r="AD32" s="46">
        <f t="shared" si="12"/>
        <v>0</v>
      </c>
      <c r="AE32" s="47">
        <v>435100</v>
      </c>
      <c r="AF32" s="79"/>
      <c r="AG32" s="79">
        <f t="shared" si="13"/>
        <v>72516.666666666672</v>
      </c>
      <c r="AH32" s="79">
        <f t="shared" si="14"/>
        <v>435100</v>
      </c>
    </row>
    <row r="33" spans="1:34" ht="81" customHeight="1" x14ac:dyDescent="0.25">
      <c r="B33" s="26" t="s">
        <v>9</v>
      </c>
      <c r="C33" s="25" t="s">
        <v>97</v>
      </c>
      <c r="D33" s="24" t="s">
        <v>8</v>
      </c>
      <c r="E33" s="26">
        <f t="shared" si="0"/>
        <v>48</v>
      </c>
      <c r="F33" s="24" t="s">
        <v>24</v>
      </c>
      <c r="G33" s="26">
        <v>4</v>
      </c>
      <c r="H33" s="46">
        <f t="shared" si="1"/>
        <v>54187.5</v>
      </c>
      <c r="I33" s="26">
        <v>4</v>
      </c>
      <c r="J33" s="46">
        <f t="shared" si="2"/>
        <v>54187.5</v>
      </c>
      <c r="K33" s="26">
        <v>4</v>
      </c>
      <c r="L33" s="46">
        <f t="shared" si="3"/>
        <v>54187.5</v>
      </c>
      <c r="M33" s="26">
        <v>4</v>
      </c>
      <c r="N33" s="46">
        <f t="shared" si="4"/>
        <v>54187.5</v>
      </c>
      <c r="O33" s="26">
        <v>4</v>
      </c>
      <c r="P33" s="46">
        <f t="shared" si="5"/>
        <v>54187.5</v>
      </c>
      <c r="Q33" s="26">
        <v>4</v>
      </c>
      <c r="R33" s="46">
        <f t="shared" si="6"/>
        <v>54187.5</v>
      </c>
      <c r="S33" s="26">
        <v>4</v>
      </c>
      <c r="T33" s="46">
        <f t="shared" si="7"/>
        <v>54187.5</v>
      </c>
      <c r="U33" s="26">
        <v>4</v>
      </c>
      <c r="V33" s="46">
        <f t="shared" si="8"/>
        <v>54187.5</v>
      </c>
      <c r="W33" s="26">
        <v>4</v>
      </c>
      <c r="X33" s="46">
        <f t="shared" si="9"/>
        <v>54187.5</v>
      </c>
      <c r="Y33" s="26">
        <v>4</v>
      </c>
      <c r="Z33" s="46">
        <f t="shared" si="10"/>
        <v>54187.5</v>
      </c>
      <c r="AA33" s="26">
        <v>4</v>
      </c>
      <c r="AB33" s="46">
        <f t="shared" si="11"/>
        <v>54187.5</v>
      </c>
      <c r="AC33" s="26">
        <v>4</v>
      </c>
      <c r="AD33" s="46">
        <f t="shared" si="12"/>
        <v>54187.5</v>
      </c>
      <c r="AE33" s="47">
        <v>650250</v>
      </c>
      <c r="AF33" s="79"/>
      <c r="AG33" s="79">
        <f t="shared" si="13"/>
        <v>13546.875</v>
      </c>
      <c r="AH33" s="79">
        <f t="shared" si="14"/>
        <v>650250</v>
      </c>
    </row>
    <row r="34" spans="1:34" ht="117" customHeight="1" x14ac:dyDescent="0.25">
      <c r="B34" s="26" t="s">
        <v>3</v>
      </c>
      <c r="C34" s="25" t="s">
        <v>61</v>
      </c>
      <c r="D34" s="24" t="s">
        <v>62</v>
      </c>
      <c r="E34" s="26">
        <f t="shared" si="0"/>
        <v>1125</v>
      </c>
      <c r="F34" s="24" t="s">
        <v>63</v>
      </c>
      <c r="G34" s="26">
        <v>100</v>
      </c>
      <c r="H34" s="46">
        <f t="shared" si="1"/>
        <v>129533.33333333333</v>
      </c>
      <c r="I34" s="26">
        <v>100</v>
      </c>
      <c r="J34" s="46">
        <f t="shared" si="2"/>
        <v>129533.33333333333</v>
      </c>
      <c r="K34" s="26">
        <v>100</v>
      </c>
      <c r="L34" s="46">
        <f t="shared" si="3"/>
        <v>129533.33333333333</v>
      </c>
      <c r="M34" s="26">
        <v>75</v>
      </c>
      <c r="N34" s="46">
        <f t="shared" si="4"/>
        <v>97150</v>
      </c>
      <c r="O34" s="26">
        <v>100</v>
      </c>
      <c r="P34" s="46">
        <f t="shared" si="5"/>
        <v>129533.33333333333</v>
      </c>
      <c r="Q34" s="26">
        <v>100</v>
      </c>
      <c r="R34" s="46">
        <f t="shared" si="6"/>
        <v>129533.33333333333</v>
      </c>
      <c r="S34" s="26">
        <v>100</v>
      </c>
      <c r="T34" s="46">
        <f t="shared" si="7"/>
        <v>129533.33333333333</v>
      </c>
      <c r="U34" s="26">
        <v>75</v>
      </c>
      <c r="V34" s="46">
        <f t="shared" si="8"/>
        <v>97150</v>
      </c>
      <c r="W34" s="26">
        <v>100</v>
      </c>
      <c r="X34" s="46">
        <f t="shared" si="9"/>
        <v>129533.33333333333</v>
      </c>
      <c r="Y34" s="26">
        <v>100</v>
      </c>
      <c r="Z34" s="46">
        <f t="shared" si="10"/>
        <v>129533.33333333333</v>
      </c>
      <c r="AA34" s="26">
        <v>100</v>
      </c>
      <c r="AB34" s="46">
        <f t="shared" si="11"/>
        <v>129533.33333333333</v>
      </c>
      <c r="AC34" s="26">
        <v>75</v>
      </c>
      <c r="AD34" s="46">
        <f t="shared" si="12"/>
        <v>97150</v>
      </c>
      <c r="AE34" s="47">
        <v>1457250</v>
      </c>
      <c r="AF34" s="79"/>
      <c r="AG34" s="79">
        <f t="shared" si="13"/>
        <v>1295.3333333333333</v>
      </c>
      <c r="AH34" s="79">
        <f t="shared" si="14"/>
        <v>1457250</v>
      </c>
    </row>
    <row r="35" spans="1:34" ht="66" customHeight="1" x14ac:dyDescent="0.25">
      <c r="B35" s="26" t="s">
        <v>16</v>
      </c>
      <c r="C35" s="25" t="s">
        <v>80</v>
      </c>
      <c r="D35" s="24" t="s">
        <v>20</v>
      </c>
      <c r="E35" s="26">
        <f t="shared" si="0"/>
        <v>39</v>
      </c>
      <c r="F35" s="24" t="s">
        <v>29</v>
      </c>
      <c r="G35" s="26">
        <v>0</v>
      </c>
      <c r="H35" s="46">
        <f t="shared" si="1"/>
        <v>0</v>
      </c>
      <c r="I35" s="26">
        <v>3</v>
      </c>
      <c r="J35" s="46">
        <f t="shared" si="2"/>
        <v>47217.692307692312</v>
      </c>
      <c r="K35" s="26">
        <v>5</v>
      </c>
      <c r="L35" s="46">
        <f t="shared" si="3"/>
        <v>78696.153846153844</v>
      </c>
      <c r="M35" s="26">
        <v>5</v>
      </c>
      <c r="N35" s="46">
        <f t="shared" si="4"/>
        <v>78696.153846153844</v>
      </c>
      <c r="O35" s="26">
        <v>5</v>
      </c>
      <c r="P35" s="46">
        <f t="shared" si="5"/>
        <v>78696.153846153844</v>
      </c>
      <c r="Q35" s="26">
        <v>5</v>
      </c>
      <c r="R35" s="46">
        <f t="shared" si="6"/>
        <v>78696.153846153844</v>
      </c>
      <c r="S35" s="26">
        <v>5</v>
      </c>
      <c r="T35" s="46">
        <f t="shared" si="7"/>
        <v>78696.153846153844</v>
      </c>
      <c r="U35" s="26">
        <v>5</v>
      </c>
      <c r="V35" s="46">
        <f t="shared" si="8"/>
        <v>78696.153846153844</v>
      </c>
      <c r="W35" s="26">
        <v>3</v>
      </c>
      <c r="X35" s="46">
        <f t="shared" si="9"/>
        <v>47217.692307692312</v>
      </c>
      <c r="Y35" s="26">
        <v>2</v>
      </c>
      <c r="Z35" s="46">
        <f t="shared" si="10"/>
        <v>31478.461538461539</v>
      </c>
      <c r="AA35" s="26">
        <v>1</v>
      </c>
      <c r="AB35" s="46">
        <f t="shared" si="11"/>
        <v>15739.23076923077</v>
      </c>
      <c r="AC35" s="26">
        <v>0</v>
      </c>
      <c r="AD35" s="46">
        <f t="shared" si="12"/>
        <v>0</v>
      </c>
      <c r="AE35" s="47">
        <v>613830</v>
      </c>
      <c r="AF35" s="79"/>
      <c r="AG35" s="79">
        <f t="shared" si="13"/>
        <v>15739.23076923077</v>
      </c>
      <c r="AH35" s="79">
        <f t="shared" si="14"/>
        <v>613830</v>
      </c>
    </row>
    <row r="36" spans="1:34" ht="84.75" customHeight="1" x14ac:dyDescent="0.25">
      <c r="B36" s="26" t="s">
        <v>9</v>
      </c>
      <c r="C36" s="25" t="s">
        <v>86</v>
      </c>
      <c r="D36" s="24" t="s">
        <v>87</v>
      </c>
      <c r="E36" s="26">
        <f t="shared" si="0"/>
        <v>220</v>
      </c>
      <c r="F36" s="24" t="s">
        <v>88</v>
      </c>
      <c r="G36" s="26">
        <v>20</v>
      </c>
      <c r="H36" s="46">
        <f t="shared" si="1"/>
        <v>178609.09090909091</v>
      </c>
      <c r="I36" s="26">
        <v>20</v>
      </c>
      <c r="J36" s="46">
        <f t="shared" si="2"/>
        <v>178609.09090909091</v>
      </c>
      <c r="K36" s="26">
        <v>20</v>
      </c>
      <c r="L36" s="46">
        <f t="shared" si="3"/>
        <v>178609.09090909091</v>
      </c>
      <c r="M36" s="26">
        <v>15</v>
      </c>
      <c r="N36" s="46">
        <f t="shared" si="4"/>
        <v>133956.81818181818</v>
      </c>
      <c r="O36" s="26">
        <v>20</v>
      </c>
      <c r="P36" s="46">
        <f t="shared" si="5"/>
        <v>178609.09090909091</v>
      </c>
      <c r="Q36" s="26">
        <v>20</v>
      </c>
      <c r="R36" s="46">
        <f t="shared" si="6"/>
        <v>178609.09090909091</v>
      </c>
      <c r="S36" s="26">
        <v>20</v>
      </c>
      <c r="T36" s="46">
        <f t="shared" si="7"/>
        <v>178609.09090909091</v>
      </c>
      <c r="U36" s="26">
        <v>15</v>
      </c>
      <c r="V36" s="46">
        <f t="shared" si="8"/>
        <v>133956.81818181818</v>
      </c>
      <c r="W36" s="26">
        <v>20</v>
      </c>
      <c r="X36" s="46">
        <f t="shared" si="9"/>
        <v>178609.09090909091</v>
      </c>
      <c r="Y36" s="26">
        <v>20</v>
      </c>
      <c r="Z36" s="46">
        <f t="shared" si="10"/>
        <v>178609.09090909091</v>
      </c>
      <c r="AA36" s="26">
        <v>20</v>
      </c>
      <c r="AB36" s="46">
        <f t="shared" si="11"/>
        <v>178609.09090909091</v>
      </c>
      <c r="AC36" s="26">
        <v>10</v>
      </c>
      <c r="AD36" s="46">
        <f t="shared" si="12"/>
        <v>89304.545454545456</v>
      </c>
      <c r="AE36" s="47">
        <v>1964700</v>
      </c>
      <c r="AF36" s="79">
        <f>SUM(AE9:AE36)</f>
        <v>48252190</v>
      </c>
      <c r="AG36" s="79">
        <f t="shared" si="13"/>
        <v>8930.454545454546</v>
      </c>
      <c r="AH36" s="79">
        <f t="shared" si="14"/>
        <v>1964699.9999999995</v>
      </c>
    </row>
    <row r="37" spans="1:34" s="71" customFormat="1" ht="88.5" customHeight="1" x14ac:dyDescent="0.25">
      <c r="A37" s="72"/>
      <c r="B37" s="26" t="s">
        <v>9</v>
      </c>
      <c r="C37" s="25" t="s">
        <v>92</v>
      </c>
      <c r="D37" s="74" t="s">
        <v>33</v>
      </c>
      <c r="E37" s="73">
        <f t="shared" si="0"/>
        <v>11</v>
      </c>
      <c r="F37" s="74" t="s">
        <v>90</v>
      </c>
      <c r="G37" s="73">
        <v>0</v>
      </c>
      <c r="H37" s="75">
        <f t="shared" si="1"/>
        <v>0</v>
      </c>
      <c r="I37" s="73">
        <v>0</v>
      </c>
      <c r="J37" s="75">
        <f t="shared" si="2"/>
        <v>0</v>
      </c>
      <c r="K37" s="73">
        <v>0</v>
      </c>
      <c r="L37" s="75">
        <f t="shared" si="3"/>
        <v>0</v>
      </c>
      <c r="M37" s="73">
        <v>0</v>
      </c>
      <c r="N37" s="75">
        <f t="shared" si="4"/>
        <v>0</v>
      </c>
      <c r="O37" s="73">
        <v>2</v>
      </c>
      <c r="P37" s="75">
        <f t="shared" si="5"/>
        <v>88162.727272727279</v>
      </c>
      <c r="Q37" s="73">
        <v>2</v>
      </c>
      <c r="R37" s="75">
        <f t="shared" si="6"/>
        <v>88162.727272727279</v>
      </c>
      <c r="S37" s="73">
        <v>2</v>
      </c>
      <c r="T37" s="75">
        <f t="shared" si="7"/>
        <v>88162.727272727279</v>
      </c>
      <c r="U37" s="73">
        <v>1</v>
      </c>
      <c r="V37" s="75">
        <f t="shared" si="8"/>
        <v>44081.36363636364</v>
      </c>
      <c r="W37" s="73">
        <v>1</v>
      </c>
      <c r="X37" s="75">
        <f t="shared" si="9"/>
        <v>44081.36363636364</v>
      </c>
      <c r="Y37" s="73">
        <v>1</v>
      </c>
      <c r="Z37" s="75">
        <f t="shared" si="10"/>
        <v>44081.36363636364</v>
      </c>
      <c r="AA37" s="73">
        <v>1</v>
      </c>
      <c r="AB37" s="75">
        <f t="shared" si="11"/>
        <v>44081.36363636364</v>
      </c>
      <c r="AC37" s="73">
        <v>1</v>
      </c>
      <c r="AD37" s="75">
        <f t="shared" si="12"/>
        <v>44081.36363636364</v>
      </c>
      <c r="AE37" s="76">
        <v>484895</v>
      </c>
      <c r="AF37" s="79">
        <v>484895</v>
      </c>
      <c r="AG37" s="79">
        <f t="shared" si="13"/>
        <v>44081.36363636364</v>
      </c>
      <c r="AH37" s="79">
        <f t="shared" si="14"/>
        <v>484895.00000000006</v>
      </c>
    </row>
    <row r="38" spans="1:34" s="71" customFormat="1" ht="97.5" customHeight="1" x14ac:dyDescent="0.25">
      <c r="A38" s="72"/>
      <c r="B38" s="26" t="s">
        <v>9</v>
      </c>
      <c r="C38" s="25" t="s">
        <v>91</v>
      </c>
      <c r="D38" s="74" t="s">
        <v>52</v>
      </c>
      <c r="E38" s="73">
        <f t="shared" si="0"/>
        <v>47</v>
      </c>
      <c r="F38" s="74" t="s">
        <v>36</v>
      </c>
      <c r="G38" s="73">
        <v>5</v>
      </c>
      <c r="H38" s="75">
        <f t="shared" si="1"/>
        <v>1690846.8085106383</v>
      </c>
      <c r="I38" s="77">
        <v>5</v>
      </c>
      <c r="J38" s="75">
        <f t="shared" si="2"/>
        <v>1690846.8085106383</v>
      </c>
      <c r="K38" s="77">
        <v>5</v>
      </c>
      <c r="L38" s="75">
        <f t="shared" si="3"/>
        <v>1690846.8085106383</v>
      </c>
      <c r="M38" s="77">
        <v>4</v>
      </c>
      <c r="N38" s="75">
        <f t="shared" si="4"/>
        <v>1352677.4468085107</v>
      </c>
      <c r="O38" s="77">
        <v>5</v>
      </c>
      <c r="P38" s="75">
        <f t="shared" si="5"/>
        <v>1690846.8085106383</v>
      </c>
      <c r="Q38" s="77">
        <v>5</v>
      </c>
      <c r="R38" s="75">
        <f t="shared" si="6"/>
        <v>1690846.8085106383</v>
      </c>
      <c r="S38" s="77">
        <v>4</v>
      </c>
      <c r="T38" s="75">
        <f t="shared" si="7"/>
        <v>1352677.4468085107</v>
      </c>
      <c r="U38" s="77">
        <v>3</v>
      </c>
      <c r="V38" s="75">
        <f t="shared" si="8"/>
        <v>1014508.0851063831</v>
      </c>
      <c r="W38" s="77">
        <v>3</v>
      </c>
      <c r="X38" s="75">
        <f t="shared" si="9"/>
        <v>1014508.0851063831</v>
      </c>
      <c r="Y38" s="77">
        <v>3</v>
      </c>
      <c r="Z38" s="75">
        <f t="shared" si="10"/>
        <v>1014508.0851063831</v>
      </c>
      <c r="AA38" s="77">
        <v>3</v>
      </c>
      <c r="AB38" s="75">
        <f t="shared" si="11"/>
        <v>1014508.0851063831</v>
      </c>
      <c r="AC38" s="77">
        <v>2</v>
      </c>
      <c r="AD38" s="75">
        <f t="shared" si="12"/>
        <v>676338.72340425535</v>
      </c>
      <c r="AE38" s="76">
        <v>15893960</v>
      </c>
      <c r="AF38" s="79">
        <v>15893960</v>
      </c>
      <c r="AG38" s="79">
        <f t="shared" si="13"/>
        <v>338169.36170212767</v>
      </c>
      <c r="AH38" s="79">
        <f t="shared" si="14"/>
        <v>15893960.000000004</v>
      </c>
    </row>
    <row r="39" spans="1:34" s="71" customFormat="1" ht="90.75" customHeight="1" x14ac:dyDescent="0.25">
      <c r="A39" s="72"/>
      <c r="B39" s="26" t="s">
        <v>4</v>
      </c>
      <c r="C39" s="25" t="s">
        <v>66</v>
      </c>
      <c r="D39" s="74" t="s">
        <v>8</v>
      </c>
      <c r="E39" s="73">
        <f t="shared" si="0"/>
        <v>10</v>
      </c>
      <c r="F39" s="24" t="s">
        <v>67</v>
      </c>
      <c r="G39" s="73">
        <v>1</v>
      </c>
      <c r="H39" s="75">
        <f t="shared" si="1"/>
        <v>264779</v>
      </c>
      <c r="I39" s="73">
        <v>1</v>
      </c>
      <c r="J39" s="75">
        <f t="shared" si="2"/>
        <v>264779</v>
      </c>
      <c r="K39" s="73">
        <v>1</v>
      </c>
      <c r="L39" s="75">
        <f t="shared" si="3"/>
        <v>264779</v>
      </c>
      <c r="M39" s="73">
        <v>1</v>
      </c>
      <c r="N39" s="75">
        <f t="shared" si="4"/>
        <v>264779</v>
      </c>
      <c r="O39" s="73">
        <v>1</v>
      </c>
      <c r="P39" s="75">
        <f t="shared" si="5"/>
        <v>264779</v>
      </c>
      <c r="Q39" s="73">
        <v>1</v>
      </c>
      <c r="R39" s="75">
        <f t="shared" si="6"/>
        <v>264779</v>
      </c>
      <c r="S39" s="73">
        <v>1</v>
      </c>
      <c r="T39" s="75">
        <f t="shared" si="7"/>
        <v>264779</v>
      </c>
      <c r="U39" s="73">
        <v>1</v>
      </c>
      <c r="V39" s="75">
        <f t="shared" si="8"/>
        <v>264779</v>
      </c>
      <c r="W39" s="73">
        <v>1</v>
      </c>
      <c r="X39" s="75">
        <f t="shared" si="9"/>
        <v>264779</v>
      </c>
      <c r="Y39" s="73">
        <v>1</v>
      </c>
      <c r="Z39" s="75">
        <f t="shared" si="10"/>
        <v>264779</v>
      </c>
      <c r="AA39" s="73">
        <v>0</v>
      </c>
      <c r="AB39" s="75">
        <f t="shared" si="11"/>
        <v>0</v>
      </c>
      <c r="AC39" s="73">
        <v>0</v>
      </c>
      <c r="AD39" s="75">
        <f t="shared" si="12"/>
        <v>0</v>
      </c>
      <c r="AE39" s="76">
        <v>2647790</v>
      </c>
      <c r="AF39" s="79">
        <v>2647790</v>
      </c>
      <c r="AG39" s="79">
        <f t="shared" si="13"/>
        <v>264779</v>
      </c>
      <c r="AH39" s="79">
        <f t="shared" si="14"/>
        <v>2647790</v>
      </c>
    </row>
    <row r="40" spans="1:34" x14ac:dyDescent="0.25">
      <c r="AD40" s="50"/>
      <c r="AE40" s="51">
        <f>SUM(AE9:AE39)</f>
        <v>67278835</v>
      </c>
      <c r="AG40" s="80"/>
      <c r="AH40" s="80"/>
    </row>
    <row r="46" spans="1:34" ht="17.25" x14ac:dyDescent="0.25">
      <c r="B46" s="52"/>
      <c r="C46" s="53"/>
      <c r="D46" s="54"/>
      <c r="E46" s="55"/>
      <c r="F46" s="56"/>
      <c r="G46" s="57"/>
      <c r="H46" s="57"/>
      <c r="I46" s="58"/>
      <c r="J46" s="58"/>
      <c r="K46" s="59"/>
      <c r="L46" s="59"/>
      <c r="M46" s="60"/>
      <c r="N46" s="58"/>
      <c r="O46" s="59"/>
      <c r="P46" s="59"/>
      <c r="Q46" s="58"/>
      <c r="R46" s="58"/>
      <c r="S46" s="59"/>
      <c r="T46" s="59"/>
      <c r="U46" s="58"/>
      <c r="V46" s="58"/>
      <c r="W46" s="59"/>
      <c r="X46" s="59"/>
      <c r="Y46" s="58"/>
      <c r="Z46" s="58"/>
      <c r="AA46" s="61"/>
      <c r="AB46" s="61"/>
      <c r="AC46" s="62"/>
      <c r="AD46" s="62"/>
      <c r="AE46" s="63"/>
    </row>
    <row r="47" spans="1:34" ht="17.25" x14ac:dyDescent="0.25">
      <c r="B47" s="52"/>
      <c r="C47" s="53"/>
      <c r="D47" s="54"/>
      <c r="E47" s="55"/>
      <c r="F47" s="56"/>
      <c r="G47" s="57"/>
      <c r="H47" s="57"/>
      <c r="I47" s="58"/>
      <c r="J47" s="58"/>
      <c r="K47" s="59"/>
      <c r="L47" s="59"/>
      <c r="M47" s="60"/>
      <c r="N47" s="58"/>
      <c r="O47" s="59"/>
      <c r="P47" s="59"/>
      <c r="Q47" s="58"/>
      <c r="R47" s="58"/>
      <c r="S47" s="59"/>
      <c r="T47" s="59"/>
      <c r="U47" s="58"/>
      <c r="V47" s="58"/>
      <c r="W47" s="59"/>
      <c r="X47" s="59"/>
      <c r="Y47" s="58"/>
      <c r="Z47" s="58"/>
      <c r="AA47" s="61"/>
      <c r="AB47" s="61"/>
      <c r="AC47" s="62"/>
      <c r="AD47" s="62"/>
      <c r="AE47" s="63"/>
    </row>
    <row r="48" spans="1:34" ht="17.25" x14ac:dyDescent="0.25">
      <c r="B48" s="10"/>
      <c r="C48" s="10"/>
      <c r="D48" s="11"/>
      <c r="E48" s="12"/>
      <c r="F48" s="7"/>
      <c r="G48" s="8"/>
      <c r="H48" s="8"/>
      <c r="I48" s="8"/>
      <c r="J48" s="8"/>
      <c r="K48" s="8"/>
      <c r="L48" s="8"/>
      <c r="M48" s="28"/>
      <c r="N48" s="8"/>
      <c r="O48" s="8"/>
      <c r="P48" s="8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63"/>
    </row>
    <row r="49" spans="2:31" ht="17.25" x14ac:dyDescent="0.25">
      <c r="B49" s="10"/>
      <c r="C49" s="10"/>
      <c r="D49" s="11"/>
      <c r="E49" s="12"/>
      <c r="F49" s="7"/>
      <c r="G49" s="8"/>
      <c r="H49" s="8"/>
      <c r="I49" s="8"/>
      <c r="J49" s="8"/>
      <c r="K49" s="8"/>
      <c r="L49" s="8"/>
      <c r="M49" s="28"/>
      <c r="N49" s="8"/>
      <c r="O49" s="8"/>
      <c r="P49" s="8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63"/>
    </row>
    <row r="50" spans="2:31" ht="21" x14ac:dyDescent="0.35">
      <c r="B50" s="22"/>
      <c r="C50" s="22"/>
      <c r="D50" s="23"/>
      <c r="E50" s="22"/>
      <c r="F50" s="13"/>
      <c r="G50" s="14"/>
      <c r="H50" s="14"/>
      <c r="I50" s="64"/>
      <c r="J50" s="64"/>
      <c r="K50" s="64"/>
      <c r="L50" s="64"/>
      <c r="M50" s="65"/>
      <c r="N50" s="64"/>
      <c r="O50" s="64"/>
      <c r="P50" s="64"/>
      <c r="Q50" s="15"/>
      <c r="R50" s="15"/>
      <c r="S50" s="15"/>
      <c r="T50" s="15"/>
      <c r="U50" s="9"/>
      <c r="V50" s="9"/>
      <c r="W50" s="9"/>
      <c r="X50" s="9"/>
      <c r="Y50" s="9"/>
      <c r="Z50" s="9"/>
      <c r="AA50" s="9"/>
      <c r="AB50" s="9"/>
      <c r="AC50" s="9"/>
      <c r="AD50" s="9"/>
      <c r="AE50" s="45"/>
    </row>
    <row r="51" spans="2:31" ht="18.75" x14ac:dyDescent="0.25">
      <c r="B51" s="95" t="s">
        <v>85</v>
      </c>
      <c r="C51" s="95"/>
      <c r="D51" s="95"/>
      <c r="E51" s="95"/>
      <c r="F51" s="37"/>
      <c r="G51" s="37"/>
      <c r="H51" s="37"/>
      <c r="I51" s="37"/>
      <c r="J51" s="37"/>
      <c r="K51" s="37"/>
      <c r="L51" s="37"/>
      <c r="M51" s="37"/>
      <c r="N51" s="95" t="s">
        <v>57</v>
      </c>
      <c r="O51" s="95"/>
      <c r="P51" s="95"/>
      <c r="Q51" s="95"/>
      <c r="R51" s="95"/>
      <c r="S51" s="37"/>
      <c r="T51" s="66"/>
      <c r="U51" s="67"/>
      <c r="V51" s="67"/>
      <c r="W51" s="67"/>
      <c r="X51" s="67"/>
      <c r="Y51" s="95" t="s">
        <v>58</v>
      </c>
      <c r="Z51" s="95"/>
      <c r="AA51" s="95"/>
      <c r="AB51" s="95"/>
      <c r="AC51" s="95"/>
      <c r="AD51" s="95"/>
      <c r="AE51" s="95"/>
    </row>
    <row r="52" spans="2:31" ht="18.75" x14ac:dyDescent="0.25">
      <c r="B52" s="95" t="s">
        <v>55</v>
      </c>
      <c r="C52" s="95"/>
      <c r="D52" s="95"/>
      <c r="E52" s="95"/>
      <c r="F52" s="37"/>
      <c r="G52" s="37"/>
      <c r="H52" s="37"/>
      <c r="I52" s="37"/>
      <c r="J52" s="37"/>
      <c r="K52" s="37"/>
      <c r="L52" s="37"/>
      <c r="M52" s="37"/>
      <c r="N52" s="95" t="s">
        <v>60</v>
      </c>
      <c r="O52" s="95"/>
      <c r="P52" s="95"/>
      <c r="Q52" s="95"/>
      <c r="R52" s="95"/>
      <c r="S52" s="37"/>
      <c r="T52" s="66"/>
      <c r="U52" s="67"/>
      <c r="V52" s="67"/>
      <c r="W52" s="67"/>
      <c r="X52" s="67"/>
      <c r="Y52" s="95" t="s">
        <v>59</v>
      </c>
      <c r="Z52" s="95"/>
      <c r="AA52" s="95"/>
      <c r="AB52" s="95"/>
      <c r="AC52" s="95"/>
      <c r="AD52" s="95"/>
      <c r="AE52" s="95"/>
    </row>
    <row r="53" spans="2:31" ht="18.75" x14ac:dyDescent="0.25">
      <c r="B53" s="20"/>
      <c r="C53" s="5"/>
      <c r="D53" s="20"/>
      <c r="E53" s="20"/>
      <c r="F53" s="20"/>
      <c r="G53" s="4"/>
      <c r="H53" s="19"/>
      <c r="I53" s="19"/>
      <c r="J53" s="30"/>
      <c r="K53" s="68"/>
      <c r="L53" s="31"/>
      <c r="M53" s="31"/>
      <c r="N53" s="31"/>
      <c r="O53" s="31"/>
      <c r="P53" s="31"/>
      <c r="Q53" s="31"/>
      <c r="R53" s="31"/>
      <c r="S53" s="31"/>
      <c r="T53" s="66"/>
      <c r="U53" s="69"/>
      <c r="V53" s="69"/>
      <c r="W53" s="69"/>
      <c r="X53" s="69"/>
      <c r="Y53" s="94" t="s">
        <v>82</v>
      </c>
      <c r="Z53" s="94"/>
      <c r="AA53" s="94"/>
      <c r="AB53" s="94"/>
      <c r="AC53" s="94"/>
      <c r="AD53" s="94"/>
      <c r="AE53" s="94"/>
    </row>
  </sheetData>
  <mergeCells count="16">
    <mergeCell ref="B2:AE2"/>
    <mergeCell ref="B3:AE3"/>
    <mergeCell ref="B4:AE4"/>
    <mergeCell ref="B7:B8"/>
    <mergeCell ref="C7:C8"/>
    <mergeCell ref="D7:D8"/>
    <mergeCell ref="E7:E8"/>
    <mergeCell ref="F7:F8"/>
    <mergeCell ref="G7:AE7"/>
    <mergeCell ref="Y53:AE53"/>
    <mergeCell ref="B51:E51"/>
    <mergeCell ref="N51:R51"/>
    <mergeCell ref="Y51:AE51"/>
    <mergeCell ref="B52:E52"/>
    <mergeCell ref="N52:R52"/>
    <mergeCell ref="Y52:AE52"/>
  </mergeCells>
  <pageMargins left="0.7" right="0.7" top="0.75" bottom="0.75" header="0.3" footer="0.3"/>
  <pageSetup scale="28" orientation="landscape" r:id="rId1"/>
  <colBreaks count="1" manualBreakCount="1">
    <brk id="3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REPROGRAMACIÓN SIN COSTO</vt:lpstr>
      <vt:lpstr>REPROGRAMACION CON COSTO</vt:lpstr>
      <vt:lpstr>'REPROGRAMACION CON COSTO'!Área_de_impresión</vt:lpstr>
      <vt:lpstr>'REPROGRAMACIÓN SIN COSTO'!Área_de_impresión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Planificacion</cp:lastModifiedBy>
  <cp:lastPrinted>2019-02-11T15:34:18Z</cp:lastPrinted>
  <dcterms:created xsi:type="dcterms:W3CDTF">2017-02-03T19:19:30Z</dcterms:created>
  <dcterms:modified xsi:type="dcterms:W3CDTF">2019-03-18T19:40:22Z</dcterms:modified>
</cp:coreProperties>
</file>