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OA 2019-MJSP\"/>
    </mc:Choice>
  </mc:AlternateContent>
  <bookViews>
    <workbookView xWindow="0" yWindow="1350" windowWidth="20490" windowHeight="7665"/>
  </bookViews>
  <sheets>
    <sheet name="REPROGRAMACION CON COSTO" sheetId="11" r:id="rId1"/>
    <sheet name="REPROGRAMACION SIN COSTO" sheetId="12" r:id="rId2"/>
  </sheets>
  <definedNames>
    <definedName name="_xlnm.Print_Area" localSheetId="0">'REPROGRAMACION CON COSTO'!$B$1:$AE$57</definedName>
    <definedName name="_xlnm.Print_Area" localSheetId="1">'REPROGRAMACION SIN COSTO'!$B$1:$R$52</definedName>
  </definedNames>
  <calcPr calcId="162913"/>
  <fileRecoveryPr autoRecover="0"/>
</workbook>
</file>

<file path=xl/calcChain.xml><?xml version="1.0" encoding="utf-8"?>
<calcChain xmlns="http://schemas.openxmlformats.org/spreadsheetml/2006/main">
  <c r="AD42" i="11" l="1"/>
  <c r="AB42" i="11"/>
  <c r="Z42" i="11"/>
  <c r="X42" i="11"/>
  <c r="V42" i="11"/>
  <c r="T42" i="11"/>
  <c r="R42" i="11"/>
  <c r="P42" i="11"/>
  <c r="N42" i="11"/>
  <c r="L42" i="11"/>
  <c r="J42" i="11"/>
  <c r="H42" i="11"/>
  <c r="AF42" i="11"/>
  <c r="AF41" i="11"/>
  <c r="E42" i="11"/>
  <c r="AG42" i="11" l="1"/>
  <c r="AE43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9" i="11"/>
  <c r="E39" i="12" l="1"/>
  <c r="E17" i="12"/>
  <c r="E41" i="12" l="1"/>
  <c r="E40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6" i="12"/>
  <c r="E15" i="12"/>
  <c r="E14" i="12"/>
  <c r="E13" i="12"/>
  <c r="E12" i="12"/>
  <c r="E11" i="12"/>
  <c r="E10" i="12"/>
  <c r="E9" i="12"/>
  <c r="AF9" i="11"/>
  <c r="Z9" i="11" s="1"/>
  <c r="R9" i="11" l="1"/>
  <c r="P9" i="11"/>
  <c r="X9" i="11"/>
  <c r="H9" i="11"/>
  <c r="J9" i="11"/>
  <c r="AD9" i="11"/>
  <c r="T9" i="11"/>
  <c r="AB9" i="11"/>
  <c r="N9" i="11"/>
  <c r="V9" i="11"/>
  <c r="L9" i="11"/>
  <c r="AF28" i="11"/>
  <c r="AB28" i="11" s="1"/>
  <c r="AF33" i="11"/>
  <c r="T33" i="11" s="1"/>
  <c r="AF25" i="11"/>
  <c r="T25" i="11" s="1"/>
  <c r="AF13" i="11"/>
  <c r="X13" i="11" s="1"/>
  <c r="AF15" i="11"/>
  <c r="J15" i="11" s="1"/>
  <c r="AF26" i="11"/>
  <c r="P26" i="11" s="1"/>
  <c r="AF22" i="11"/>
  <c r="R22" i="11" s="1"/>
  <c r="AF12" i="11"/>
  <c r="AD12" i="11" s="1"/>
  <c r="AF27" i="11"/>
  <c r="Z27" i="11" s="1"/>
  <c r="AF16" i="11"/>
  <c r="Z16" i="11" s="1"/>
  <c r="AF39" i="11"/>
  <c r="J39" i="11" s="1"/>
  <c r="AF31" i="11"/>
  <c r="AB31" i="11" s="1"/>
  <c r="AF17" i="11"/>
  <c r="Z17" i="11" s="1"/>
  <c r="AF11" i="11"/>
  <c r="L11" i="11" s="1"/>
  <c r="V41" i="11"/>
  <c r="AF30" i="11"/>
  <c r="P30" i="11" s="1"/>
  <c r="AF40" i="11"/>
  <c r="N40" i="11" s="1"/>
  <c r="AF29" i="11"/>
  <c r="V29" i="11" s="1"/>
  <c r="AF19" i="11"/>
  <c r="AB19" i="11" s="1"/>
  <c r="AF36" i="11"/>
  <c r="AD36" i="11" s="1"/>
  <c r="AF38" i="11"/>
  <c r="L38" i="11" s="1"/>
  <c r="AF35" i="11"/>
  <c r="V35" i="11" s="1"/>
  <c r="AF18" i="11"/>
  <c r="V18" i="11" s="1"/>
  <c r="AF20" i="11"/>
  <c r="R20" i="11" s="1"/>
  <c r="AF23" i="11"/>
  <c r="AB23" i="11" s="1"/>
  <c r="AF32" i="11"/>
  <c r="P32" i="11" s="1"/>
  <c r="AF37" i="11"/>
  <c r="P37" i="11" s="1"/>
  <c r="AF34" i="11"/>
  <c r="P34" i="11" s="1"/>
  <c r="AF21" i="11"/>
  <c r="Z21" i="11" s="1"/>
  <c r="AF24" i="11"/>
  <c r="J24" i="11" s="1"/>
  <c r="AF10" i="11"/>
  <c r="AD10" i="11" s="1"/>
  <c r="AF14" i="11"/>
  <c r="AB14" i="11" s="1"/>
  <c r="Z15" i="11" l="1"/>
  <c r="N35" i="11"/>
  <c r="H37" i="11"/>
  <c r="H38" i="11"/>
  <c r="H15" i="11"/>
  <c r="AD40" i="11"/>
  <c r="V39" i="11"/>
  <c r="Z38" i="11"/>
  <c r="L34" i="11"/>
  <c r="H27" i="11"/>
  <c r="H13" i="11"/>
  <c r="AB24" i="11"/>
  <c r="AB26" i="11"/>
  <c r="T38" i="11"/>
  <c r="V28" i="11"/>
  <c r="T12" i="11"/>
  <c r="J26" i="11"/>
  <c r="X38" i="11"/>
  <c r="R13" i="11"/>
  <c r="X12" i="11"/>
  <c r="V26" i="11"/>
  <c r="AB38" i="11"/>
  <c r="P13" i="11"/>
  <c r="T23" i="11"/>
  <c r="H12" i="11"/>
  <c r="R12" i="11"/>
  <c r="Z11" i="11"/>
  <c r="X23" i="11"/>
  <c r="Z12" i="11"/>
  <c r="J27" i="11"/>
  <c r="V23" i="11"/>
  <c r="AD39" i="11"/>
  <c r="H23" i="11"/>
  <c r="AB35" i="11"/>
  <c r="AB22" i="11"/>
  <c r="X15" i="11"/>
  <c r="P23" i="11"/>
  <c r="V11" i="11"/>
  <c r="AB29" i="11"/>
  <c r="J28" i="11"/>
  <c r="H10" i="11"/>
  <c r="H36" i="11"/>
  <c r="H11" i="11"/>
  <c r="R35" i="11"/>
  <c r="R41" i="11"/>
  <c r="L12" i="11"/>
  <c r="J21" i="11"/>
  <c r="P39" i="11"/>
  <c r="L26" i="11"/>
  <c r="N11" i="11"/>
  <c r="L16" i="11"/>
  <c r="V38" i="11"/>
  <c r="R23" i="11"/>
  <c r="N29" i="11"/>
  <c r="J36" i="11"/>
  <c r="AD41" i="11"/>
  <c r="X31" i="11"/>
  <c r="R16" i="11"/>
  <c r="X41" i="11"/>
  <c r="AD21" i="11"/>
  <c r="T16" i="11"/>
  <c r="T35" i="11"/>
  <c r="T41" i="11"/>
  <c r="AB12" i="11"/>
  <c r="X21" i="11"/>
  <c r="X39" i="11"/>
  <c r="Z26" i="11"/>
  <c r="P11" i="11"/>
  <c r="AD15" i="11"/>
  <c r="N38" i="11"/>
  <c r="L23" i="11"/>
  <c r="R29" i="11"/>
  <c r="N36" i="11"/>
  <c r="AB41" i="11"/>
  <c r="N21" i="11"/>
  <c r="P29" i="11"/>
  <c r="H21" i="11"/>
  <c r="H29" i="11"/>
  <c r="N31" i="11"/>
  <c r="N16" i="11"/>
  <c r="AD35" i="11"/>
  <c r="N24" i="11"/>
  <c r="N41" i="11"/>
  <c r="N14" i="11"/>
  <c r="AB21" i="11"/>
  <c r="T31" i="11"/>
  <c r="T26" i="11"/>
  <c r="X16" i="11"/>
  <c r="R15" i="11"/>
  <c r="AB32" i="11"/>
  <c r="Z23" i="11"/>
  <c r="N28" i="11"/>
  <c r="N13" i="11"/>
  <c r="L31" i="11"/>
  <c r="H31" i="11"/>
  <c r="P41" i="11"/>
  <c r="L21" i="11"/>
  <c r="AD28" i="11"/>
  <c r="H39" i="11"/>
  <c r="P35" i="11"/>
  <c r="J19" i="11"/>
  <c r="Z37" i="11"/>
  <c r="Z14" i="11"/>
  <c r="R39" i="11"/>
  <c r="J31" i="11"/>
  <c r="N26" i="11"/>
  <c r="V16" i="11"/>
  <c r="V15" i="11"/>
  <c r="X25" i="11"/>
  <c r="J20" i="11"/>
  <c r="Z28" i="11"/>
  <c r="Z30" i="11"/>
  <c r="H17" i="11"/>
  <c r="T17" i="11"/>
  <c r="Z33" i="11"/>
  <c r="P19" i="11"/>
  <c r="T14" i="11"/>
  <c r="N27" i="11"/>
  <c r="L25" i="11"/>
  <c r="AB18" i="11"/>
  <c r="H24" i="11"/>
  <c r="H32" i="11"/>
  <c r="H19" i="11"/>
  <c r="H16" i="11"/>
  <c r="X35" i="11"/>
  <c r="V17" i="11"/>
  <c r="AD17" i="11"/>
  <c r="V40" i="11"/>
  <c r="R24" i="11"/>
  <c r="V33" i="11"/>
  <c r="P33" i="11"/>
  <c r="X19" i="11"/>
  <c r="J41" i="11"/>
  <c r="AB37" i="11"/>
  <c r="L37" i="11"/>
  <c r="V12" i="11"/>
  <c r="V14" i="11"/>
  <c r="X14" i="11"/>
  <c r="X22" i="11"/>
  <c r="R21" i="11"/>
  <c r="N39" i="11"/>
  <c r="T39" i="11"/>
  <c r="P31" i="11"/>
  <c r="R26" i="11"/>
  <c r="X11" i="11"/>
  <c r="J11" i="11"/>
  <c r="T27" i="11"/>
  <c r="AD16" i="11"/>
  <c r="J16" i="11"/>
  <c r="P15" i="11"/>
  <c r="P38" i="11"/>
  <c r="V32" i="11"/>
  <c r="R32" i="11"/>
  <c r="Z25" i="11"/>
  <c r="J23" i="11"/>
  <c r="Z20" i="11"/>
  <c r="P20" i="11"/>
  <c r="X34" i="11"/>
  <c r="J29" i="11"/>
  <c r="AD29" i="11"/>
  <c r="P28" i="11"/>
  <c r="X36" i="11"/>
  <c r="AB13" i="11"/>
  <c r="V13" i="11"/>
  <c r="X30" i="11"/>
  <c r="T18" i="11"/>
  <c r="R10" i="11"/>
  <c r="X10" i="11"/>
  <c r="J17" i="11"/>
  <c r="X18" i="11"/>
  <c r="P10" i="11"/>
  <c r="H18" i="11"/>
  <c r="H30" i="11"/>
  <c r="P17" i="11"/>
  <c r="Z40" i="11"/>
  <c r="X33" i="11"/>
  <c r="T37" i="11"/>
  <c r="J14" i="11"/>
  <c r="L22" i="11"/>
  <c r="L32" i="11"/>
  <c r="J32" i="11"/>
  <c r="X20" i="11"/>
  <c r="R34" i="11"/>
  <c r="L30" i="11"/>
  <c r="P18" i="11"/>
  <c r="J10" i="11"/>
  <c r="H35" i="11"/>
  <c r="H41" i="11"/>
  <c r="H26" i="11"/>
  <c r="Z35" i="11"/>
  <c r="L17" i="11"/>
  <c r="T40" i="11"/>
  <c r="J40" i="11"/>
  <c r="AD24" i="11"/>
  <c r="AB33" i="11"/>
  <c r="N33" i="11"/>
  <c r="AD19" i="11"/>
  <c r="L41" i="11"/>
  <c r="V37" i="11"/>
  <c r="N37" i="11"/>
  <c r="J12" i="11"/>
  <c r="R14" i="11"/>
  <c r="V22" i="11"/>
  <c r="T22" i="11"/>
  <c r="P21" i="11"/>
  <c r="Z39" i="11"/>
  <c r="L39" i="11"/>
  <c r="AD31" i="11"/>
  <c r="AD26" i="11"/>
  <c r="AD11" i="11"/>
  <c r="AB11" i="11"/>
  <c r="P27" i="11"/>
  <c r="AB16" i="11"/>
  <c r="T15" i="11"/>
  <c r="L15" i="11"/>
  <c r="R38" i="11"/>
  <c r="N32" i="11"/>
  <c r="X32" i="11"/>
  <c r="R25" i="11"/>
  <c r="N23" i="11"/>
  <c r="T20" i="11"/>
  <c r="AD20" i="11"/>
  <c r="J34" i="11"/>
  <c r="X29" i="11"/>
  <c r="X28" i="11"/>
  <c r="T28" i="11"/>
  <c r="T36" i="11"/>
  <c r="Z13" i="11"/>
  <c r="AD13" i="11"/>
  <c r="AD30" i="11"/>
  <c r="AD18" i="11"/>
  <c r="T10" i="11"/>
  <c r="V10" i="11"/>
  <c r="R33" i="11"/>
  <c r="N18" i="11"/>
  <c r="L24" i="11"/>
  <c r="Z36" i="11"/>
  <c r="H28" i="11"/>
  <c r="L35" i="11"/>
  <c r="X17" i="11"/>
  <c r="R40" i="11"/>
  <c r="P40" i="11"/>
  <c r="Z24" i="11"/>
  <c r="J33" i="11"/>
  <c r="V19" i="11"/>
  <c r="R19" i="11"/>
  <c r="Z41" i="11"/>
  <c r="X37" i="11"/>
  <c r="AD37" i="11"/>
  <c r="P12" i="11"/>
  <c r="L14" i="11"/>
  <c r="AD22" i="11"/>
  <c r="J22" i="11"/>
  <c r="V21" i="11"/>
  <c r="AB39" i="11"/>
  <c r="V31" i="11"/>
  <c r="R31" i="11"/>
  <c r="X26" i="11"/>
  <c r="T11" i="11"/>
  <c r="R11" i="11"/>
  <c r="R27" i="11"/>
  <c r="P16" i="11"/>
  <c r="N15" i="11"/>
  <c r="AB15" i="11"/>
  <c r="AD38" i="11"/>
  <c r="AD32" i="11"/>
  <c r="J25" i="11"/>
  <c r="V25" i="11"/>
  <c r="AD23" i="11"/>
  <c r="AB20" i="11"/>
  <c r="L20" i="11"/>
  <c r="T34" i="11"/>
  <c r="T29" i="11"/>
  <c r="L28" i="11"/>
  <c r="R28" i="11"/>
  <c r="P36" i="11"/>
  <c r="T13" i="11"/>
  <c r="T30" i="11"/>
  <c r="V30" i="11"/>
  <c r="Z18" i="11"/>
  <c r="N10" i="11"/>
  <c r="L10" i="11"/>
  <c r="AG9" i="11"/>
  <c r="AB17" i="11"/>
  <c r="X40" i="11"/>
  <c r="L40" i="11"/>
  <c r="AD33" i="11"/>
  <c r="Z19" i="11"/>
  <c r="T19" i="11"/>
  <c r="R37" i="11"/>
  <c r="P14" i="11"/>
  <c r="P22" i="11"/>
  <c r="V27" i="11"/>
  <c r="L27" i="11"/>
  <c r="Z32" i="11"/>
  <c r="AD25" i="11"/>
  <c r="AB25" i="11"/>
  <c r="V20" i="11"/>
  <c r="N34" i="11"/>
  <c r="Z34" i="11"/>
  <c r="L29" i="11"/>
  <c r="AB36" i="11"/>
  <c r="L13" i="11"/>
  <c r="J30" i="11"/>
  <c r="AB30" i="11"/>
  <c r="R18" i="11"/>
  <c r="AB10" i="11"/>
  <c r="V24" i="11"/>
  <c r="N22" i="11"/>
  <c r="H14" i="11"/>
  <c r="H34" i="11"/>
  <c r="H20" i="11"/>
  <c r="H40" i="11"/>
  <c r="H22" i="11"/>
  <c r="H25" i="11"/>
  <c r="J35" i="11"/>
  <c r="N17" i="11"/>
  <c r="AB40" i="11"/>
  <c r="T24" i="11"/>
  <c r="X24" i="11"/>
  <c r="L33" i="11"/>
  <c r="L19" i="11"/>
  <c r="N19" i="11"/>
  <c r="J37" i="11"/>
  <c r="N12" i="11"/>
  <c r="AD14" i="11"/>
  <c r="Z22" i="11"/>
  <c r="T21" i="11"/>
  <c r="Z31" i="11"/>
  <c r="AB27" i="11"/>
  <c r="AD27" i="11"/>
  <c r="J38" i="11"/>
  <c r="T32" i="11"/>
  <c r="N25" i="11"/>
  <c r="P25" i="11"/>
  <c r="N20" i="11"/>
  <c r="AB34" i="11"/>
  <c r="AD34" i="11"/>
  <c r="Z29" i="11"/>
  <c r="R36" i="11"/>
  <c r="V36" i="11"/>
  <c r="J13" i="11"/>
  <c r="N30" i="11"/>
  <c r="R30" i="11"/>
  <c r="L18" i="11"/>
  <c r="Z10" i="11"/>
  <c r="R17" i="11"/>
  <c r="H33" i="11"/>
  <c r="P24" i="11"/>
  <c r="X27" i="11"/>
  <c r="V34" i="11"/>
  <c r="L36" i="11"/>
  <c r="J18" i="11"/>
  <c r="AG15" i="11" l="1"/>
  <c r="AG36" i="11"/>
  <c r="AG23" i="11"/>
  <c r="AG21" i="11"/>
  <c r="AG13" i="11"/>
  <c r="AG27" i="11"/>
  <c r="AG37" i="11"/>
  <c r="AG10" i="11"/>
  <c r="AG12" i="11"/>
  <c r="AG25" i="11"/>
  <c r="AG35" i="11"/>
  <c r="AG11" i="11"/>
  <c r="AG39" i="11"/>
  <c r="AG29" i="11"/>
  <c r="AG19" i="11"/>
  <c r="AG24" i="11"/>
  <c r="AG17" i="11"/>
  <c r="AG20" i="11"/>
  <c r="AG22" i="11"/>
  <c r="AG34" i="11"/>
  <c r="AG31" i="11"/>
  <c r="AG32" i="11"/>
  <c r="AG40" i="11"/>
  <c r="AG14" i="11"/>
  <c r="AG26" i="11"/>
  <c r="AG30" i="11"/>
  <c r="AG28" i="11"/>
  <c r="AG33" i="11"/>
  <c r="AG38" i="11"/>
  <c r="AG41" i="11"/>
  <c r="AG18" i="11"/>
  <c r="AG16" i="11"/>
</calcChain>
</file>

<file path=xl/sharedStrings.xml><?xml version="1.0" encoding="utf-8"?>
<sst xmlns="http://schemas.openxmlformats.org/spreadsheetml/2006/main" count="323" uniqueCount="108">
  <si>
    <t>N</t>
  </si>
  <si>
    <t>E</t>
  </si>
  <si>
    <t>ACCIONES</t>
  </si>
  <si>
    <t>L.3.4.4</t>
  </si>
  <si>
    <t>L.3.4.3</t>
  </si>
  <si>
    <t>EVALUACION Y SEGUIMIENTO DE PRIVADOS DE LIBERTAD</t>
  </si>
  <si>
    <t>EJECUCION DE PROGRAMAS DE TRATAMIENTOS ESPECIALIZADOS Y GENERALES</t>
  </si>
  <si>
    <t>SUBDIRECCION DE ASUNTOS JURIDICOS</t>
  </si>
  <si>
    <t>PRODUCCION PENITENCIARIA</t>
  </si>
  <si>
    <t>INFORME</t>
  </si>
  <si>
    <t>ADMINISTRACION DE LAS AREAS DE ACTIVO FIJO, TRANSPORTE, COMBUSTIBLE, BODEGA GENERAL Y LIMPIEZA</t>
  </si>
  <si>
    <t>L.3.4.2</t>
  </si>
  <si>
    <t>MONITOREO DE LA EJECUCION DE LOS SERVICIOS MEDICOS, ENFERMERIA, ODONTOLOGIA Y FARMACIA EN EL SISTEMA PENITENCIARIO</t>
  </si>
  <si>
    <t>REPORTE</t>
  </si>
  <si>
    <t>OBRAS FINALIZADAS DE MANTENIMIENTO PREVENTIVO Y CORRECTIVO DE LA INFRAESTRUCTURA PENITENCIARIA</t>
  </si>
  <si>
    <t>UNIDAD DE OPERACIONES</t>
  </si>
  <si>
    <t>MONITOREO DEL RESPETO A LOS DERECHOS HUMANOS DE LAS PERSONAS PRIVADAS DE LIBERTAD RECLUIDAS EN LOS CENTROS PENITENCIARIOS, RESGUARDOS Y CENTROS ABIERTOS, ASI COMO DE NIÑOS Y NIÑAS DE HASTA CINCO AÑOS VIVIENDO CON SUS MADRES RECLUSAS.</t>
  </si>
  <si>
    <t>VERIFICACION DEL PLAN ANUAL OPERATIVO DE LOS CENTROS PENITENCIARIOS Y UNIDADES ORGANIZATIVAS</t>
  </si>
  <si>
    <t>UNIDAD DE PLANIFICACION</t>
  </si>
  <si>
    <t>RECLUTAMIENTO, SELECCION Y EVALUACION DE PERSONAL</t>
  </si>
  <si>
    <t>ESCUELA PENITENCIARIA</t>
  </si>
  <si>
    <t>L.3.4.1</t>
  </si>
  <si>
    <t>MONITOREO ESTRATEGICO EN LOS CENTROS PENALES</t>
  </si>
  <si>
    <t>RECIBIR Y DAR TRAMITE A SOLICITUDES DE ACCESO A LA INFORMACION PUBLICA</t>
  </si>
  <si>
    <t>UNIDAD DE ACCESO A LA INFORMACION PUBLICA</t>
  </si>
  <si>
    <t>INTERNO ATENDIDO</t>
  </si>
  <si>
    <t>CONSEJOS CRIMINOLOGICOS REGIONALES</t>
  </si>
  <si>
    <t>SEGUIMIENTO Y CONTROL FINANCIERO EN LAS AREAS DE CONTABILIDAD, TESORERIA Y PRESUPUESTO</t>
  </si>
  <si>
    <t>DOCUMENTO ELABORADO</t>
  </si>
  <si>
    <t>UNIDAD SECUNDARIA FINANCIERA</t>
  </si>
  <si>
    <t>SUPERVISION DE PLANES DE CONTINGENCIA DE LOS CENTROS PENALES. SUPERVISION DEL FUNCIONAMIENTO DEL EQUIPO DE SEGURIAD Y ELABORACION DEL MAPA DE RIESGOS</t>
  </si>
  <si>
    <t>INSPECTORIA GENERAL</t>
  </si>
  <si>
    <t>MONITOREO A MEDIOS DE COMUNICACION Y DIVULGACION DE LAS ACTIVIDADES DEL SISTEMA PENITENCIARIO</t>
  </si>
  <si>
    <t>COMUNICACIONES Y RELACIONES PUBLICAS</t>
  </si>
  <si>
    <t>SEGUIMIENTO DE LA RED MULTISECTORIAL E INTERMEDIACION ALBORAL EN BENEFICIO DE LOS EX INTERNOS</t>
  </si>
  <si>
    <t>CENTRO DE COORDINACION POST-PENITENCIARIO</t>
  </si>
  <si>
    <t>ACTUALIZACION, ELABORACION DE MANUALES E INSTRUCTIVOS, SEGUIMIENTOS DE PROYECTOS DE INVERSION PUBLICA Y PERFILES DE COOPERACION EXTERNA</t>
  </si>
  <si>
    <t>DESARROLLO, ADMINISTRACION Y MANTENIMIENTO DE SISTEMAS DE SEGURIDAD TECNOLOGICO Y ADMINISTRACION DE SERVICIOS DE TELEFONIA</t>
  </si>
  <si>
    <t>TECNOLOGIA Y DESARROLLO INFORMATICO</t>
  </si>
  <si>
    <t>VERIFICAR LA SUPERVISION DEL PROCESO DE EJECUCION DE PROGRAMAS DE TRATAMIENTO GENERALES Y ESPECIALIZADOS, ASI COMO LA INTEGRACION DE PRIVADOS DE LIBERTAD A DICHOS PROGRAMAS</t>
  </si>
  <si>
    <t>CONSEJO CRIMINOLOGICO NACIONAL</t>
  </si>
  <si>
    <t>ELABORACION DE DICTAMENES Y PRONOSTICOS DE REINSERCION SOCIAL</t>
  </si>
  <si>
    <t>CENTROS PENITENCIARIOS</t>
  </si>
  <si>
    <t>CURSOS DE FORMACION PARA PERSONAL DE NUEVO INGRESO AL SISTEMA PENITENCIARIO</t>
  </si>
  <si>
    <t>CONSOLIDACION Y VERIFICACION DE INDICADORES ACADEMICOS DE LOS CENTROS EDUCATIVOS ADSCRITOS AL SISTEMA PENITENCIARIO</t>
  </si>
  <si>
    <t>EVALUACION, REGISTRO, CONTOL Y SEGUIMIENTO DEL RECURSO HUMANO</t>
  </si>
  <si>
    <t>DEPARTAMENTO DE PERSONAL</t>
  </si>
  <si>
    <t xml:space="preserve">SERVICIOS GENERALES </t>
  </si>
  <si>
    <t>UNIDAD MEDICO ODONTOLOGICO</t>
  </si>
  <si>
    <t>FONDO DE ACTIVIDADES ESPECIALES</t>
  </si>
  <si>
    <t>UNIDAD PENITENCIARIA DE DERECHOS HUMANOS</t>
  </si>
  <si>
    <t>CENTRO DE INFORMACIÓN PENITENCIARIA</t>
  </si>
  <si>
    <t>COORDINACION NACIONAL DE EDUCACIÓN</t>
  </si>
  <si>
    <t>ACTA</t>
  </si>
  <si>
    <t>PAGO</t>
  </si>
  <si>
    <t>DICTAMEN</t>
  </si>
  <si>
    <t>DIRECCION GENERAL Y SUBDIRECCIÓN GENERAL ADMINISTRATIVA</t>
  </si>
  <si>
    <t>DICTAR POLITICAS EN LA APLICACION DE LOS SISTEMAS Y TRATAMIENTOS DE TIPO GENERAL O ESPECIAL Y LA CONDUCCION ADMINISTRATIVA Y FINANCIERA, SOBRE EL SEGUIMIENTO DE LA FORMULACION, EJECUCION Y LIQUIDACION PRESUPUESTARIA</t>
  </si>
  <si>
    <t>SUBDIRECCIÓN GENERAL Y SECRETARIA GENERAL</t>
  </si>
  <si>
    <t>GESTIONAR Y DAR SEGUIMIENTO A LOS CONVENIOS CON DIFERENTES INSTITUCIONES DE COOPERACION NACIONAL E INTERNACIONAL Y  PROMOVER LA PARTICIPACION DE ORGANIZACIONES CIVILES MEDIANTE LA AUTORIZACION DEL INGRESO A LOS CENTROS PENITENCIARIOS PARA EL DESARROLLO DE BENEFICIOS DE LA POBLACION PRVIDADA DE LIBERTAD</t>
  </si>
  <si>
    <t>INFORMES</t>
  </si>
  <si>
    <t xml:space="preserve">CENTROS PENITENCIARIOS Y CONSEJOS CRIMINOLOGICOS REGIONALES </t>
  </si>
  <si>
    <t>ELABORACION DE PROPUESTAS Y RATIFICACIONES DE PRIVADOS DE LIBERTAD</t>
  </si>
  <si>
    <t>UNIDAD EJECUTORA BCIE-2102</t>
  </si>
  <si>
    <t>MINISTERIO DE JUSTICIA Y SEGURIDAD PÚBLICA</t>
  </si>
  <si>
    <t>DIRECCIÓN GENERAL DE CENTROS PENALES</t>
  </si>
  <si>
    <t>RELACIÓN POLITICAS O programa de gobierno</t>
  </si>
  <si>
    <t>UNIDAD DE MEDIDA</t>
  </si>
  <si>
    <t xml:space="preserve">META ANUAL </t>
  </si>
  <si>
    <t>RESPONSABLE</t>
  </si>
  <si>
    <t>PROGRAMACIÓN MESES</t>
  </si>
  <si>
    <t>COSTO ANUAL</t>
  </si>
  <si>
    <t>COSTO</t>
  </si>
  <si>
    <t>F</t>
  </si>
  <si>
    <t>M</t>
  </si>
  <si>
    <t>A</t>
  </si>
  <si>
    <t>J</t>
  </si>
  <si>
    <t>S</t>
  </si>
  <si>
    <t>O</t>
  </si>
  <si>
    <t>D</t>
  </si>
  <si>
    <t>L.3.4.1                                       L.3.4.2                       L.3.4.3                       L.3.4.4</t>
  </si>
  <si>
    <t>UNIDAD SECUNDARIA DE ADQUICISIONES Y CONTRATACIONES DE CENTROS PENALES</t>
  </si>
  <si>
    <t>L.3.4.1                                                L.3.4.3                       L.3.4.4</t>
  </si>
  <si>
    <t>AMPLIACION Y EQUIPAMIENTO DE CENTROS PENALES</t>
  </si>
  <si>
    <t>ACTAS E INFORME</t>
  </si>
  <si>
    <t>REALIZACION DE CAMPAÑAS DE SALUD Y CONSULTAS MEDICAS A LOS PRIVADOS DE LIBERTAD</t>
  </si>
  <si>
    <t>CONTROL DE TICKETS EMITIDOS, REPORTES DIARIOS, Y ARCHIVOS DE TICKETS POR LA VENTA DE CERTIFICACIONES DE ANTECEDENTES PENALES</t>
  </si>
  <si>
    <t>SEGUIMIENTO Y CONTROL DE ADQUISICIONES DE BIENES Y SERVICIOS A TRAVES DE LICITACIONES PUBLICAS Y PRIVADAS, GESTIONADAS POR LA DACI Y EJECUCION DE COMPRAS POR LIBRE GESTION</t>
  </si>
  <si>
    <t>Costo</t>
  </si>
  <si>
    <t>Elaborado por: Licda. Alma Guzmán y Lorena Hernández</t>
  </si>
  <si>
    <t>Técnicas de la Unidad de Planificación</t>
  </si>
  <si>
    <t xml:space="preserve">        Elaborado por: Licda. Alma Guzmán y Lorena Hernández</t>
  </si>
  <si>
    <t>PLAN ANUAL OPERATIVO 2019</t>
  </si>
  <si>
    <t>Revisador por: Licda. Daniela Steffanie Hernández Sorto</t>
  </si>
  <si>
    <t>Autorizado por: Subcomisionado Marco Tulio Lima Molina</t>
  </si>
  <si>
    <t xml:space="preserve">Director General de Centros Penales </t>
  </si>
  <si>
    <t>Jefa de la Unidad de Planificación Ad-Honorem</t>
  </si>
  <si>
    <t>COLOCACION DE DISPOSITIVOS ELECTRÓNICOS</t>
  </si>
  <si>
    <t>L.3.4.5</t>
  </si>
  <si>
    <t>RESOLUCION</t>
  </si>
  <si>
    <t>SUBDIRECCION DE MONITOREO DE MEDIOS DE VIGILANCIA ELECTRONICA</t>
  </si>
  <si>
    <t>REQUISAS GENERALES Y SELECTIVAS EN LOS CENTROS PENITENCIARIOS</t>
  </si>
  <si>
    <t>FORMULACIÓN, REVISIÓN Y SEGUIMIENTO DE CONVENIOS</t>
  </si>
  <si>
    <t>CONVENIO</t>
  </si>
  <si>
    <t>SEGUIMIENTO Y CONTROL EN EL DESARROLLO E IMPLEMENTACION DE PROCESOS PRODUCTIVOS DEL SISTEMA PENITENCIARIO; Y LA PROMOCION Y COMERCIALIZACION DE LOS PRODUCTOS PENITENCIARIOS</t>
  </si>
  <si>
    <t>ELABORACION DE CONTRATOS, OPINIONES JURIDICAS, ESCRITOS E INFORMES</t>
  </si>
  <si>
    <t>PROGRAMA DE FORTALECIMIENTO INSTITUCIONAL, REHABILITACION Y REINSERCION DE PRIVADOS DE LIBERTAD</t>
  </si>
  <si>
    <t>Fecha: 31-07-2018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</si>
</sst>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 &quot;$&quot;* #,##0.00_ ;_ &quot;$&quot;* \-#,##0.00_ ;_ &quot;$&quot;* &quot;-&quot;??_ ;_ @_ "/>
    <numFmt numFmtId="165" formatCode="_(&quot;$&quot;* #,##0_);_(&quot;$&quot;* \(#,##0\);_(&quot;$&quot;* &quot;-&quot;??_);_(@_)"/>
    <numFmt numFmtId="166" formatCode="#,##0;[Red]#,##0"/>
  </numFmts>
  <fonts count="3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color indexed="8"/>
      <name val="Arial"/>
      <family val="2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" fillId="0" borderId="0" xfId="0" applyFont="1"/>
    <xf numFmtId="0" fontId="1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/>
    </xf>
    <xf numFmtId="44" fontId="21" fillId="2" borderId="1" xfId="1" applyFont="1" applyFill="1" applyBorder="1" applyAlignment="1">
      <alignment horizontal="center" vertical="center" wrapText="1"/>
    </xf>
    <xf numFmtId="44" fontId="21" fillId="2" borderId="1" xfId="1" applyFont="1" applyFill="1" applyBorder="1" applyAlignment="1">
      <alignment horizontal="center" vertical="center"/>
    </xf>
    <xf numFmtId="0" fontId="15" fillId="2" borderId="0" xfId="0" applyFont="1" applyFill="1"/>
    <xf numFmtId="0" fontId="23" fillId="0" borderId="0" xfId="0" applyFont="1" applyFill="1" applyBorder="1"/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66" fontId="17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165" fontId="25" fillId="0" borderId="0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Border="1" applyAlignment="1">
      <alignment horizontal="center" vertical="center"/>
    </xf>
    <xf numFmtId="37" fontId="26" fillId="0" borderId="0" xfId="1" applyNumberFormat="1" applyFont="1" applyFill="1" applyBorder="1" applyAlignment="1">
      <alignment horizontal="center" vertical="center"/>
    </xf>
    <xf numFmtId="37" fontId="27" fillId="0" borderId="0" xfId="1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1" fontId="32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3" fillId="0" borderId="0" xfId="0" applyFont="1"/>
    <xf numFmtId="0" fontId="33" fillId="0" borderId="0" xfId="0" applyFont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44" fontId="6" fillId="0" borderId="1" xfId="1" applyFont="1" applyBorder="1" applyAlignment="1">
      <alignment horizontal="center" vertical="center" wrapText="1"/>
    </xf>
    <xf numFmtId="44" fontId="15" fillId="0" borderId="0" xfId="1" applyFont="1"/>
    <xf numFmtId="164" fontId="15" fillId="0" borderId="0" xfId="0" applyNumberFormat="1" applyFont="1"/>
    <xf numFmtId="10" fontId="15" fillId="0" borderId="0" xfId="2" applyNumberFormat="1" applyFont="1"/>
    <xf numFmtId="44" fontId="15" fillId="0" borderId="0" xfId="2" applyNumberFormat="1" applyFont="1"/>
    <xf numFmtId="0" fontId="34" fillId="0" borderId="0" xfId="0" applyFont="1"/>
    <xf numFmtId="44" fontId="34" fillId="0" borderId="0" xfId="1" applyFont="1" applyAlignment="1">
      <alignment horizontal="center" vertical="center"/>
    </xf>
    <xf numFmtId="44" fontId="34" fillId="2" borderId="0" xfId="1" applyFont="1" applyFill="1" applyAlignment="1">
      <alignment horizontal="center" vertical="center"/>
    </xf>
    <xf numFmtId="44" fontId="34" fillId="2" borderId="0" xfId="0" applyNumberFormat="1" applyFont="1" applyFill="1"/>
    <xf numFmtId="44" fontId="34" fillId="0" borderId="0" xfId="0" applyNumberFormat="1" applyFont="1" applyAlignment="1">
      <alignment horizontal="center" vertical="center"/>
    </xf>
    <xf numFmtId="44" fontId="34" fillId="0" borderId="0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3" fillId="0" borderId="0" xfId="0" applyFont="1"/>
    <xf numFmtId="44" fontId="35" fillId="0" borderId="1" xfId="0" applyNumberFormat="1" applyFont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535253</xdr:colOff>
      <xdr:row>0</xdr:row>
      <xdr:rowOff>124089</xdr:rowOff>
    </xdr:from>
    <xdr:to>
      <xdr:col>2</xdr:col>
      <xdr:colOff>1061509</xdr:colOff>
      <xdr:row>5</xdr:row>
      <xdr:rowOff>30826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03" y="124089"/>
          <a:ext cx="1288256" cy="887812"/>
        </a:xfrm>
        <a:prstGeom prst="rect">
          <a:avLst/>
        </a:prstGeom>
      </xdr:spPr>
    </xdr:pic>
    <xdr:clientData/>
  </xdr:twoCellAnchor>
  <xdr:twoCellAnchor editAs="oneCell">
    <xdr:from>
      <xdr:col>29</xdr:col>
      <xdr:colOff>566738</xdr:colOff>
      <xdr:row>0</xdr:row>
      <xdr:rowOff>132291</xdr:rowOff>
    </xdr:from>
    <xdr:to>
      <xdr:col>30</xdr:col>
      <xdr:colOff>954617</xdr:colOff>
      <xdr:row>5</xdr:row>
      <xdr:rowOff>20373</xdr:rowOff>
    </xdr:to>
    <xdr:pic>
      <xdr:nvPicPr>
        <xdr:cNvPr id="3" name="2 Imagen" descr="C:\Users\Lic. Hilda Aguirre\Desktop\LOGO JULIO 2014\LOGO DGCP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40863" y="132291"/>
          <a:ext cx="1454679" cy="8691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68528</xdr:colOff>
      <xdr:row>0</xdr:row>
      <xdr:rowOff>85989</xdr:rowOff>
    </xdr:from>
    <xdr:to>
      <xdr:col>2</xdr:col>
      <xdr:colOff>594784</xdr:colOff>
      <xdr:row>4</xdr:row>
      <xdr:rowOff>183226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078" y="85989"/>
          <a:ext cx="1288256" cy="887812"/>
        </a:xfrm>
        <a:prstGeom prst="rect">
          <a:avLst/>
        </a:prstGeom>
      </xdr:spPr>
    </xdr:pic>
    <xdr:clientData/>
  </xdr:twoCellAnchor>
  <xdr:twoCellAnchor editAs="oneCell">
    <xdr:from>
      <xdr:col>14</xdr:col>
      <xdr:colOff>157163</xdr:colOff>
      <xdr:row>0</xdr:row>
      <xdr:rowOff>46566</xdr:rowOff>
    </xdr:from>
    <xdr:to>
      <xdr:col>17</xdr:col>
      <xdr:colOff>268817</xdr:colOff>
      <xdr:row>4</xdr:row>
      <xdr:rowOff>125148</xdr:rowOff>
    </xdr:to>
    <xdr:pic>
      <xdr:nvPicPr>
        <xdr:cNvPr id="3" name="2 Imagen" descr="C:\Users\Lic. Hilda Aguirre\Desktop\LOGO JULIO 2014\LOGO DGCP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363" y="46566"/>
          <a:ext cx="1454679" cy="8691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6"/>
  <sheetViews>
    <sheetView tabSelected="1" topLeftCell="S39" zoomScaleNormal="100" workbookViewId="0">
      <selection activeCell="AB44" sqref="AB43:AB44"/>
    </sheetView>
  </sheetViews>
  <sheetFormatPr baseColWidth="10" defaultRowHeight="15" x14ac:dyDescent="0.25"/>
  <cols>
    <col min="1" max="1" width="3.140625" style="39" customWidth="1"/>
    <col min="2" max="2" width="11.42578125" style="38" customWidth="1"/>
    <col min="3" max="3" width="33.5703125" style="39" customWidth="1"/>
    <col min="4" max="4" width="11.42578125" style="39"/>
    <col min="5" max="5" width="11.5703125" style="38" bestFit="1" customWidth="1"/>
    <col min="6" max="6" width="14.7109375" style="39" customWidth="1"/>
    <col min="7" max="7" width="6.7109375" style="39" bestFit="1" customWidth="1"/>
    <col min="8" max="8" width="16.140625" style="39" customWidth="1"/>
    <col min="9" max="9" width="6.7109375" style="39" bestFit="1" customWidth="1"/>
    <col min="10" max="10" width="15.85546875" style="39" customWidth="1"/>
    <col min="11" max="11" width="6.7109375" style="39" bestFit="1" customWidth="1"/>
    <col min="12" max="12" width="15.7109375" style="39" customWidth="1"/>
    <col min="13" max="13" width="6.7109375" style="50" bestFit="1" customWidth="1"/>
    <col min="14" max="14" width="16.28515625" style="39" customWidth="1"/>
    <col min="15" max="15" width="6.7109375" style="39" bestFit="1" customWidth="1"/>
    <col min="16" max="16" width="15.28515625" style="39" bestFit="1" customWidth="1"/>
    <col min="17" max="17" width="6.7109375" style="39" bestFit="1" customWidth="1"/>
    <col min="18" max="18" width="16.42578125" style="39" customWidth="1"/>
    <col min="19" max="19" width="6.7109375" style="39" bestFit="1" customWidth="1"/>
    <col min="20" max="20" width="15.85546875" style="39" customWidth="1"/>
    <col min="21" max="21" width="6.7109375" style="39" bestFit="1" customWidth="1"/>
    <col min="22" max="22" width="16.28515625" style="39" customWidth="1"/>
    <col min="23" max="23" width="6.7109375" style="39" bestFit="1" customWidth="1"/>
    <col min="24" max="24" width="15" style="39" customWidth="1"/>
    <col min="25" max="25" width="6.7109375" style="39" bestFit="1" customWidth="1"/>
    <col min="26" max="26" width="16" style="39" customWidth="1"/>
    <col min="27" max="27" width="6.7109375" style="39" bestFit="1" customWidth="1"/>
    <col min="28" max="28" width="15.28515625" style="39" bestFit="1" customWidth="1"/>
    <col min="29" max="29" width="6.7109375" style="39" bestFit="1" customWidth="1"/>
    <col min="30" max="30" width="16" style="39" customWidth="1"/>
    <col min="31" max="31" width="18.140625" style="39" customWidth="1"/>
    <col min="32" max="32" width="15.140625" style="39" customWidth="1"/>
    <col min="33" max="33" width="17.28515625" style="39" bestFit="1" customWidth="1"/>
    <col min="34" max="34" width="15.140625" style="39" bestFit="1" customWidth="1"/>
    <col min="35" max="35" width="12" style="39" bestFit="1" customWidth="1"/>
    <col min="36" max="16384" width="11.42578125" style="39"/>
  </cols>
  <sheetData>
    <row r="1" spans="2:35" x14ac:dyDescent="0.25">
      <c r="D1" s="38"/>
      <c r="E1" s="40"/>
      <c r="F1" s="40"/>
      <c r="G1" s="40"/>
      <c r="H1" s="40"/>
      <c r="I1" s="40"/>
      <c r="J1" s="40"/>
      <c r="K1" s="40"/>
      <c r="L1" s="40"/>
      <c r="M1" s="41"/>
      <c r="N1" s="40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2:35" ht="15.75" x14ac:dyDescent="0.25">
      <c r="B2" s="98" t="s">
        <v>64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</row>
    <row r="3" spans="2:35" ht="15.75" x14ac:dyDescent="0.25">
      <c r="B3" s="99" t="s">
        <v>65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</row>
    <row r="4" spans="2:35" ht="15.75" x14ac:dyDescent="0.25">
      <c r="B4" s="100" t="s">
        <v>92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</row>
    <row r="5" spans="2:35" x14ac:dyDescent="0.25">
      <c r="D5" s="38"/>
      <c r="E5" s="40"/>
      <c r="F5" s="40"/>
      <c r="G5" s="40"/>
      <c r="H5" s="40"/>
      <c r="I5" s="40"/>
      <c r="J5" s="40"/>
      <c r="K5" s="40"/>
      <c r="L5" s="40"/>
      <c r="M5" s="41"/>
      <c r="N5" s="40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</row>
    <row r="6" spans="2:35" x14ac:dyDescent="0.25">
      <c r="D6" s="38"/>
      <c r="E6" s="40"/>
      <c r="F6" s="40"/>
      <c r="G6" s="40"/>
      <c r="H6" s="40"/>
      <c r="I6" s="40"/>
      <c r="J6" s="40"/>
      <c r="K6" s="40"/>
      <c r="L6" s="40"/>
      <c r="M6" s="41"/>
      <c r="N6" s="40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2:35" ht="24.75" customHeight="1" x14ac:dyDescent="0.25">
      <c r="B7" s="101" t="s">
        <v>66</v>
      </c>
      <c r="C7" s="103" t="s">
        <v>2</v>
      </c>
      <c r="D7" s="103" t="s">
        <v>67</v>
      </c>
      <c r="E7" s="105" t="s">
        <v>68</v>
      </c>
      <c r="F7" s="103" t="s">
        <v>69</v>
      </c>
      <c r="G7" s="106" t="s">
        <v>70</v>
      </c>
      <c r="H7" s="106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92"/>
      <c r="AG7" s="92"/>
    </row>
    <row r="8" spans="2:35" ht="25.5" customHeight="1" x14ac:dyDescent="0.25">
      <c r="B8" s="102"/>
      <c r="C8" s="104"/>
      <c r="D8" s="104"/>
      <c r="E8" s="105"/>
      <c r="F8" s="104"/>
      <c r="G8" s="43" t="s">
        <v>1</v>
      </c>
      <c r="H8" s="43" t="s">
        <v>72</v>
      </c>
      <c r="I8" s="43" t="s">
        <v>73</v>
      </c>
      <c r="J8" s="43" t="s">
        <v>72</v>
      </c>
      <c r="K8" s="43" t="s">
        <v>74</v>
      </c>
      <c r="L8" s="43" t="s">
        <v>72</v>
      </c>
      <c r="M8" s="43" t="s">
        <v>75</v>
      </c>
      <c r="N8" s="43" t="s">
        <v>72</v>
      </c>
      <c r="O8" s="43" t="s">
        <v>74</v>
      </c>
      <c r="P8" s="43" t="s">
        <v>72</v>
      </c>
      <c r="Q8" s="44" t="s">
        <v>76</v>
      </c>
      <c r="R8" s="43" t="s">
        <v>72</v>
      </c>
      <c r="S8" s="44" t="s">
        <v>76</v>
      </c>
      <c r="T8" s="43" t="s">
        <v>72</v>
      </c>
      <c r="U8" s="44" t="s">
        <v>75</v>
      </c>
      <c r="V8" s="43" t="s">
        <v>72</v>
      </c>
      <c r="W8" s="44" t="s">
        <v>77</v>
      </c>
      <c r="X8" s="43" t="s">
        <v>72</v>
      </c>
      <c r="Y8" s="44" t="s">
        <v>78</v>
      </c>
      <c r="Z8" s="43" t="s">
        <v>72</v>
      </c>
      <c r="AA8" s="44" t="s">
        <v>0</v>
      </c>
      <c r="AB8" s="43" t="s">
        <v>72</v>
      </c>
      <c r="AC8" s="45" t="s">
        <v>79</v>
      </c>
      <c r="AD8" s="45" t="s">
        <v>88</v>
      </c>
      <c r="AE8" s="45" t="s">
        <v>71</v>
      </c>
      <c r="AF8" s="92"/>
      <c r="AG8" s="92"/>
    </row>
    <row r="9" spans="2:35" ht="120" customHeight="1" x14ac:dyDescent="0.25">
      <c r="B9" s="28" t="s">
        <v>80</v>
      </c>
      <c r="C9" s="24" t="s">
        <v>57</v>
      </c>
      <c r="D9" s="25" t="s">
        <v>28</v>
      </c>
      <c r="E9" s="28">
        <f>+G9+I9+K9+M9+O9+Q9+S9+U9+W9+Y9+AA9+AC9</f>
        <v>6670</v>
      </c>
      <c r="F9" s="25" t="s">
        <v>56</v>
      </c>
      <c r="G9" s="28">
        <v>550</v>
      </c>
      <c r="H9" s="46">
        <f>G9*$AF9</f>
        <v>30735.129685157419</v>
      </c>
      <c r="I9" s="28">
        <v>575</v>
      </c>
      <c r="J9" s="46">
        <f>I9*$AF9</f>
        <v>32132.181034482757</v>
      </c>
      <c r="K9" s="28">
        <v>575</v>
      </c>
      <c r="L9" s="46">
        <f>K9*$AF9</f>
        <v>32132.181034482757</v>
      </c>
      <c r="M9" s="29">
        <v>450</v>
      </c>
      <c r="N9" s="46">
        <f t="shared" ref="N9:N41" si="0">M9*$AF9</f>
        <v>25146.924287856073</v>
      </c>
      <c r="O9" s="28">
        <v>575</v>
      </c>
      <c r="P9" s="46">
        <f t="shared" ref="P9:P41" si="1">O9*$AF9</f>
        <v>32132.181034482757</v>
      </c>
      <c r="Q9" s="28">
        <v>575</v>
      </c>
      <c r="R9" s="46">
        <f t="shared" ref="R9:R41" si="2">Q9*$AF9</f>
        <v>32132.181034482757</v>
      </c>
      <c r="S9" s="28">
        <v>550</v>
      </c>
      <c r="T9" s="46">
        <f t="shared" ref="T9:T41" si="3">S9*$AF9</f>
        <v>30735.129685157419</v>
      </c>
      <c r="U9" s="28">
        <v>575</v>
      </c>
      <c r="V9" s="46">
        <f t="shared" ref="V9:V41" si="4">U9*$AF9</f>
        <v>32132.181034482757</v>
      </c>
      <c r="W9" s="28">
        <v>560</v>
      </c>
      <c r="X9" s="46">
        <f t="shared" ref="X9:X41" si="5">W9*$AF9</f>
        <v>31293.950224887554</v>
      </c>
      <c r="Y9" s="28">
        <v>575</v>
      </c>
      <c r="Z9" s="46">
        <f t="shared" ref="Z9:Z41" si="6">Y9*$AF9</f>
        <v>32132.181034482757</v>
      </c>
      <c r="AA9" s="28">
        <v>560</v>
      </c>
      <c r="AB9" s="46">
        <f t="shared" ref="AB9:AB41" si="7">AA9*$AF9</f>
        <v>31293.950224887554</v>
      </c>
      <c r="AC9" s="28">
        <v>550</v>
      </c>
      <c r="AD9" s="46">
        <f t="shared" ref="AD9:AD41" si="8">AC9*$AF9</f>
        <v>30735.129685157419</v>
      </c>
      <c r="AE9" s="47">
        <v>372733.3</v>
      </c>
      <c r="AF9" s="93">
        <f>AE9/E9</f>
        <v>55.882053973013491</v>
      </c>
      <c r="AG9" s="93">
        <f>SUM(H9+J9+L9+N9+P9+R9+T9+V9+X9+Z9+AB9+AD9)</f>
        <v>372733.30000000005</v>
      </c>
      <c r="AH9" s="90"/>
      <c r="AI9" s="89"/>
    </row>
    <row r="10" spans="2:35" ht="138" customHeight="1" x14ac:dyDescent="0.25">
      <c r="B10" s="28" t="s">
        <v>82</v>
      </c>
      <c r="C10" s="24" t="s">
        <v>59</v>
      </c>
      <c r="D10" s="25" t="s">
        <v>28</v>
      </c>
      <c r="E10" s="28">
        <f t="shared" ref="E10:E42" si="9">+G10+I10+K10+M10+O10+Q10+S10+U10+W10+Y10+AA10+AC10</f>
        <v>447</v>
      </c>
      <c r="F10" s="25" t="s">
        <v>58</v>
      </c>
      <c r="G10" s="28">
        <v>31</v>
      </c>
      <c r="H10" s="46">
        <f>G10*$AF10</f>
        <v>1732.3438031319909</v>
      </c>
      <c r="I10" s="28">
        <v>31</v>
      </c>
      <c r="J10" s="46">
        <f>I10*$AF10</f>
        <v>1732.3438031319909</v>
      </c>
      <c r="K10" s="28">
        <v>26</v>
      </c>
      <c r="L10" s="46">
        <f>K10*$AF10</f>
        <v>1452.9335123042504</v>
      </c>
      <c r="M10" s="29">
        <v>21</v>
      </c>
      <c r="N10" s="46">
        <f t="shared" si="0"/>
        <v>1173.5232214765099</v>
      </c>
      <c r="O10" s="28">
        <v>31</v>
      </c>
      <c r="P10" s="46">
        <f t="shared" si="1"/>
        <v>1732.3438031319909</v>
      </c>
      <c r="Q10" s="28">
        <v>41</v>
      </c>
      <c r="R10" s="46">
        <f t="shared" si="2"/>
        <v>2291.164384787472</v>
      </c>
      <c r="S10" s="28">
        <v>31</v>
      </c>
      <c r="T10" s="46">
        <f t="shared" si="3"/>
        <v>1732.3438031319909</v>
      </c>
      <c r="U10" s="28">
        <v>31</v>
      </c>
      <c r="V10" s="46">
        <f t="shared" si="4"/>
        <v>1732.3438031319909</v>
      </c>
      <c r="W10" s="28">
        <v>31</v>
      </c>
      <c r="X10" s="46">
        <f t="shared" si="5"/>
        <v>1732.3438031319909</v>
      </c>
      <c r="Y10" s="28">
        <v>31</v>
      </c>
      <c r="Z10" s="46">
        <f t="shared" si="6"/>
        <v>1732.3438031319909</v>
      </c>
      <c r="AA10" s="28">
        <v>61</v>
      </c>
      <c r="AB10" s="46">
        <f t="shared" si="7"/>
        <v>3408.805548098434</v>
      </c>
      <c r="AC10" s="28">
        <v>81</v>
      </c>
      <c r="AD10" s="46">
        <f t="shared" si="8"/>
        <v>4526.4467114093959</v>
      </c>
      <c r="AE10" s="47">
        <v>24979.279999999999</v>
      </c>
      <c r="AF10" s="93">
        <f t="shared" ref="AF10:AF39" si="10">AE10/E10</f>
        <v>55.882058165548095</v>
      </c>
      <c r="AG10" s="93">
        <f t="shared" ref="AG10:AG41" si="11">SUM(H10+J10+L10+N10+P10+R10+T10+V10+X10+Z10+AB10+AD10)</f>
        <v>24979.279999999999</v>
      </c>
      <c r="AH10" s="90"/>
      <c r="AI10" s="89"/>
    </row>
    <row r="11" spans="2:35" ht="62.25" customHeight="1" x14ac:dyDescent="0.25">
      <c r="B11" s="28" t="s">
        <v>4</v>
      </c>
      <c r="C11" s="24" t="s">
        <v>5</v>
      </c>
      <c r="D11" s="25" t="s">
        <v>25</v>
      </c>
      <c r="E11" s="28">
        <f t="shared" si="9"/>
        <v>8199</v>
      </c>
      <c r="F11" s="25" t="s">
        <v>42</v>
      </c>
      <c r="G11" s="28">
        <v>696</v>
      </c>
      <c r="H11" s="46">
        <f t="shared" ref="H11:H42" si="12">G11*$AF11</f>
        <v>38893.909520673253</v>
      </c>
      <c r="I11" s="28">
        <v>695</v>
      </c>
      <c r="J11" s="46">
        <f t="shared" ref="J11:J42" si="13">I11*$AF11</f>
        <v>38838.027466764237</v>
      </c>
      <c r="K11" s="28">
        <v>708</v>
      </c>
      <c r="L11" s="46">
        <f t="shared" ref="L11:AD42" si="14">K11*$AF11</f>
        <v>39564.494167581412</v>
      </c>
      <c r="M11" s="29">
        <v>587</v>
      </c>
      <c r="N11" s="46">
        <f t="shared" si="0"/>
        <v>32802.765644590807</v>
      </c>
      <c r="O11" s="28">
        <v>710</v>
      </c>
      <c r="P11" s="46">
        <f t="shared" si="1"/>
        <v>39676.258275399436</v>
      </c>
      <c r="Q11" s="28">
        <v>710</v>
      </c>
      <c r="R11" s="46">
        <f t="shared" si="2"/>
        <v>39676.258275399436</v>
      </c>
      <c r="S11" s="28">
        <v>713</v>
      </c>
      <c r="T11" s="46">
        <f t="shared" si="3"/>
        <v>39843.904437126475</v>
      </c>
      <c r="U11" s="28">
        <v>636</v>
      </c>
      <c r="V11" s="46">
        <f t="shared" si="4"/>
        <v>35540.986286132458</v>
      </c>
      <c r="W11" s="28">
        <v>701</v>
      </c>
      <c r="X11" s="46">
        <f t="shared" si="5"/>
        <v>39173.319790218316</v>
      </c>
      <c r="Y11" s="28">
        <v>714</v>
      </c>
      <c r="Z11" s="46">
        <f t="shared" si="6"/>
        <v>39899.786491035491</v>
      </c>
      <c r="AA11" s="28">
        <v>704</v>
      </c>
      <c r="AB11" s="46">
        <f t="shared" si="7"/>
        <v>39340.965951945356</v>
      </c>
      <c r="AC11" s="28">
        <v>625</v>
      </c>
      <c r="AD11" s="46">
        <f t="shared" si="8"/>
        <v>34926.283693133308</v>
      </c>
      <c r="AE11" s="47">
        <v>458176.96</v>
      </c>
      <c r="AF11" s="93">
        <f t="shared" si="10"/>
        <v>55.882053909013294</v>
      </c>
      <c r="AG11" s="93">
        <f t="shared" si="11"/>
        <v>458176.96</v>
      </c>
      <c r="AH11" s="90"/>
      <c r="AI11" s="89"/>
    </row>
    <row r="12" spans="2:35" s="50" customFormat="1" ht="69.75" customHeight="1" x14ac:dyDescent="0.25">
      <c r="B12" s="29" t="s">
        <v>4</v>
      </c>
      <c r="C12" s="27" t="s">
        <v>6</v>
      </c>
      <c r="D12" s="26" t="s">
        <v>25</v>
      </c>
      <c r="E12" s="28">
        <f t="shared" si="9"/>
        <v>34523</v>
      </c>
      <c r="F12" s="26" t="s">
        <v>42</v>
      </c>
      <c r="G12" s="29">
        <v>3827</v>
      </c>
      <c r="H12" s="48">
        <f t="shared" si="12"/>
        <v>213860.61952263708</v>
      </c>
      <c r="I12" s="29">
        <v>2633</v>
      </c>
      <c r="J12" s="48">
        <f t="shared" si="13"/>
        <v>147137.44740086317</v>
      </c>
      <c r="K12" s="29">
        <v>2821</v>
      </c>
      <c r="L12" s="48">
        <f t="shared" si="14"/>
        <v>157643.27349708887</v>
      </c>
      <c r="M12" s="29">
        <v>2851</v>
      </c>
      <c r="N12" s="48">
        <f t="shared" si="0"/>
        <v>159319.73510818873</v>
      </c>
      <c r="O12" s="29">
        <v>2833</v>
      </c>
      <c r="P12" s="48">
        <f t="shared" si="1"/>
        <v>158313.85814152882</v>
      </c>
      <c r="Q12" s="29">
        <v>2542</v>
      </c>
      <c r="R12" s="48">
        <f t="shared" si="2"/>
        <v>142052.18051386031</v>
      </c>
      <c r="S12" s="29">
        <v>3198</v>
      </c>
      <c r="T12" s="48">
        <f t="shared" si="3"/>
        <v>178710.80774324361</v>
      </c>
      <c r="U12" s="29">
        <v>2839</v>
      </c>
      <c r="V12" s="48">
        <f t="shared" si="4"/>
        <v>158649.15046374878</v>
      </c>
      <c r="W12" s="29">
        <v>2817</v>
      </c>
      <c r="X12" s="48">
        <f t="shared" si="5"/>
        <v>157419.74528227557</v>
      </c>
      <c r="Y12" s="29">
        <v>2832</v>
      </c>
      <c r="Z12" s="48">
        <f t="shared" si="6"/>
        <v>158257.97608782549</v>
      </c>
      <c r="AA12" s="29">
        <v>2798</v>
      </c>
      <c r="AB12" s="48">
        <f t="shared" si="7"/>
        <v>156357.98626191233</v>
      </c>
      <c r="AC12" s="29">
        <v>2532</v>
      </c>
      <c r="AD12" s="48">
        <f t="shared" si="8"/>
        <v>141493.35997682702</v>
      </c>
      <c r="AE12" s="49">
        <v>1929216.14</v>
      </c>
      <c r="AF12" s="94">
        <f t="shared" si="10"/>
        <v>55.882053703328211</v>
      </c>
      <c r="AG12" s="94">
        <f t="shared" si="11"/>
        <v>1929216.1399999997</v>
      </c>
      <c r="AH12" s="90"/>
      <c r="AI12" s="89"/>
    </row>
    <row r="13" spans="2:35" ht="38.25" customHeight="1" x14ac:dyDescent="0.25">
      <c r="B13" s="28" t="s">
        <v>11</v>
      </c>
      <c r="C13" s="24" t="s">
        <v>101</v>
      </c>
      <c r="D13" s="25" t="s">
        <v>28</v>
      </c>
      <c r="E13" s="28">
        <f t="shared" si="9"/>
        <v>1478</v>
      </c>
      <c r="F13" s="25" t="s">
        <v>42</v>
      </c>
      <c r="G13" s="28">
        <v>123</v>
      </c>
      <c r="H13" s="46">
        <f t="shared" si="12"/>
        <v>6873.4929905277395</v>
      </c>
      <c r="I13" s="28">
        <v>123</v>
      </c>
      <c r="J13" s="46">
        <f t="shared" si="13"/>
        <v>6873.4929905277395</v>
      </c>
      <c r="K13" s="28">
        <v>123</v>
      </c>
      <c r="L13" s="46">
        <f t="shared" si="14"/>
        <v>6873.4929905277395</v>
      </c>
      <c r="M13" s="28">
        <v>123</v>
      </c>
      <c r="N13" s="46">
        <f t="shared" si="0"/>
        <v>6873.4929905277395</v>
      </c>
      <c r="O13" s="28">
        <v>123</v>
      </c>
      <c r="P13" s="46">
        <f t="shared" si="1"/>
        <v>6873.4929905277395</v>
      </c>
      <c r="Q13" s="28">
        <v>123</v>
      </c>
      <c r="R13" s="46">
        <f t="shared" si="2"/>
        <v>6873.4929905277395</v>
      </c>
      <c r="S13" s="28">
        <v>123</v>
      </c>
      <c r="T13" s="46">
        <f t="shared" si="3"/>
        <v>6873.4929905277395</v>
      </c>
      <c r="U13" s="28">
        <v>123</v>
      </c>
      <c r="V13" s="46">
        <f t="shared" si="4"/>
        <v>6873.4929905277395</v>
      </c>
      <c r="W13" s="28">
        <v>123</v>
      </c>
      <c r="X13" s="46">
        <f t="shared" si="5"/>
        <v>6873.4929905277395</v>
      </c>
      <c r="Y13" s="28">
        <v>123</v>
      </c>
      <c r="Z13" s="46">
        <f t="shared" si="6"/>
        <v>6873.4929905277395</v>
      </c>
      <c r="AA13" s="28">
        <v>123</v>
      </c>
      <c r="AB13" s="46">
        <f t="shared" si="7"/>
        <v>6873.4929905277395</v>
      </c>
      <c r="AC13" s="28">
        <v>125</v>
      </c>
      <c r="AD13" s="46">
        <f t="shared" si="8"/>
        <v>6985.2571041948568</v>
      </c>
      <c r="AE13" s="47">
        <v>82593.679999999993</v>
      </c>
      <c r="AF13" s="93">
        <f t="shared" si="10"/>
        <v>55.882056833558856</v>
      </c>
      <c r="AG13" s="93">
        <f t="shared" si="11"/>
        <v>82593.679999999993</v>
      </c>
      <c r="AH13" s="90"/>
      <c r="AI13" s="89"/>
    </row>
    <row r="14" spans="2:35" ht="93" customHeight="1" x14ac:dyDescent="0.25">
      <c r="B14" s="28" t="s">
        <v>4</v>
      </c>
      <c r="C14" s="24" t="s">
        <v>85</v>
      </c>
      <c r="D14" s="25" t="s">
        <v>25</v>
      </c>
      <c r="E14" s="28">
        <f t="shared" si="9"/>
        <v>232718</v>
      </c>
      <c r="F14" s="25" t="s">
        <v>42</v>
      </c>
      <c r="G14" s="28">
        <v>19650</v>
      </c>
      <c r="H14" s="46">
        <f t="shared" si="12"/>
        <v>1098082.3566440928</v>
      </c>
      <c r="I14" s="28">
        <v>19656</v>
      </c>
      <c r="J14" s="46">
        <f t="shared" si="13"/>
        <v>1098417.6489667322</v>
      </c>
      <c r="K14" s="28">
        <v>19863</v>
      </c>
      <c r="L14" s="46">
        <f t="shared" si="14"/>
        <v>1109985.2340977921</v>
      </c>
      <c r="M14" s="29">
        <v>18637</v>
      </c>
      <c r="N14" s="46">
        <f t="shared" si="0"/>
        <v>1041473.8361718045</v>
      </c>
      <c r="O14" s="28">
        <v>19728</v>
      </c>
      <c r="P14" s="46">
        <f t="shared" si="1"/>
        <v>1102441.1568384052</v>
      </c>
      <c r="Q14" s="28">
        <v>19608</v>
      </c>
      <c r="R14" s="46">
        <f t="shared" si="2"/>
        <v>1095735.3103856167</v>
      </c>
      <c r="S14" s="28">
        <v>19728</v>
      </c>
      <c r="T14" s="46">
        <f t="shared" si="3"/>
        <v>1102441.1568384052</v>
      </c>
      <c r="U14" s="28">
        <v>18541</v>
      </c>
      <c r="V14" s="46">
        <f t="shared" si="4"/>
        <v>1036109.1590095737</v>
      </c>
      <c r="W14" s="28">
        <v>19718</v>
      </c>
      <c r="X14" s="46">
        <f t="shared" si="5"/>
        <v>1101882.3363006727</v>
      </c>
      <c r="Y14" s="28">
        <v>19614</v>
      </c>
      <c r="Z14" s="46">
        <f t="shared" si="6"/>
        <v>1096070.6027082563</v>
      </c>
      <c r="AA14" s="28">
        <v>19724</v>
      </c>
      <c r="AB14" s="46">
        <f t="shared" si="7"/>
        <v>1102217.6286233123</v>
      </c>
      <c r="AC14" s="28">
        <v>18251</v>
      </c>
      <c r="AD14" s="46">
        <f t="shared" si="8"/>
        <v>1019903.3634153352</v>
      </c>
      <c r="AE14" s="47">
        <v>13004759.789999999</v>
      </c>
      <c r="AF14" s="93">
        <f t="shared" si="10"/>
        <v>55.882053773236272</v>
      </c>
      <c r="AG14" s="93">
        <f t="shared" si="11"/>
        <v>13004759.789999997</v>
      </c>
      <c r="AH14" s="90"/>
      <c r="AI14" s="89"/>
    </row>
    <row r="15" spans="2:35" ht="78" customHeight="1" x14ac:dyDescent="0.25">
      <c r="B15" s="29" t="s">
        <v>4</v>
      </c>
      <c r="C15" s="27" t="s">
        <v>62</v>
      </c>
      <c r="D15" s="26" t="s">
        <v>25</v>
      </c>
      <c r="E15" s="28">
        <f t="shared" si="9"/>
        <v>19554</v>
      </c>
      <c r="F15" s="26" t="s">
        <v>61</v>
      </c>
      <c r="G15" s="29">
        <v>1949</v>
      </c>
      <c r="H15" s="46">
        <f t="shared" si="12"/>
        <v>108914.12285568169</v>
      </c>
      <c r="I15" s="29">
        <v>1605</v>
      </c>
      <c r="J15" s="46">
        <f t="shared" si="13"/>
        <v>89690.696348573183</v>
      </c>
      <c r="K15" s="29">
        <v>1470</v>
      </c>
      <c r="L15" s="46">
        <f t="shared" si="14"/>
        <v>82146.619085609083</v>
      </c>
      <c r="M15" s="29">
        <v>1416</v>
      </c>
      <c r="N15" s="46">
        <f t="shared" si="0"/>
        <v>79128.988180423432</v>
      </c>
      <c r="O15" s="29">
        <v>1519</v>
      </c>
      <c r="P15" s="46">
        <f t="shared" si="1"/>
        <v>84884.839721796045</v>
      </c>
      <c r="Q15" s="29">
        <v>1808</v>
      </c>
      <c r="R15" s="46">
        <f t="shared" si="2"/>
        <v>101034.75326991919</v>
      </c>
      <c r="S15" s="29">
        <v>1777</v>
      </c>
      <c r="T15" s="46">
        <f t="shared" si="3"/>
        <v>99302.409602127431</v>
      </c>
      <c r="U15" s="29">
        <v>1395</v>
      </c>
      <c r="V15" s="46">
        <f t="shared" si="4"/>
        <v>77955.46505062902</v>
      </c>
      <c r="W15" s="29">
        <v>1537</v>
      </c>
      <c r="X15" s="46">
        <f t="shared" si="5"/>
        <v>85890.716690191257</v>
      </c>
      <c r="Y15" s="29">
        <v>2107</v>
      </c>
      <c r="Z15" s="46">
        <f t="shared" si="6"/>
        <v>117743.48735603968</v>
      </c>
      <c r="AA15" s="29">
        <v>1536</v>
      </c>
      <c r="AB15" s="46">
        <f t="shared" si="7"/>
        <v>85834.834636391519</v>
      </c>
      <c r="AC15" s="29">
        <v>1435</v>
      </c>
      <c r="AD15" s="46">
        <f t="shared" si="8"/>
        <v>80190.747202618382</v>
      </c>
      <c r="AE15" s="47">
        <v>1092717.68</v>
      </c>
      <c r="AF15" s="93">
        <f t="shared" si="10"/>
        <v>55.882053799734067</v>
      </c>
      <c r="AG15" s="93">
        <f t="shared" si="11"/>
        <v>1092717.68</v>
      </c>
      <c r="AH15" s="90"/>
      <c r="AI15" s="89"/>
    </row>
    <row r="16" spans="2:35" ht="47.25" customHeight="1" x14ac:dyDescent="0.25">
      <c r="B16" s="28" t="s">
        <v>3</v>
      </c>
      <c r="C16" s="24" t="s">
        <v>105</v>
      </c>
      <c r="D16" s="25" t="s">
        <v>28</v>
      </c>
      <c r="E16" s="28">
        <f t="shared" si="9"/>
        <v>2400</v>
      </c>
      <c r="F16" s="25" t="s">
        <v>7</v>
      </c>
      <c r="G16" s="28">
        <v>200</v>
      </c>
      <c r="H16" s="46">
        <f t="shared" si="12"/>
        <v>11176.410833333333</v>
      </c>
      <c r="I16" s="28">
        <v>200</v>
      </c>
      <c r="J16" s="46">
        <f t="shared" si="13"/>
        <v>11176.410833333333</v>
      </c>
      <c r="K16" s="28">
        <v>200</v>
      </c>
      <c r="L16" s="46">
        <f t="shared" si="14"/>
        <v>11176.410833333333</v>
      </c>
      <c r="M16" s="28">
        <v>200</v>
      </c>
      <c r="N16" s="46">
        <f t="shared" si="0"/>
        <v>11176.410833333333</v>
      </c>
      <c r="O16" s="28">
        <v>200</v>
      </c>
      <c r="P16" s="46">
        <f t="shared" si="1"/>
        <v>11176.410833333333</v>
      </c>
      <c r="Q16" s="28">
        <v>200</v>
      </c>
      <c r="R16" s="46">
        <f t="shared" si="2"/>
        <v>11176.410833333333</v>
      </c>
      <c r="S16" s="28">
        <v>200</v>
      </c>
      <c r="T16" s="46">
        <f t="shared" si="3"/>
        <v>11176.410833333333</v>
      </c>
      <c r="U16" s="28">
        <v>200</v>
      </c>
      <c r="V16" s="46">
        <f t="shared" si="4"/>
        <v>11176.410833333333</v>
      </c>
      <c r="W16" s="28">
        <v>200</v>
      </c>
      <c r="X16" s="46">
        <f t="shared" si="5"/>
        <v>11176.410833333333</v>
      </c>
      <c r="Y16" s="28">
        <v>200</v>
      </c>
      <c r="Z16" s="46">
        <f t="shared" si="6"/>
        <v>11176.410833333333</v>
      </c>
      <c r="AA16" s="28">
        <v>200</v>
      </c>
      <c r="AB16" s="46">
        <f t="shared" si="7"/>
        <v>11176.410833333333</v>
      </c>
      <c r="AC16" s="28">
        <v>200</v>
      </c>
      <c r="AD16" s="46">
        <f t="shared" si="8"/>
        <v>11176.410833333333</v>
      </c>
      <c r="AE16" s="47">
        <v>134116.93</v>
      </c>
      <c r="AF16" s="93">
        <f t="shared" si="10"/>
        <v>55.882054166666663</v>
      </c>
      <c r="AG16" s="93">
        <f t="shared" si="11"/>
        <v>134116.92999999996</v>
      </c>
      <c r="AH16" s="90"/>
      <c r="AI16" s="89"/>
    </row>
    <row r="17" spans="2:35" ht="66.75" customHeight="1" x14ac:dyDescent="0.25">
      <c r="B17" s="28" t="s">
        <v>98</v>
      </c>
      <c r="C17" s="24" t="s">
        <v>102</v>
      </c>
      <c r="D17" s="25" t="s">
        <v>103</v>
      </c>
      <c r="E17" s="28">
        <f t="shared" si="9"/>
        <v>24</v>
      </c>
      <c r="F17" s="25" t="s">
        <v>7</v>
      </c>
      <c r="G17" s="28">
        <v>2</v>
      </c>
      <c r="H17" s="46">
        <f t="shared" si="12"/>
        <v>111.76416666666667</v>
      </c>
      <c r="I17" s="28">
        <v>2</v>
      </c>
      <c r="J17" s="46">
        <f t="shared" si="13"/>
        <v>111.76416666666667</v>
      </c>
      <c r="K17" s="28">
        <v>2</v>
      </c>
      <c r="L17" s="46">
        <f t="shared" si="14"/>
        <v>111.76416666666667</v>
      </c>
      <c r="M17" s="28">
        <v>2</v>
      </c>
      <c r="N17" s="46">
        <f t="shared" si="0"/>
        <v>111.76416666666667</v>
      </c>
      <c r="O17" s="28">
        <v>2</v>
      </c>
      <c r="P17" s="46">
        <f t="shared" si="1"/>
        <v>111.76416666666667</v>
      </c>
      <c r="Q17" s="28">
        <v>2</v>
      </c>
      <c r="R17" s="46">
        <f t="shared" si="2"/>
        <v>111.76416666666667</v>
      </c>
      <c r="S17" s="28">
        <v>2</v>
      </c>
      <c r="T17" s="46">
        <f t="shared" si="3"/>
        <v>111.76416666666667</v>
      </c>
      <c r="U17" s="28">
        <v>2</v>
      </c>
      <c r="V17" s="46">
        <f t="shared" si="4"/>
        <v>111.76416666666667</v>
      </c>
      <c r="W17" s="28">
        <v>2</v>
      </c>
      <c r="X17" s="46">
        <f t="shared" si="5"/>
        <v>111.76416666666667</v>
      </c>
      <c r="Y17" s="28">
        <v>2</v>
      </c>
      <c r="Z17" s="46">
        <f t="shared" si="6"/>
        <v>111.76416666666667</v>
      </c>
      <c r="AA17" s="28">
        <v>2</v>
      </c>
      <c r="AB17" s="46">
        <f t="shared" si="7"/>
        <v>111.76416666666667</v>
      </c>
      <c r="AC17" s="28">
        <v>2</v>
      </c>
      <c r="AD17" s="46">
        <f t="shared" si="8"/>
        <v>111.76416666666667</v>
      </c>
      <c r="AE17" s="47">
        <v>1341.17</v>
      </c>
      <c r="AF17" s="93">
        <f t="shared" si="10"/>
        <v>55.882083333333334</v>
      </c>
      <c r="AG17" s="93">
        <f t="shared" si="11"/>
        <v>1341.17</v>
      </c>
      <c r="AH17" s="90"/>
      <c r="AI17" s="89"/>
    </row>
    <row r="18" spans="2:35" ht="98.25" customHeight="1" x14ac:dyDescent="0.25">
      <c r="B18" s="28" t="s">
        <v>4</v>
      </c>
      <c r="C18" s="24" t="s">
        <v>104</v>
      </c>
      <c r="D18" s="25" t="s">
        <v>60</v>
      </c>
      <c r="E18" s="28">
        <f t="shared" si="9"/>
        <v>126</v>
      </c>
      <c r="F18" s="25" t="s">
        <v>8</v>
      </c>
      <c r="G18" s="28">
        <v>9</v>
      </c>
      <c r="H18" s="46">
        <f t="shared" si="12"/>
        <v>502.93857142857144</v>
      </c>
      <c r="I18" s="28">
        <v>12</v>
      </c>
      <c r="J18" s="46">
        <f t="shared" si="13"/>
        <v>670.58476190476199</v>
      </c>
      <c r="K18" s="28">
        <v>12</v>
      </c>
      <c r="L18" s="46">
        <f t="shared" si="14"/>
        <v>670.58476190476199</v>
      </c>
      <c r="M18" s="29">
        <v>9</v>
      </c>
      <c r="N18" s="46">
        <f t="shared" si="0"/>
        <v>502.93857142857144</v>
      </c>
      <c r="O18" s="28">
        <v>9</v>
      </c>
      <c r="P18" s="46">
        <f t="shared" si="1"/>
        <v>502.93857142857144</v>
      </c>
      <c r="Q18" s="28">
        <v>12</v>
      </c>
      <c r="R18" s="46">
        <f t="shared" si="2"/>
        <v>670.58476190476199</v>
      </c>
      <c r="S18" s="28">
        <v>12</v>
      </c>
      <c r="T18" s="46">
        <f t="shared" si="3"/>
        <v>670.58476190476199</v>
      </c>
      <c r="U18" s="28">
        <v>12</v>
      </c>
      <c r="V18" s="46">
        <f t="shared" si="4"/>
        <v>670.58476190476199</v>
      </c>
      <c r="W18" s="28">
        <v>9</v>
      </c>
      <c r="X18" s="46">
        <f t="shared" si="5"/>
        <v>502.93857142857144</v>
      </c>
      <c r="Y18" s="28">
        <v>12</v>
      </c>
      <c r="Z18" s="46">
        <f t="shared" si="6"/>
        <v>670.58476190476199</v>
      </c>
      <c r="AA18" s="28">
        <v>11</v>
      </c>
      <c r="AB18" s="46">
        <f t="shared" si="7"/>
        <v>614.7026984126984</v>
      </c>
      <c r="AC18" s="28">
        <v>7</v>
      </c>
      <c r="AD18" s="46">
        <f t="shared" si="8"/>
        <v>391.17444444444448</v>
      </c>
      <c r="AE18" s="47">
        <v>7041.14</v>
      </c>
      <c r="AF18" s="93">
        <f t="shared" si="10"/>
        <v>55.882063492063494</v>
      </c>
      <c r="AG18" s="93">
        <f t="shared" si="11"/>
        <v>7041.1400000000012</v>
      </c>
      <c r="AH18" s="90"/>
      <c r="AI18" s="89"/>
    </row>
    <row r="19" spans="2:35" ht="56.25" customHeight="1" x14ac:dyDescent="0.25">
      <c r="B19" s="29"/>
      <c r="C19" s="27" t="s">
        <v>10</v>
      </c>
      <c r="D19" s="26" t="s">
        <v>9</v>
      </c>
      <c r="E19" s="28">
        <f t="shared" si="9"/>
        <v>12</v>
      </c>
      <c r="F19" s="26" t="s">
        <v>47</v>
      </c>
      <c r="G19" s="29">
        <v>1</v>
      </c>
      <c r="H19" s="46">
        <f t="shared" si="12"/>
        <v>55.881666666666668</v>
      </c>
      <c r="I19" s="29">
        <v>1</v>
      </c>
      <c r="J19" s="46">
        <f t="shared" si="13"/>
        <v>55.881666666666668</v>
      </c>
      <c r="K19" s="29">
        <v>1</v>
      </c>
      <c r="L19" s="46">
        <f t="shared" si="14"/>
        <v>55.881666666666668</v>
      </c>
      <c r="M19" s="29">
        <v>1</v>
      </c>
      <c r="N19" s="46">
        <f t="shared" si="0"/>
        <v>55.881666666666668</v>
      </c>
      <c r="O19" s="29">
        <v>1</v>
      </c>
      <c r="P19" s="46">
        <f t="shared" si="1"/>
        <v>55.881666666666668</v>
      </c>
      <c r="Q19" s="29">
        <v>1</v>
      </c>
      <c r="R19" s="46">
        <f t="shared" si="2"/>
        <v>55.881666666666668</v>
      </c>
      <c r="S19" s="29">
        <v>1</v>
      </c>
      <c r="T19" s="46">
        <f t="shared" si="3"/>
        <v>55.881666666666668</v>
      </c>
      <c r="U19" s="29">
        <v>1</v>
      </c>
      <c r="V19" s="46">
        <f t="shared" si="4"/>
        <v>55.881666666666668</v>
      </c>
      <c r="W19" s="29">
        <v>1</v>
      </c>
      <c r="X19" s="46">
        <f t="shared" si="5"/>
        <v>55.881666666666668</v>
      </c>
      <c r="Y19" s="29">
        <v>1</v>
      </c>
      <c r="Z19" s="46">
        <f t="shared" si="6"/>
        <v>55.881666666666668</v>
      </c>
      <c r="AA19" s="29">
        <v>1</v>
      </c>
      <c r="AB19" s="46">
        <f t="shared" si="7"/>
        <v>55.881666666666668</v>
      </c>
      <c r="AC19" s="29">
        <v>1</v>
      </c>
      <c r="AD19" s="46">
        <f t="shared" si="8"/>
        <v>55.881666666666668</v>
      </c>
      <c r="AE19" s="47">
        <v>670.58</v>
      </c>
      <c r="AF19" s="93">
        <f t="shared" si="10"/>
        <v>55.881666666666668</v>
      </c>
      <c r="AG19" s="93">
        <f t="shared" si="11"/>
        <v>670.58</v>
      </c>
      <c r="AH19" s="90"/>
      <c r="AI19" s="89"/>
    </row>
    <row r="20" spans="2:35" ht="54.75" customHeight="1" x14ac:dyDescent="0.25">
      <c r="B20" s="28" t="s">
        <v>4</v>
      </c>
      <c r="C20" s="24" t="s">
        <v>12</v>
      </c>
      <c r="D20" s="25" t="s">
        <v>13</v>
      </c>
      <c r="E20" s="28">
        <f t="shared" si="9"/>
        <v>35</v>
      </c>
      <c r="F20" s="25" t="s">
        <v>48</v>
      </c>
      <c r="G20" s="28">
        <v>3</v>
      </c>
      <c r="H20" s="46">
        <f t="shared" si="12"/>
        <v>167.64599999999999</v>
      </c>
      <c r="I20" s="28">
        <v>3</v>
      </c>
      <c r="J20" s="46">
        <f t="shared" si="13"/>
        <v>167.64599999999999</v>
      </c>
      <c r="K20" s="28">
        <v>3</v>
      </c>
      <c r="L20" s="46">
        <f t="shared" si="14"/>
        <v>167.64599999999999</v>
      </c>
      <c r="M20" s="28">
        <v>3</v>
      </c>
      <c r="N20" s="46">
        <f t="shared" si="0"/>
        <v>167.64599999999999</v>
      </c>
      <c r="O20" s="28">
        <v>3</v>
      </c>
      <c r="P20" s="46">
        <f t="shared" si="1"/>
        <v>167.64599999999999</v>
      </c>
      <c r="Q20" s="28">
        <v>3</v>
      </c>
      <c r="R20" s="46">
        <f t="shared" si="2"/>
        <v>167.64599999999999</v>
      </c>
      <c r="S20" s="28">
        <v>3</v>
      </c>
      <c r="T20" s="46">
        <f t="shared" si="3"/>
        <v>167.64599999999999</v>
      </c>
      <c r="U20" s="28">
        <v>3</v>
      </c>
      <c r="V20" s="46">
        <f t="shared" si="4"/>
        <v>167.64599999999999</v>
      </c>
      <c r="W20" s="28">
        <v>3</v>
      </c>
      <c r="X20" s="46">
        <f t="shared" si="5"/>
        <v>167.64599999999999</v>
      </c>
      <c r="Y20" s="28">
        <v>3</v>
      </c>
      <c r="Z20" s="46">
        <f t="shared" si="6"/>
        <v>167.64599999999999</v>
      </c>
      <c r="AA20" s="28">
        <v>3</v>
      </c>
      <c r="AB20" s="46">
        <f t="shared" si="7"/>
        <v>167.64599999999999</v>
      </c>
      <c r="AC20" s="28">
        <v>2</v>
      </c>
      <c r="AD20" s="46">
        <f t="shared" si="8"/>
        <v>111.764</v>
      </c>
      <c r="AE20" s="47">
        <v>1955.87</v>
      </c>
      <c r="AF20" s="93">
        <f t="shared" si="10"/>
        <v>55.881999999999998</v>
      </c>
      <c r="AG20" s="93">
        <f t="shared" si="11"/>
        <v>1955.8699999999997</v>
      </c>
      <c r="AH20" s="90"/>
      <c r="AI20" s="89"/>
    </row>
    <row r="21" spans="2:35" ht="54.75" customHeight="1" x14ac:dyDescent="0.25">
      <c r="B21" s="28" t="s">
        <v>11</v>
      </c>
      <c r="C21" s="24" t="s">
        <v>14</v>
      </c>
      <c r="D21" s="25" t="s">
        <v>53</v>
      </c>
      <c r="E21" s="28">
        <f t="shared" si="9"/>
        <v>220</v>
      </c>
      <c r="F21" s="25" t="s">
        <v>15</v>
      </c>
      <c r="G21" s="28">
        <v>20</v>
      </c>
      <c r="H21" s="46">
        <f t="shared" si="12"/>
        <v>1117.640909090909</v>
      </c>
      <c r="I21" s="28">
        <v>20</v>
      </c>
      <c r="J21" s="46">
        <f t="shared" si="13"/>
        <v>1117.640909090909</v>
      </c>
      <c r="K21" s="28">
        <v>20</v>
      </c>
      <c r="L21" s="46">
        <f t="shared" si="14"/>
        <v>1117.640909090909</v>
      </c>
      <c r="M21" s="29">
        <v>15</v>
      </c>
      <c r="N21" s="46">
        <f t="shared" si="0"/>
        <v>838.23068181818167</v>
      </c>
      <c r="O21" s="28">
        <v>20</v>
      </c>
      <c r="P21" s="46">
        <f t="shared" si="1"/>
        <v>1117.640909090909</v>
      </c>
      <c r="Q21" s="28">
        <v>20</v>
      </c>
      <c r="R21" s="46">
        <f t="shared" si="2"/>
        <v>1117.640909090909</v>
      </c>
      <c r="S21" s="28">
        <v>20</v>
      </c>
      <c r="T21" s="46">
        <f t="shared" si="3"/>
        <v>1117.640909090909</v>
      </c>
      <c r="U21" s="28">
        <v>15</v>
      </c>
      <c r="V21" s="46">
        <f t="shared" si="4"/>
        <v>838.23068181818167</v>
      </c>
      <c r="W21" s="28">
        <v>20</v>
      </c>
      <c r="X21" s="46">
        <f t="shared" si="5"/>
        <v>1117.640909090909</v>
      </c>
      <c r="Y21" s="28">
        <v>20</v>
      </c>
      <c r="Z21" s="46">
        <f t="shared" si="6"/>
        <v>1117.640909090909</v>
      </c>
      <c r="AA21" s="28">
        <v>20</v>
      </c>
      <c r="AB21" s="46">
        <f t="shared" si="7"/>
        <v>1117.640909090909</v>
      </c>
      <c r="AC21" s="28">
        <v>10</v>
      </c>
      <c r="AD21" s="46">
        <f t="shared" si="8"/>
        <v>558.82045454545448</v>
      </c>
      <c r="AE21" s="47">
        <v>12294.05</v>
      </c>
      <c r="AF21" s="93">
        <f t="shared" si="10"/>
        <v>55.882045454545448</v>
      </c>
      <c r="AG21" s="93">
        <f t="shared" si="11"/>
        <v>12294.05</v>
      </c>
      <c r="AH21" s="90"/>
      <c r="AI21" s="89"/>
    </row>
    <row r="22" spans="2:35" ht="63.75" customHeight="1" x14ac:dyDescent="0.25">
      <c r="B22" s="28"/>
      <c r="C22" s="24" t="s">
        <v>86</v>
      </c>
      <c r="D22" s="25" t="s">
        <v>54</v>
      </c>
      <c r="E22" s="28">
        <f t="shared" si="9"/>
        <v>447782</v>
      </c>
      <c r="F22" s="25" t="s">
        <v>49</v>
      </c>
      <c r="G22" s="28">
        <v>53302</v>
      </c>
      <c r="H22" s="46">
        <f t="shared" si="12"/>
        <v>2978625.2299011573</v>
      </c>
      <c r="I22" s="28">
        <v>37564</v>
      </c>
      <c r="J22" s="46">
        <f t="shared" si="13"/>
        <v>2099153.4677124135</v>
      </c>
      <c r="K22" s="28">
        <v>34331</v>
      </c>
      <c r="L22" s="46">
        <f t="shared" si="14"/>
        <v>1918486.7878829432</v>
      </c>
      <c r="M22" s="29">
        <v>32879</v>
      </c>
      <c r="N22" s="46">
        <f t="shared" si="0"/>
        <v>1837346.0458129179</v>
      </c>
      <c r="O22" s="28">
        <v>36207</v>
      </c>
      <c r="P22" s="46">
        <f t="shared" si="1"/>
        <v>2023321.5207502758</v>
      </c>
      <c r="Q22" s="28">
        <v>34380</v>
      </c>
      <c r="R22" s="46">
        <f t="shared" si="2"/>
        <v>1921225.0085175375</v>
      </c>
      <c r="S22" s="28">
        <v>35576</v>
      </c>
      <c r="T22" s="46">
        <f t="shared" si="3"/>
        <v>1988059.9448231505</v>
      </c>
      <c r="U22" s="28">
        <v>33800</v>
      </c>
      <c r="V22" s="46">
        <f t="shared" si="4"/>
        <v>1888813.4173325414</v>
      </c>
      <c r="W22" s="28">
        <v>42194</v>
      </c>
      <c r="X22" s="46">
        <f t="shared" si="5"/>
        <v>2357887.3766547116</v>
      </c>
      <c r="Y22" s="28">
        <v>45518</v>
      </c>
      <c r="Z22" s="46">
        <f t="shared" si="6"/>
        <v>2543639.3233770006</v>
      </c>
      <c r="AA22" s="28">
        <v>37168</v>
      </c>
      <c r="AB22" s="46">
        <f t="shared" si="7"/>
        <v>2077024.1744205886</v>
      </c>
      <c r="AC22" s="28">
        <v>24863</v>
      </c>
      <c r="AD22" s="46">
        <f t="shared" si="8"/>
        <v>1389395.5028147625</v>
      </c>
      <c r="AE22" s="47">
        <v>25022977.800000001</v>
      </c>
      <c r="AF22" s="93">
        <f t="shared" si="10"/>
        <v>55.88205376723495</v>
      </c>
      <c r="AG22" s="93">
        <f t="shared" si="11"/>
        <v>25022977.799999997</v>
      </c>
      <c r="AH22" s="90"/>
      <c r="AI22" s="89"/>
    </row>
    <row r="23" spans="2:35" ht="109.5" customHeight="1" x14ac:dyDescent="0.25">
      <c r="B23" s="28" t="s">
        <v>4</v>
      </c>
      <c r="C23" s="24" t="s">
        <v>16</v>
      </c>
      <c r="D23" s="25" t="s">
        <v>9</v>
      </c>
      <c r="E23" s="28">
        <f t="shared" si="9"/>
        <v>112</v>
      </c>
      <c r="F23" s="25" t="s">
        <v>50</v>
      </c>
      <c r="G23" s="28">
        <v>10</v>
      </c>
      <c r="H23" s="46">
        <f t="shared" si="12"/>
        <v>558.82053571428571</v>
      </c>
      <c r="I23" s="28">
        <v>8</v>
      </c>
      <c r="J23" s="46">
        <f t="shared" si="13"/>
        <v>447.05642857142857</v>
      </c>
      <c r="K23" s="28">
        <v>10</v>
      </c>
      <c r="L23" s="46">
        <f t="shared" si="14"/>
        <v>558.82053571428571</v>
      </c>
      <c r="M23" s="29">
        <v>8</v>
      </c>
      <c r="N23" s="46">
        <f t="shared" si="0"/>
        <v>447.05642857142857</v>
      </c>
      <c r="O23" s="28">
        <v>10</v>
      </c>
      <c r="P23" s="46">
        <f t="shared" si="1"/>
        <v>558.82053571428571</v>
      </c>
      <c r="Q23" s="28">
        <v>10</v>
      </c>
      <c r="R23" s="46">
        <f t="shared" si="2"/>
        <v>558.82053571428571</v>
      </c>
      <c r="S23" s="28">
        <v>10</v>
      </c>
      <c r="T23" s="46">
        <f t="shared" si="3"/>
        <v>558.82053571428571</v>
      </c>
      <c r="U23" s="28">
        <v>8</v>
      </c>
      <c r="V23" s="46">
        <f t="shared" si="4"/>
        <v>447.05642857142857</v>
      </c>
      <c r="W23" s="28">
        <v>10</v>
      </c>
      <c r="X23" s="46">
        <f t="shared" si="5"/>
        <v>558.82053571428571</v>
      </c>
      <c r="Y23" s="28">
        <v>10</v>
      </c>
      <c r="Z23" s="46">
        <f t="shared" si="6"/>
        <v>558.82053571428571</v>
      </c>
      <c r="AA23" s="28">
        <v>10</v>
      </c>
      <c r="AB23" s="46">
        <f t="shared" si="7"/>
        <v>558.82053571428571</v>
      </c>
      <c r="AC23" s="28">
        <v>8</v>
      </c>
      <c r="AD23" s="46">
        <f t="shared" si="8"/>
        <v>447.05642857142857</v>
      </c>
      <c r="AE23" s="47">
        <v>6258.79</v>
      </c>
      <c r="AF23" s="93">
        <f t="shared" si="10"/>
        <v>55.882053571428571</v>
      </c>
      <c r="AG23" s="93">
        <f t="shared" si="11"/>
        <v>6258.7900000000009</v>
      </c>
      <c r="AH23" s="90"/>
      <c r="AI23" s="89"/>
    </row>
    <row r="24" spans="2:35" ht="51" customHeight="1" x14ac:dyDescent="0.25">
      <c r="B24" s="28" t="s">
        <v>21</v>
      </c>
      <c r="C24" s="27" t="s">
        <v>19</v>
      </c>
      <c r="D24" s="26" t="s">
        <v>55</v>
      </c>
      <c r="E24" s="28">
        <f t="shared" si="9"/>
        <v>1000</v>
      </c>
      <c r="F24" s="26" t="s">
        <v>20</v>
      </c>
      <c r="G24" s="28">
        <v>50</v>
      </c>
      <c r="H24" s="46">
        <f t="shared" si="12"/>
        <v>2794.1025</v>
      </c>
      <c r="I24" s="28">
        <v>90</v>
      </c>
      <c r="J24" s="46">
        <f t="shared" si="13"/>
        <v>5029.3845000000001</v>
      </c>
      <c r="K24" s="28">
        <v>90</v>
      </c>
      <c r="L24" s="46">
        <f t="shared" si="14"/>
        <v>5029.3845000000001</v>
      </c>
      <c r="M24" s="28">
        <v>90</v>
      </c>
      <c r="N24" s="46">
        <f t="shared" si="0"/>
        <v>5029.3845000000001</v>
      </c>
      <c r="O24" s="28">
        <v>90</v>
      </c>
      <c r="P24" s="46">
        <f t="shared" si="1"/>
        <v>5029.3845000000001</v>
      </c>
      <c r="Q24" s="28">
        <v>90</v>
      </c>
      <c r="R24" s="46">
        <f t="shared" si="2"/>
        <v>5029.3845000000001</v>
      </c>
      <c r="S24" s="28">
        <v>90</v>
      </c>
      <c r="T24" s="46">
        <f t="shared" si="3"/>
        <v>5029.3845000000001</v>
      </c>
      <c r="U24" s="28">
        <v>90</v>
      </c>
      <c r="V24" s="46">
        <f t="shared" si="4"/>
        <v>5029.3845000000001</v>
      </c>
      <c r="W24" s="28">
        <v>90</v>
      </c>
      <c r="X24" s="46">
        <f t="shared" si="5"/>
        <v>5029.3845000000001</v>
      </c>
      <c r="Y24" s="28">
        <v>90</v>
      </c>
      <c r="Z24" s="46">
        <f t="shared" si="6"/>
        <v>5029.3845000000001</v>
      </c>
      <c r="AA24" s="28">
        <v>90</v>
      </c>
      <c r="AB24" s="46">
        <f t="shared" si="7"/>
        <v>5029.3845000000001</v>
      </c>
      <c r="AC24" s="28">
        <v>50</v>
      </c>
      <c r="AD24" s="46">
        <f t="shared" si="8"/>
        <v>2794.1025</v>
      </c>
      <c r="AE24" s="47">
        <v>55882.05</v>
      </c>
      <c r="AF24" s="93">
        <f t="shared" si="10"/>
        <v>55.88205</v>
      </c>
      <c r="AG24" s="93">
        <f t="shared" si="11"/>
        <v>55882.05</v>
      </c>
      <c r="AH24" s="90"/>
      <c r="AI24" s="89"/>
    </row>
    <row r="25" spans="2:35" ht="57.75" customHeight="1" x14ac:dyDescent="0.25">
      <c r="B25" s="28" t="s">
        <v>21</v>
      </c>
      <c r="C25" s="24" t="s">
        <v>43</v>
      </c>
      <c r="D25" s="25" t="s">
        <v>28</v>
      </c>
      <c r="E25" s="28">
        <f t="shared" si="9"/>
        <v>14</v>
      </c>
      <c r="F25" s="26" t="s">
        <v>20</v>
      </c>
      <c r="G25" s="28">
        <v>1</v>
      </c>
      <c r="H25" s="46">
        <f t="shared" si="12"/>
        <v>55.88214285714286</v>
      </c>
      <c r="I25" s="28">
        <v>1</v>
      </c>
      <c r="J25" s="46">
        <f t="shared" si="13"/>
        <v>55.88214285714286</v>
      </c>
      <c r="K25" s="28">
        <v>1</v>
      </c>
      <c r="L25" s="46">
        <f t="shared" si="14"/>
        <v>55.88214285714286</v>
      </c>
      <c r="M25" s="29">
        <v>1</v>
      </c>
      <c r="N25" s="46">
        <f t="shared" si="0"/>
        <v>55.88214285714286</v>
      </c>
      <c r="O25" s="28">
        <v>1</v>
      </c>
      <c r="P25" s="46">
        <f t="shared" si="1"/>
        <v>55.88214285714286</v>
      </c>
      <c r="Q25" s="28">
        <v>2</v>
      </c>
      <c r="R25" s="46">
        <f t="shared" si="2"/>
        <v>111.76428571428572</v>
      </c>
      <c r="S25" s="28">
        <v>2</v>
      </c>
      <c r="T25" s="46">
        <f t="shared" si="3"/>
        <v>111.76428571428572</v>
      </c>
      <c r="U25" s="28">
        <v>1</v>
      </c>
      <c r="V25" s="46">
        <f t="shared" si="4"/>
        <v>55.88214285714286</v>
      </c>
      <c r="W25" s="28">
        <v>1</v>
      </c>
      <c r="X25" s="46">
        <f t="shared" si="5"/>
        <v>55.88214285714286</v>
      </c>
      <c r="Y25" s="28">
        <v>1</v>
      </c>
      <c r="Z25" s="46">
        <f t="shared" si="6"/>
        <v>55.88214285714286</v>
      </c>
      <c r="AA25" s="28">
        <v>1</v>
      </c>
      <c r="AB25" s="46">
        <f t="shared" si="7"/>
        <v>55.88214285714286</v>
      </c>
      <c r="AC25" s="28">
        <v>1</v>
      </c>
      <c r="AD25" s="46">
        <f t="shared" si="8"/>
        <v>55.88214285714286</v>
      </c>
      <c r="AE25" s="47">
        <v>782.35</v>
      </c>
      <c r="AF25" s="93">
        <f t="shared" si="10"/>
        <v>55.88214285714286</v>
      </c>
      <c r="AG25" s="93">
        <f t="shared" si="11"/>
        <v>782.35</v>
      </c>
      <c r="AH25" s="90"/>
      <c r="AI25" s="89"/>
    </row>
    <row r="26" spans="2:35" ht="52.5" customHeight="1" x14ac:dyDescent="0.25">
      <c r="B26" s="28" t="s">
        <v>11</v>
      </c>
      <c r="C26" s="24" t="s">
        <v>22</v>
      </c>
      <c r="D26" s="25" t="s">
        <v>28</v>
      </c>
      <c r="E26" s="28">
        <f t="shared" si="9"/>
        <v>377</v>
      </c>
      <c r="F26" s="25" t="s">
        <v>51</v>
      </c>
      <c r="G26" s="28">
        <v>32</v>
      </c>
      <c r="H26" s="46">
        <f t="shared" si="12"/>
        <v>1788.2253580901856</v>
      </c>
      <c r="I26" s="28">
        <v>29</v>
      </c>
      <c r="J26" s="46">
        <f t="shared" si="13"/>
        <v>1620.5792307692307</v>
      </c>
      <c r="K26" s="28">
        <v>32</v>
      </c>
      <c r="L26" s="46">
        <f t="shared" si="14"/>
        <v>1788.2253580901856</v>
      </c>
      <c r="M26" s="29">
        <v>31</v>
      </c>
      <c r="N26" s="46">
        <f t="shared" si="0"/>
        <v>1732.3433156498672</v>
      </c>
      <c r="O26" s="28">
        <v>32</v>
      </c>
      <c r="P26" s="46">
        <f t="shared" si="1"/>
        <v>1788.2253580901856</v>
      </c>
      <c r="Q26" s="28">
        <v>31</v>
      </c>
      <c r="R26" s="46">
        <f t="shared" si="2"/>
        <v>1732.3433156498672</v>
      </c>
      <c r="S26" s="28">
        <v>32</v>
      </c>
      <c r="T26" s="46">
        <f t="shared" si="3"/>
        <v>1788.2253580901856</v>
      </c>
      <c r="U26" s="28">
        <v>32</v>
      </c>
      <c r="V26" s="46">
        <f t="shared" si="4"/>
        <v>1788.2253580901856</v>
      </c>
      <c r="W26" s="28">
        <v>31</v>
      </c>
      <c r="X26" s="46">
        <f t="shared" si="5"/>
        <v>1732.3433156498672</v>
      </c>
      <c r="Y26" s="28">
        <v>32</v>
      </c>
      <c r="Z26" s="46">
        <f t="shared" si="6"/>
        <v>1788.2253580901856</v>
      </c>
      <c r="AA26" s="28">
        <v>31</v>
      </c>
      <c r="AB26" s="46">
        <f t="shared" si="7"/>
        <v>1732.3433156498672</v>
      </c>
      <c r="AC26" s="28">
        <v>32</v>
      </c>
      <c r="AD26" s="46">
        <f t="shared" si="8"/>
        <v>1788.2253580901856</v>
      </c>
      <c r="AE26" s="47">
        <v>21067.53</v>
      </c>
      <c r="AF26" s="93">
        <f t="shared" si="10"/>
        <v>55.882042440318301</v>
      </c>
      <c r="AG26" s="93">
        <f t="shared" si="11"/>
        <v>21067.53</v>
      </c>
      <c r="AH26" s="90"/>
      <c r="AI26" s="89"/>
    </row>
    <row r="27" spans="2:35" ht="64.5" customHeight="1" x14ac:dyDescent="0.25">
      <c r="B27" s="28"/>
      <c r="C27" s="27" t="s">
        <v>23</v>
      </c>
      <c r="D27" s="26" t="s">
        <v>9</v>
      </c>
      <c r="E27" s="28">
        <f t="shared" si="9"/>
        <v>12</v>
      </c>
      <c r="F27" s="26" t="s">
        <v>24</v>
      </c>
      <c r="G27" s="28">
        <v>1</v>
      </c>
      <c r="H27" s="46">
        <f t="shared" si="12"/>
        <v>55.881666666666668</v>
      </c>
      <c r="I27" s="28">
        <v>1</v>
      </c>
      <c r="J27" s="46">
        <f t="shared" si="13"/>
        <v>55.881666666666668</v>
      </c>
      <c r="K27" s="28">
        <v>1</v>
      </c>
      <c r="L27" s="46">
        <f t="shared" si="14"/>
        <v>55.881666666666668</v>
      </c>
      <c r="M27" s="28">
        <v>1</v>
      </c>
      <c r="N27" s="46">
        <f t="shared" si="0"/>
        <v>55.881666666666668</v>
      </c>
      <c r="O27" s="28">
        <v>1</v>
      </c>
      <c r="P27" s="46">
        <f t="shared" si="1"/>
        <v>55.881666666666668</v>
      </c>
      <c r="Q27" s="28">
        <v>1</v>
      </c>
      <c r="R27" s="46">
        <f t="shared" si="2"/>
        <v>55.881666666666668</v>
      </c>
      <c r="S27" s="28">
        <v>1</v>
      </c>
      <c r="T27" s="46">
        <f t="shared" si="3"/>
        <v>55.881666666666668</v>
      </c>
      <c r="U27" s="28">
        <v>1</v>
      </c>
      <c r="V27" s="46">
        <f t="shared" si="4"/>
        <v>55.881666666666668</v>
      </c>
      <c r="W27" s="28">
        <v>1</v>
      </c>
      <c r="X27" s="46">
        <f t="shared" si="5"/>
        <v>55.881666666666668</v>
      </c>
      <c r="Y27" s="28">
        <v>1</v>
      </c>
      <c r="Z27" s="46">
        <f t="shared" si="6"/>
        <v>55.881666666666668</v>
      </c>
      <c r="AA27" s="28">
        <v>1</v>
      </c>
      <c r="AB27" s="46">
        <f t="shared" si="7"/>
        <v>55.881666666666668</v>
      </c>
      <c r="AC27" s="28">
        <v>1</v>
      </c>
      <c r="AD27" s="46">
        <f t="shared" si="8"/>
        <v>55.881666666666668</v>
      </c>
      <c r="AE27" s="47">
        <v>670.58</v>
      </c>
      <c r="AF27" s="93">
        <f t="shared" si="10"/>
        <v>55.881666666666668</v>
      </c>
      <c r="AG27" s="93">
        <f t="shared" si="11"/>
        <v>670.58</v>
      </c>
      <c r="AH27" s="90"/>
      <c r="AI27" s="89"/>
    </row>
    <row r="28" spans="2:35" ht="99" customHeight="1" x14ac:dyDescent="0.25">
      <c r="B28" s="28" t="s">
        <v>4</v>
      </c>
      <c r="C28" s="24" t="s">
        <v>39</v>
      </c>
      <c r="D28" s="25" t="s">
        <v>53</v>
      </c>
      <c r="E28" s="28">
        <f t="shared" si="9"/>
        <v>24</v>
      </c>
      <c r="F28" s="25" t="s">
        <v>40</v>
      </c>
      <c r="G28" s="28">
        <v>2</v>
      </c>
      <c r="H28" s="46">
        <f t="shared" si="12"/>
        <v>111.76416666666667</v>
      </c>
      <c r="I28" s="28">
        <v>2</v>
      </c>
      <c r="J28" s="46">
        <f t="shared" si="13"/>
        <v>111.76416666666667</v>
      </c>
      <c r="K28" s="28">
        <v>2</v>
      </c>
      <c r="L28" s="46">
        <f t="shared" si="14"/>
        <v>111.76416666666667</v>
      </c>
      <c r="M28" s="28">
        <v>2</v>
      </c>
      <c r="N28" s="46">
        <f t="shared" si="0"/>
        <v>111.76416666666667</v>
      </c>
      <c r="O28" s="28">
        <v>2</v>
      </c>
      <c r="P28" s="46">
        <f t="shared" si="1"/>
        <v>111.76416666666667</v>
      </c>
      <c r="Q28" s="28">
        <v>2</v>
      </c>
      <c r="R28" s="46">
        <f t="shared" si="2"/>
        <v>111.76416666666667</v>
      </c>
      <c r="S28" s="28">
        <v>2</v>
      </c>
      <c r="T28" s="46">
        <f t="shared" si="3"/>
        <v>111.76416666666667</v>
      </c>
      <c r="U28" s="28">
        <v>2</v>
      </c>
      <c r="V28" s="46">
        <f t="shared" si="4"/>
        <v>111.76416666666667</v>
      </c>
      <c r="W28" s="28">
        <v>2</v>
      </c>
      <c r="X28" s="46">
        <f t="shared" si="5"/>
        <v>111.76416666666667</v>
      </c>
      <c r="Y28" s="28">
        <v>2</v>
      </c>
      <c r="Z28" s="46">
        <f t="shared" si="6"/>
        <v>111.76416666666667</v>
      </c>
      <c r="AA28" s="28">
        <v>2</v>
      </c>
      <c r="AB28" s="46">
        <f t="shared" si="7"/>
        <v>111.76416666666667</v>
      </c>
      <c r="AC28" s="28">
        <v>2</v>
      </c>
      <c r="AD28" s="46">
        <f t="shared" si="8"/>
        <v>111.76416666666667</v>
      </c>
      <c r="AE28" s="47">
        <v>1341.17</v>
      </c>
      <c r="AF28" s="93">
        <f t="shared" si="10"/>
        <v>55.882083333333334</v>
      </c>
      <c r="AG28" s="93">
        <f t="shared" si="11"/>
        <v>1341.17</v>
      </c>
      <c r="AH28" s="90"/>
      <c r="AI28" s="89"/>
    </row>
    <row r="29" spans="2:35" ht="48" customHeight="1" x14ac:dyDescent="0.25">
      <c r="B29" s="28" t="s">
        <v>3</v>
      </c>
      <c r="C29" s="24" t="s">
        <v>41</v>
      </c>
      <c r="D29" s="25" t="s">
        <v>25</v>
      </c>
      <c r="E29" s="28">
        <f t="shared" si="9"/>
        <v>2550</v>
      </c>
      <c r="F29" s="25" t="s">
        <v>26</v>
      </c>
      <c r="G29" s="28">
        <v>215</v>
      </c>
      <c r="H29" s="46">
        <f t="shared" si="12"/>
        <v>12014.641803921568</v>
      </c>
      <c r="I29" s="28">
        <v>215</v>
      </c>
      <c r="J29" s="46">
        <f t="shared" si="13"/>
        <v>12014.641803921568</v>
      </c>
      <c r="K29" s="28">
        <v>205</v>
      </c>
      <c r="L29" s="46">
        <f t="shared" si="14"/>
        <v>11455.821254901959</v>
      </c>
      <c r="M29" s="28">
        <v>215</v>
      </c>
      <c r="N29" s="46">
        <f t="shared" si="0"/>
        <v>12014.641803921568</v>
      </c>
      <c r="O29" s="28">
        <v>215</v>
      </c>
      <c r="P29" s="46">
        <f t="shared" si="1"/>
        <v>12014.641803921568</v>
      </c>
      <c r="Q29" s="28">
        <v>215</v>
      </c>
      <c r="R29" s="46">
        <f t="shared" si="2"/>
        <v>12014.641803921568</v>
      </c>
      <c r="S29" s="28">
        <v>215</v>
      </c>
      <c r="T29" s="46">
        <f t="shared" si="3"/>
        <v>12014.641803921568</v>
      </c>
      <c r="U29" s="28">
        <v>205</v>
      </c>
      <c r="V29" s="46">
        <f t="shared" si="4"/>
        <v>11455.821254901959</v>
      </c>
      <c r="W29" s="28">
        <v>215</v>
      </c>
      <c r="X29" s="46">
        <f t="shared" si="5"/>
        <v>12014.641803921568</v>
      </c>
      <c r="Y29" s="28">
        <v>215</v>
      </c>
      <c r="Z29" s="46">
        <f t="shared" si="6"/>
        <v>12014.641803921568</v>
      </c>
      <c r="AA29" s="28">
        <v>215</v>
      </c>
      <c r="AB29" s="46">
        <f t="shared" si="7"/>
        <v>12014.641803921568</v>
      </c>
      <c r="AC29" s="28">
        <v>205</v>
      </c>
      <c r="AD29" s="46">
        <f t="shared" si="8"/>
        <v>11455.821254901959</v>
      </c>
      <c r="AE29" s="47">
        <v>142499.24</v>
      </c>
      <c r="AF29" s="93">
        <f t="shared" si="10"/>
        <v>55.882054901960778</v>
      </c>
      <c r="AG29" s="93">
        <f t="shared" si="11"/>
        <v>142499.23999999996</v>
      </c>
      <c r="AH29" s="90"/>
      <c r="AI29" s="89"/>
    </row>
    <row r="30" spans="2:35" ht="50.25" customHeight="1" x14ac:dyDescent="0.25">
      <c r="B30" s="28"/>
      <c r="C30" s="24" t="s">
        <v>27</v>
      </c>
      <c r="D30" s="25" t="s">
        <v>28</v>
      </c>
      <c r="E30" s="28">
        <f t="shared" si="9"/>
        <v>31814</v>
      </c>
      <c r="F30" s="25" t="s">
        <v>29</v>
      </c>
      <c r="G30" s="28">
        <v>2075</v>
      </c>
      <c r="H30" s="46">
        <f t="shared" si="12"/>
        <v>115955.26166153266</v>
      </c>
      <c r="I30" s="28">
        <v>2681</v>
      </c>
      <c r="J30" s="46">
        <f t="shared" si="13"/>
        <v>149819.78627208146</v>
      </c>
      <c r="K30" s="28">
        <v>2662</v>
      </c>
      <c r="L30" s="46">
        <f t="shared" si="14"/>
        <v>148758.02724963852</v>
      </c>
      <c r="M30" s="29">
        <v>2527</v>
      </c>
      <c r="N30" s="46">
        <f t="shared" si="0"/>
        <v>141213.94998491229</v>
      </c>
      <c r="O30" s="28">
        <v>2736</v>
      </c>
      <c r="P30" s="46">
        <f t="shared" si="1"/>
        <v>152893.29923178474</v>
      </c>
      <c r="Q30" s="28">
        <v>2787</v>
      </c>
      <c r="R30" s="46">
        <f t="shared" si="2"/>
        <v>155743.28397623688</v>
      </c>
      <c r="S30" s="28">
        <v>2657</v>
      </c>
      <c r="T30" s="46">
        <f t="shared" si="3"/>
        <v>148478.61698057459</v>
      </c>
      <c r="U30" s="28">
        <v>2541</v>
      </c>
      <c r="V30" s="46">
        <f t="shared" si="4"/>
        <v>141996.29873829131</v>
      </c>
      <c r="W30" s="28">
        <v>2732</v>
      </c>
      <c r="X30" s="46">
        <f t="shared" si="5"/>
        <v>152669.7710165336</v>
      </c>
      <c r="Y30" s="28">
        <v>2837</v>
      </c>
      <c r="Z30" s="46">
        <f t="shared" si="6"/>
        <v>158537.38666687621</v>
      </c>
      <c r="AA30" s="28">
        <v>2796</v>
      </c>
      <c r="AB30" s="46">
        <f t="shared" si="7"/>
        <v>156246.22246055194</v>
      </c>
      <c r="AC30" s="28">
        <v>2783</v>
      </c>
      <c r="AD30" s="46">
        <f t="shared" si="8"/>
        <v>155519.75576098572</v>
      </c>
      <c r="AE30" s="47">
        <v>1777831.66</v>
      </c>
      <c r="AF30" s="93">
        <f t="shared" si="10"/>
        <v>55.882053812786822</v>
      </c>
      <c r="AG30" s="93">
        <f t="shared" si="11"/>
        <v>1777831.6599999997</v>
      </c>
      <c r="AH30" s="90"/>
      <c r="AI30" s="89"/>
    </row>
    <row r="31" spans="2:35" ht="87" customHeight="1" x14ac:dyDescent="0.25">
      <c r="B31" s="28" t="s">
        <v>11</v>
      </c>
      <c r="C31" s="24" t="s">
        <v>30</v>
      </c>
      <c r="D31" s="25" t="s">
        <v>28</v>
      </c>
      <c r="E31" s="28">
        <f t="shared" si="9"/>
        <v>68</v>
      </c>
      <c r="F31" s="25" t="s">
        <v>31</v>
      </c>
      <c r="G31" s="28">
        <v>19</v>
      </c>
      <c r="H31" s="46">
        <f t="shared" si="12"/>
        <v>1061.7619117647057</v>
      </c>
      <c r="I31" s="28">
        <v>19</v>
      </c>
      <c r="J31" s="46">
        <f t="shared" si="13"/>
        <v>1061.7619117647057</v>
      </c>
      <c r="K31" s="28">
        <v>3</v>
      </c>
      <c r="L31" s="46">
        <f t="shared" si="14"/>
        <v>167.6466176470588</v>
      </c>
      <c r="M31" s="28">
        <v>3</v>
      </c>
      <c r="N31" s="46">
        <f t="shared" si="0"/>
        <v>167.6466176470588</v>
      </c>
      <c r="O31" s="28">
        <v>3</v>
      </c>
      <c r="P31" s="46">
        <f t="shared" si="1"/>
        <v>167.6466176470588</v>
      </c>
      <c r="Q31" s="28">
        <v>3</v>
      </c>
      <c r="R31" s="46">
        <f t="shared" si="2"/>
        <v>167.6466176470588</v>
      </c>
      <c r="S31" s="28">
        <v>3</v>
      </c>
      <c r="T31" s="46">
        <f t="shared" si="3"/>
        <v>167.6466176470588</v>
      </c>
      <c r="U31" s="28">
        <v>3</v>
      </c>
      <c r="V31" s="46">
        <f t="shared" si="4"/>
        <v>167.6466176470588</v>
      </c>
      <c r="W31" s="28">
        <v>3</v>
      </c>
      <c r="X31" s="46">
        <f t="shared" si="5"/>
        <v>167.6466176470588</v>
      </c>
      <c r="Y31" s="28">
        <v>3</v>
      </c>
      <c r="Z31" s="46">
        <f t="shared" si="6"/>
        <v>167.6466176470588</v>
      </c>
      <c r="AA31" s="28">
        <v>3</v>
      </c>
      <c r="AB31" s="46">
        <f t="shared" si="7"/>
        <v>167.6466176470588</v>
      </c>
      <c r="AC31" s="28">
        <v>3</v>
      </c>
      <c r="AD31" s="46">
        <f t="shared" si="8"/>
        <v>167.6466176470588</v>
      </c>
      <c r="AE31" s="47">
        <v>3799.99</v>
      </c>
      <c r="AF31" s="93">
        <f t="shared" si="10"/>
        <v>55.882205882352935</v>
      </c>
      <c r="AG31" s="93">
        <f t="shared" si="11"/>
        <v>3799.9900000000011</v>
      </c>
      <c r="AH31" s="90"/>
      <c r="AI31" s="89"/>
    </row>
    <row r="32" spans="2:35" ht="96.75" customHeight="1" x14ac:dyDescent="0.25">
      <c r="B32" s="28"/>
      <c r="C32" s="24" t="s">
        <v>87</v>
      </c>
      <c r="D32" s="25" t="s">
        <v>28</v>
      </c>
      <c r="E32" s="28">
        <f t="shared" si="9"/>
        <v>1497</v>
      </c>
      <c r="F32" s="25" t="s">
        <v>81</v>
      </c>
      <c r="G32" s="28">
        <v>146</v>
      </c>
      <c r="H32" s="46">
        <f t="shared" si="12"/>
        <v>8158.7794121576471</v>
      </c>
      <c r="I32" s="28">
        <v>146</v>
      </c>
      <c r="J32" s="46">
        <f t="shared" si="13"/>
        <v>8158.7794121576471</v>
      </c>
      <c r="K32" s="28">
        <v>116</v>
      </c>
      <c r="L32" s="46">
        <f t="shared" si="14"/>
        <v>6482.3178891115558</v>
      </c>
      <c r="M32" s="29">
        <v>116</v>
      </c>
      <c r="N32" s="46">
        <f t="shared" si="0"/>
        <v>6482.3178891115558</v>
      </c>
      <c r="O32" s="28">
        <v>131</v>
      </c>
      <c r="P32" s="46">
        <f t="shared" si="1"/>
        <v>7320.5486506346015</v>
      </c>
      <c r="Q32" s="28">
        <v>131</v>
      </c>
      <c r="R32" s="46">
        <f t="shared" si="2"/>
        <v>7320.5486506346015</v>
      </c>
      <c r="S32" s="28">
        <v>136</v>
      </c>
      <c r="T32" s="46">
        <f t="shared" si="3"/>
        <v>7599.9589044756167</v>
      </c>
      <c r="U32" s="28">
        <v>106</v>
      </c>
      <c r="V32" s="46">
        <f t="shared" si="4"/>
        <v>5923.4973814295245</v>
      </c>
      <c r="W32" s="28">
        <v>131</v>
      </c>
      <c r="X32" s="46">
        <f t="shared" si="5"/>
        <v>7320.5486506346015</v>
      </c>
      <c r="Y32" s="28">
        <v>131</v>
      </c>
      <c r="Z32" s="46">
        <f t="shared" si="6"/>
        <v>7320.5486506346015</v>
      </c>
      <c r="AA32" s="28">
        <v>106</v>
      </c>
      <c r="AB32" s="46">
        <f t="shared" si="7"/>
        <v>5923.4973814295245</v>
      </c>
      <c r="AC32" s="28">
        <v>101</v>
      </c>
      <c r="AD32" s="46">
        <f t="shared" si="8"/>
        <v>5644.0871275885092</v>
      </c>
      <c r="AE32" s="47">
        <v>83655.429999999993</v>
      </c>
      <c r="AF32" s="93">
        <f t="shared" si="10"/>
        <v>55.882050768203065</v>
      </c>
      <c r="AG32" s="93">
        <f t="shared" si="11"/>
        <v>83655.429999999978</v>
      </c>
      <c r="AH32" s="90"/>
      <c r="AI32" s="89"/>
    </row>
    <row r="33" spans="2:35" ht="66.75" customHeight="1" x14ac:dyDescent="0.25">
      <c r="B33" s="28"/>
      <c r="C33" s="24" t="s">
        <v>32</v>
      </c>
      <c r="D33" s="25" t="s">
        <v>9</v>
      </c>
      <c r="E33" s="28">
        <f t="shared" si="9"/>
        <v>72</v>
      </c>
      <c r="F33" s="25" t="s">
        <v>33</v>
      </c>
      <c r="G33" s="28">
        <v>6</v>
      </c>
      <c r="H33" s="46">
        <f t="shared" si="12"/>
        <v>335.29250000000002</v>
      </c>
      <c r="I33" s="28">
        <v>6</v>
      </c>
      <c r="J33" s="46">
        <f t="shared" si="13"/>
        <v>335.29250000000002</v>
      </c>
      <c r="K33" s="28">
        <v>6</v>
      </c>
      <c r="L33" s="46">
        <f t="shared" si="14"/>
        <v>335.29250000000002</v>
      </c>
      <c r="M33" s="28">
        <v>6</v>
      </c>
      <c r="N33" s="46">
        <f t="shared" si="0"/>
        <v>335.29250000000002</v>
      </c>
      <c r="O33" s="28">
        <v>6</v>
      </c>
      <c r="P33" s="46">
        <f t="shared" si="1"/>
        <v>335.29250000000002</v>
      </c>
      <c r="Q33" s="28">
        <v>6</v>
      </c>
      <c r="R33" s="46">
        <f t="shared" si="2"/>
        <v>335.29250000000002</v>
      </c>
      <c r="S33" s="28">
        <v>6</v>
      </c>
      <c r="T33" s="46">
        <f t="shared" si="3"/>
        <v>335.29250000000002</v>
      </c>
      <c r="U33" s="28">
        <v>6</v>
      </c>
      <c r="V33" s="46">
        <f t="shared" si="4"/>
        <v>335.29250000000002</v>
      </c>
      <c r="W33" s="28">
        <v>6</v>
      </c>
      <c r="X33" s="46">
        <f t="shared" si="5"/>
        <v>335.29250000000002</v>
      </c>
      <c r="Y33" s="28">
        <v>6</v>
      </c>
      <c r="Z33" s="46">
        <f t="shared" si="6"/>
        <v>335.29250000000002</v>
      </c>
      <c r="AA33" s="28">
        <v>6</v>
      </c>
      <c r="AB33" s="46">
        <f t="shared" si="7"/>
        <v>335.29250000000002</v>
      </c>
      <c r="AC33" s="28">
        <v>6</v>
      </c>
      <c r="AD33" s="46">
        <f t="shared" si="8"/>
        <v>335.29250000000002</v>
      </c>
      <c r="AE33" s="47">
        <v>4023.51</v>
      </c>
      <c r="AF33" s="93">
        <f t="shared" si="10"/>
        <v>55.882083333333334</v>
      </c>
      <c r="AG33" s="93">
        <f t="shared" si="11"/>
        <v>4023.51</v>
      </c>
      <c r="AH33" s="90"/>
      <c r="AI33" s="89"/>
    </row>
    <row r="34" spans="2:35" ht="71.25" customHeight="1" x14ac:dyDescent="0.25">
      <c r="B34" s="28" t="s">
        <v>4</v>
      </c>
      <c r="C34" s="24" t="s">
        <v>34</v>
      </c>
      <c r="D34" s="25" t="s">
        <v>28</v>
      </c>
      <c r="E34" s="28">
        <f t="shared" si="9"/>
        <v>24</v>
      </c>
      <c r="F34" s="25" t="s">
        <v>35</v>
      </c>
      <c r="G34" s="28">
        <v>2</v>
      </c>
      <c r="H34" s="46">
        <f t="shared" si="12"/>
        <v>111.76416666666667</v>
      </c>
      <c r="I34" s="28">
        <v>2</v>
      </c>
      <c r="J34" s="46">
        <f t="shared" si="13"/>
        <v>111.76416666666667</v>
      </c>
      <c r="K34" s="28">
        <v>2</v>
      </c>
      <c r="L34" s="46">
        <f t="shared" si="14"/>
        <v>111.76416666666667</v>
      </c>
      <c r="M34" s="28">
        <v>2</v>
      </c>
      <c r="N34" s="46">
        <f t="shared" si="0"/>
        <v>111.76416666666667</v>
      </c>
      <c r="O34" s="28">
        <v>2</v>
      </c>
      <c r="P34" s="46">
        <f t="shared" si="1"/>
        <v>111.76416666666667</v>
      </c>
      <c r="Q34" s="28">
        <v>2</v>
      </c>
      <c r="R34" s="46">
        <f t="shared" si="2"/>
        <v>111.76416666666667</v>
      </c>
      <c r="S34" s="28">
        <v>2</v>
      </c>
      <c r="T34" s="46">
        <f t="shared" si="3"/>
        <v>111.76416666666667</v>
      </c>
      <c r="U34" s="28">
        <v>2</v>
      </c>
      <c r="V34" s="46">
        <f t="shared" si="4"/>
        <v>111.76416666666667</v>
      </c>
      <c r="W34" s="28">
        <v>2</v>
      </c>
      <c r="X34" s="46">
        <f t="shared" si="5"/>
        <v>111.76416666666667</v>
      </c>
      <c r="Y34" s="28">
        <v>2</v>
      </c>
      <c r="Z34" s="46">
        <f t="shared" si="6"/>
        <v>111.76416666666667</v>
      </c>
      <c r="AA34" s="28">
        <v>2</v>
      </c>
      <c r="AB34" s="46">
        <f t="shared" si="7"/>
        <v>111.76416666666667</v>
      </c>
      <c r="AC34" s="28">
        <v>2</v>
      </c>
      <c r="AD34" s="46">
        <f t="shared" si="8"/>
        <v>111.76416666666667</v>
      </c>
      <c r="AE34" s="47">
        <v>1341.17</v>
      </c>
      <c r="AF34" s="93">
        <f t="shared" si="10"/>
        <v>55.882083333333334</v>
      </c>
      <c r="AG34" s="93">
        <f t="shared" si="11"/>
        <v>1341.17</v>
      </c>
      <c r="AH34" s="90"/>
      <c r="AI34" s="89"/>
    </row>
    <row r="35" spans="2:35" ht="71.25" customHeight="1" x14ac:dyDescent="0.25">
      <c r="B35" s="29"/>
      <c r="C35" s="27" t="s">
        <v>17</v>
      </c>
      <c r="D35" s="26" t="s">
        <v>9</v>
      </c>
      <c r="E35" s="28">
        <f t="shared" si="9"/>
        <v>4</v>
      </c>
      <c r="F35" s="26" t="s">
        <v>18</v>
      </c>
      <c r="G35" s="29">
        <v>1</v>
      </c>
      <c r="H35" s="46">
        <f t="shared" si="12"/>
        <v>55.8825</v>
      </c>
      <c r="I35" s="29">
        <v>0</v>
      </c>
      <c r="J35" s="46">
        <f t="shared" si="13"/>
        <v>0</v>
      </c>
      <c r="K35" s="29">
        <v>0</v>
      </c>
      <c r="L35" s="46">
        <f t="shared" si="14"/>
        <v>0</v>
      </c>
      <c r="M35" s="29">
        <v>1</v>
      </c>
      <c r="N35" s="46">
        <f t="shared" si="0"/>
        <v>55.8825</v>
      </c>
      <c r="O35" s="29">
        <v>0</v>
      </c>
      <c r="P35" s="46">
        <f t="shared" si="1"/>
        <v>0</v>
      </c>
      <c r="Q35" s="29">
        <v>0</v>
      </c>
      <c r="R35" s="46">
        <f t="shared" si="2"/>
        <v>0</v>
      </c>
      <c r="S35" s="29">
        <v>1</v>
      </c>
      <c r="T35" s="46">
        <f t="shared" si="3"/>
        <v>55.8825</v>
      </c>
      <c r="U35" s="29">
        <v>0</v>
      </c>
      <c r="V35" s="46">
        <f t="shared" si="4"/>
        <v>0</v>
      </c>
      <c r="W35" s="29">
        <v>0</v>
      </c>
      <c r="X35" s="46">
        <f t="shared" si="5"/>
        <v>0</v>
      </c>
      <c r="Y35" s="29">
        <v>1</v>
      </c>
      <c r="Z35" s="46">
        <f t="shared" si="6"/>
        <v>55.8825</v>
      </c>
      <c r="AA35" s="29">
        <v>0</v>
      </c>
      <c r="AB35" s="46">
        <f t="shared" si="7"/>
        <v>0</v>
      </c>
      <c r="AC35" s="29">
        <v>0</v>
      </c>
      <c r="AD35" s="46">
        <f t="shared" si="8"/>
        <v>0</v>
      </c>
      <c r="AE35" s="47">
        <v>223.53</v>
      </c>
      <c r="AF35" s="93">
        <f t="shared" si="10"/>
        <v>55.8825</v>
      </c>
      <c r="AG35" s="93">
        <f t="shared" si="11"/>
        <v>223.53</v>
      </c>
      <c r="AH35" s="90"/>
      <c r="AI35" s="89"/>
    </row>
    <row r="36" spans="2:35" ht="75" customHeight="1" x14ac:dyDescent="0.25">
      <c r="B36" s="28"/>
      <c r="C36" s="24" t="s">
        <v>36</v>
      </c>
      <c r="D36" s="25" t="s">
        <v>28</v>
      </c>
      <c r="E36" s="28">
        <f t="shared" si="9"/>
        <v>39</v>
      </c>
      <c r="F36" s="25" t="s">
        <v>18</v>
      </c>
      <c r="G36" s="28">
        <v>2</v>
      </c>
      <c r="H36" s="46">
        <f t="shared" si="12"/>
        <v>111.76410256410257</v>
      </c>
      <c r="I36" s="28">
        <v>5</v>
      </c>
      <c r="J36" s="46">
        <f t="shared" si="13"/>
        <v>279.41025641025641</v>
      </c>
      <c r="K36" s="28">
        <v>3</v>
      </c>
      <c r="L36" s="46">
        <f t="shared" si="14"/>
        <v>167.64615384615385</v>
      </c>
      <c r="M36" s="29">
        <v>3</v>
      </c>
      <c r="N36" s="46">
        <f t="shared" si="0"/>
        <v>167.64615384615385</v>
      </c>
      <c r="O36" s="28">
        <v>5</v>
      </c>
      <c r="P36" s="46">
        <f t="shared" si="1"/>
        <v>279.41025641025641</v>
      </c>
      <c r="Q36" s="28">
        <v>3</v>
      </c>
      <c r="R36" s="46">
        <f t="shared" si="2"/>
        <v>167.64615384615385</v>
      </c>
      <c r="S36" s="28">
        <v>3</v>
      </c>
      <c r="T36" s="46">
        <f t="shared" si="3"/>
        <v>167.64615384615385</v>
      </c>
      <c r="U36" s="28">
        <v>5</v>
      </c>
      <c r="V36" s="46">
        <f t="shared" si="4"/>
        <v>279.41025641025641</v>
      </c>
      <c r="W36" s="28">
        <v>3</v>
      </c>
      <c r="X36" s="46">
        <f t="shared" si="5"/>
        <v>167.64615384615385</v>
      </c>
      <c r="Y36" s="28">
        <v>3</v>
      </c>
      <c r="Z36" s="46">
        <f t="shared" si="6"/>
        <v>167.64615384615385</v>
      </c>
      <c r="AA36" s="28">
        <v>2</v>
      </c>
      <c r="AB36" s="46">
        <f t="shared" si="7"/>
        <v>111.76410256410257</v>
      </c>
      <c r="AC36" s="28">
        <v>2</v>
      </c>
      <c r="AD36" s="46">
        <f t="shared" si="8"/>
        <v>111.76410256410257</v>
      </c>
      <c r="AE36" s="47">
        <v>2179.4</v>
      </c>
      <c r="AF36" s="93">
        <f t="shared" si="10"/>
        <v>55.882051282051286</v>
      </c>
      <c r="AG36" s="93">
        <f t="shared" si="11"/>
        <v>2179.3999999999992</v>
      </c>
      <c r="AH36" s="90"/>
      <c r="AI36" s="89"/>
    </row>
    <row r="37" spans="2:35" ht="72" customHeight="1" x14ac:dyDescent="0.25">
      <c r="B37" s="28" t="s">
        <v>11</v>
      </c>
      <c r="C37" s="24" t="s">
        <v>37</v>
      </c>
      <c r="D37" s="25" t="s">
        <v>9</v>
      </c>
      <c r="E37" s="28">
        <f t="shared" si="9"/>
        <v>36</v>
      </c>
      <c r="F37" s="25" t="s">
        <v>38</v>
      </c>
      <c r="G37" s="28">
        <v>3</v>
      </c>
      <c r="H37" s="46">
        <f t="shared" si="12"/>
        <v>167.64583333333331</v>
      </c>
      <c r="I37" s="28">
        <v>3</v>
      </c>
      <c r="J37" s="46">
        <f t="shared" si="13"/>
        <v>167.64583333333331</v>
      </c>
      <c r="K37" s="28">
        <v>3</v>
      </c>
      <c r="L37" s="46">
        <f t="shared" si="14"/>
        <v>167.64583333333331</v>
      </c>
      <c r="M37" s="28">
        <v>3</v>
      </c>
      <c r="N37" s="46">
        <f t="shared" si="0"/>
        <v>167.64583333333331</v>
      </c>
      <c r="O37" s="28">
        <v>3</v>
      </c>
      <c r="P37" s="46">
        <f t="shared" si="1"/>
        <v>167.64583333333331</v>
      </c>
      <c r="Q37" s="28">
        <v>3</v>
      </c>
      <c r="R37" s="46">
        <f t="shared" si="2"/>
        <v>167.64583333333331</v>
      </c>
      <c r="S37" s="28">
        <v>3</v>
      </c>
      <c r="T37" s="46">
        <f t="shared" si="3"/>
        <v>167.64583333333331</v>
      </c>
      <c r="U37" s="28">
        <v>3</v>
      </c>
      <c r="V37" s="46">
        <f t="shared" si="4"/>
        <v>167.64583333333331</v>
      </c>
      <c r="W37" s="28">
        <v>3</v>
      </c>
      <c r="X37" s="46">
        <f t="shared" si="5"/>
        <v>167.64583333333331</v>
      </c>
      <c r="Y37" s="28">
        <v>3</v>
      </c>
      <c r="Z37" s="46">
        <f t="shared" si="6"/>
        <v>167.64583333333331</v>
      </c>
      <c r="AA37" s="28">
        <v>3</v>
      </c>
      <c r="AB37" s="46">
        <f t="shared" si="7"/>
        <v>167.64583333333331</v>
      </c>
      <c r="AC37" s="28">
        <v>3</v>
      </c>
      <c r="AD37" s="46">
        <f t="shared" si="8"/>
        <v>167.64583333333331</v>
      </c>
      <c r="AE37" s="47">
        <v>2011.75</v>
      </c>
      <c r="AF37" s="93">
        <f t="shared" si="10"/>
        <v>55.881944444444443</v>
      </c>
      <c r="AG37" s="93">
        <f t="shared" si="11"/>
        <v>2011.7499999999993</v>
      </c>
      <c r="AH37" s="90"/>
      <c r="AI37" s="89"/>
    </row>
    <row r="38" spans="2:35" ht="72" customHeight="1" x14ac:dyDescent="0.25">
      <c r="B38" s="28" t="s">
        <v>3</v>
      </c>
      <c r="C38" s="24" t="s">
        <v>44</v>
      </c>
      <c r="D38" s="25" t="s">
        <v>9</v>
      </c>
      <c r="E38" s="28">
        <f t="shared" si="9"/>
        <v>6</v>
      </c>
      <c r="F38" s="25" t="s">
        <v>52</v>
      </c>
      <c r="G38" s="28">
        <v>0</v>
      </c>
      <c r="H38" s="46">
        <f t="shared" si="12"/>
        <v>0</v>
      </c>
      <c r="I38" s="28">
        <v>1</v>
      </c>
      <c r="J38" s="46">
        <f t="shared" si="13"/>
        <v>717.15333333333331</v>
      </c>
      <c r="K38" s="28">
        <v>0</v>
      </c>
      <c r="L38" s="46">
        <f t="shared" si="14"/>
        <v>0</v>
      </c>
      <c r="M38" s="29">
        <v>1</v>
      </c>
      <c r="N38" s="46">
        <f t="shared" si="0"/>
        <v>717.15333333333331</v>
      </c>
      <c r="O38" s="28">
        <v>0</v>
      </c>
      <c r="P38" s="46">
        <f t="shared" si="1"/>
        <v>0</v>
      </c>
      <c r="Q38" s="28">
        <v>1</v>
      </c>
      <c r="R38" s="46">
        <f t="shared" si="2"/>
        <v>717.15333333333331</v>
      </c>
      <c r="S38" s="28">
        <v>0</v>
      </c>
      <c r="T38" s="46">
        <f t="shared" si="3"/>
        <v>0</v>
      </c>
      <c r="U38" s="28">
        <v>1</v>
      </c>
      <c r="V38" s="46">
        <f t="shared" si="4"/>
        <v>717.15333333333331</v>
      </c>
      <c r="W38" s="28">
        <v>0</v>
      </c>
      <c r="X38" s="46">
        <f t="shared" si="5"/>
        <v>0</v>
      </c>
      <c r="Y38" s="28">
        <v>1</v>
      </c>
      <c r="Z38" s="46">
        <f t="shared" si="6"/>
        <v>717.15333333333331</v>
      </c>
      <c r="AA38" s="28">
        <v>0</v>
      </c>
      <c r="AB38" s="46">
        <f t="shared" si="7"/>
        <v>0</v>
      </c>
      <c r="AC38" s="28">
        <v>1</v>
      </c>
      <c r="AD38" s="46">
        <f t="shared" si="8"/>
        <v>717.15333333333331</v>
      </c>
      <c r="AE38" s="47">
        <v>4302.92</v>
      </c>
      <c r="AF38" s="93">
        <f t="shared" si="10"/>
        <v>717.15333333333331</v>
      </c>
      <c r="AG38" s="93">
        <f t="shared" si="11"/>
        <v>4302.92</v>
      </c>
      <c r="AH38" s="90"/>
      <c r="AI38" s="89"/>
    </row>
    <row r="39" spans="2:35" ht="78" customHeight="1" x14ac:dyDescent="0.25">
      <c r="B39" s="28" t="s">
        <v>11</v>
      </c>
      <c r="C39" s="24" t="s">
        <v>97</v>
      </c>
      <c r="D39" s="25" t="s">
        <v>99</v>
      </c>
      <c r="E39" s="28">
        <f t="shared" si="9"/>
        <v>1125</v>
      </c>
      <c r="F39" s="25" t="s">
        <v>100</v>
      </c>
      <c r="G39" s="28">
        <v>100</v>
      </c>
      <c r="H39" s="46">
        <f t="shared" si="12"/>
        <v>5588.2053333333333</v>
      </c>
      <c r="I39" s="28">
        <v>100</v>
      </c>
      <c r="J39" s="46">
        <f t="shared" si="13"/>
        <v>5588.2053333333333</v>
      </c>
      <c r="K39" s="28">
        <v>100</v>
      </c>
      <c r="L39" s="46">
        <f t="shared" si="14"/>
        <v>5588.2053333333333</v>
      </c>
      <c r="M39" s="29">
        <v>75</v>
      </c>
      <c r="N39" s="46">
        <f t="shared" si="0"/>
        <v>4191.1539999999995</v>
      </c>
      <c r="O39" s="28">
        <v>100</v>
      </c>
      <c r="P39" s="46">
        <f t="shared" si="1"/>
        <v>5588.2053333333333</v>
      </c>
      <c r="Q39" s="28">
        <v>100</v>
      </c>
      <c r="R39" s="46">
        <f t="shared" si="2"/>
        <v>5588.2053333333333</v>
      </c>
      <c r="S39" s="28">
        <v>100</v>
      </c>
      <c r="T39" s="46">
        <f t="shared" si="3"/>
        <v>5588.2053333333333</v>
      </c>
      <c r="U39" s="28">
        <v>75</v>
      </c>
      <c r="V39" s="46">
        <f t="shared" si="4"/>
        <v>4191.1539999999995</v>
      </c>
      <c r="W39" s="28">
        <v>100</v>
      </c>
      <c r="X39" s="46">
        <f t="shared" si="5"/>
        <v>5588.2053333333333</v>
      </c>
      <c r="Y39" s="28">
        <v>100</v>
      </c>
      <c r="Z39" s="46">
        <f t="shared" si="6"/>
        <v>5588.2053333333333</v>
      </c>
      <c r="AA39" s="28">
        <v>100</v>
      </c>
      <c r="AB39" s="46">
        <f t="shared" si="7"/>
        <v>5588.2053333333333</v>
      </c>
      <c r="AC39" s="28">
        <v>75</v>
      </c>
      <c r="AD39" s="46">
        <f t="shared" si="8"/>
        <v>4191.1539999999995</v>
      </c>
      <c r="AE39" s="47">
        <v>62867.31</v>
      </c>
      <c r="AF39" s="93">
        <f t="shared" si="10"/>
        <v>55.882053333333332</v>
      </c>
      <c r="AG39" s="93">
        <f t="shared" si="11"/>
        <v>62867.31</v>
      </c>
      <c r="AH39" s="90"/>
      <c r="AI39" s="89"/>
    </row>
    <row r="40" spans="2:35" s="50" customFormat="1" ht="45.75" customHeight="1" x14ac:dyDescent="0.25">
      <c r="B40" s="28"/>
      <c r="C40" s="24" t="s">
        <v>45</v>
      </c>
      <c r="D40" s="25" t="s">
        <v>13</v>
      </c>
      <c r="E40" s="28">
        <f t="shared" si="9"/>
        <v>2304</v>
      </c>
      <c r="F40" s="25" t="s">
        <v>46</v>
      </c>
      <c r="G40" s="28">
        <v>192</v>
      </c>
      <c r="H40" s="48">
        <f t="shared" si="12"/>
        <v>10729.354166666666</v>
      </c>
      <c r="I40" s="28">
        <v>192</v>
      </c>
      <c r="J40" s="48">
        <f t="shared" si="13"/>
        <v>10729.354166666666</v>
      </c>
      <c r="K40" s="28">
        <v>192</v>
      </c>
      <c r="L40" s="48">
        <f t="shared" si="14"/>
        <v>10729.354166666666</v>
      </c>
      <c r="M40" s="28">
        <v>192</v>
      </c>
      <c r="N40" s="48">
        <f t="shared" si="0"/>
        <v>10729.354166666666</v>
      </c>
      <c r="O40" s="28">
        <v>192</v>
      </c>
      <c r="P40" s="48">
        <f t="shared" si="1"/>
        <v>10729.354166666666</v>
      </c>
      <c r="Q40" s="28">
        <v>192</v>
      </c>
      <c r="R40" s="48">
        <f t="shared" si="2"/>
        <v>10729.354166666666</v>
      </c>
      <c r="S40" s="28">
        <v>192</v>
      </c>
      <c r="T40" s="48">
        <f t="shared" si="3"/>
        <v>10729.354166666666</v>
      </c>
      <c r="U40" s="28">
        <v>192</v>
      </c>
      <c r="V40" s="48">
        <f t="shared" si="4"/>
        <v>10729.354166666666</v>
      </c>
      <c r="W40" s="28">
        <v>192</v>
      </c>
      <c r="X40" s="48">
        <f t="shared" si="5"/>
        <v>10729.354166666666</v>
      </c>
      <c r="Y40" s="28">
        <v>192</v>
      </c>
      <c r="Z40" s="48">
        <f t="shared" si="6"/>
        <v>10729.354166666666</v>
      </c>
      <c r="AA40" s="28">
        <v>192</v>
      </c>
      <c r="AB40" s="48">
        <f t="shared" si="7"/>
        <v>10729.354166666666</v>
      </c>
      <c r="AC40" s="28">
        <v>192</v>
      </c>
      <c r="AD40" s="48">
        <f t="shared" si="8"/>
        <v>10729.354166666666</v>
      </c>
      <c r="AE40" s="49">
        <v>128752.25</v>
      </c>
      <c r="AF40" s="95">
        <f>AE40/E40</f>
        <v>55.882052951388886</v>
      </c>
      <c r="AG40" s="95">
        <f t="shared" si="11"/>
        <v>128752.25000000001</v>
      </c>
      <c r="AH40" s="91"/>
      <c r="AI40" s="89"/>
    </row>
    <row r="41" spans="2:35" ht="62.25" customHeight="1" x14ac:dyDescent="0.25">
      <c r="B41" s="29" t="s">
        <v>11</v>
      </c>
      <c r="C41" s="27" t="s">
        <v>83</v>
      </c>
      <c r="D41" s="26" t="s">
        <v>84</v>
      </c>
      <c r="E41" s="28">
        <f t="shared" si="9"/>
        <v>61</v>
      </c>
      <c r="F41" s="26" t="s">
        <v>63</v>
      </c>
      <c r="G41" s="29">
        <v>7</v>
      </c>
      <c r="H41" s="46">
        <f t="shared" si="12"/>
        <v>2351784.2622950817</v>
      </c>
      <c r="I41" s="30">
        <v>7</v>
      </c>
      <c r="J41" s="46">
        <f t="shared" si="13"/>
        <v>2351784.2622950817</v>
      </c>
      <c r="K41" s="30">
        <v>7</v>
      </c>
      <c r="L41" s="46">
        <f t="shared" si="14"/>
        <v>2351784.2622950817</v>
      </c>
      <c r="M41" s="30">
        <v>6</v>
      </c>
      <c r="N41" s="46">
        <f t="shared" si="0"/>
        <v>2015815.0819672132</v>
      </c>
      <c r="O41" s="30">
        <v>7</v>
      </c>
      <c r="P41" s="46">
        <f t="shared" si="1"/>
        <v>2351784.2622950817</v>
      </c>
      <c r="Q41" s="30">
        <v>7</v>
      </c>
      <c r="R41" s="46">
        <f t="shared" si="2"/>
        <v>2351784.2622950817</v>
      </c>
      <c r="S41" s="30">
        <v>5</v>
      </c>
      <c r="T41" s="46">
        <f t="shared" si="3"/>
        <v>1679845.9016393442</v>
      </c>
      <c r="U41" s="30">
        <v>4</v>
      </c>
      <c r="V41" s="46">
        <f t="shared" si="4"/>
        <v>1343876.7213114754</v>
      </c>
      <c r="W41" s="30">
        <v>3</v>
      </c>
      <c r="X41" s="46">
        <f t="shared" si="5"/>
        <v>1007907.5409836066</v>
      </c>
      <c r="Y41" s="30">
        <v>3</v>
      </c>
      <c r="Z41" s="46">
        <f t="shared" si="6"/>
        <v>1007907.5409836066</v>
      </c>
      <c r="AA41" s="30">
        <v>3</v>
      </c>
      <c r="AB41" s="46">
        <f t="shared" si="7"/>
        <v>1007907.5409836066</v>
      </c>
      <c r="AC41" s="30">
        <v>2</v>
      </c>
      <c r="AD41" s="46">
        <f t="shared" si="8"/>
        <v>671938.36065573769</v>
      </c>
      <c r="AE41" s="47">
        <v>20494120</v>
      </c>
      <c r="AF41" s="96">
        <f>AE41/E41</f>
        <v>335969.18032786885</v>
      </c>
      <c r="AG41" s="97">
        <f t="shared" si="11"/>
        <v>20494119.999999996</v>
      </c>
      <c r="AH41" s="90"/>
    </row>
    <row r="42" spans="2:35" ht="62.25" customHeight="1" x14ac:dyDescent="0.25">
      <c r="B42" s="29" t="s">
        <v>4</v>
      </c>
      <c r="C42" s="27" t="s">
        <v>106</v>
      </c>
      <c r="D42" s="26" t="s">
        <v>9</v>
      </c>
      <c r="E42" s="28">
        <f>+G42+I42+K42+M42+O42+Q42+S42+U42+W42+Y42+AA42+AC42</f>
        <v>10</v>
      </c>
      <c r="F42" s="25" t="s">
        <v>8</v>
      </c>
      <c r="G42" s="28">
        <v>1</v>
      </c>
      <c r="H42" s="46">
        <f t="shared" si="12"/>
        <v>403668</v>
      </c>
      <c r="I42" s="28">
        <v>1</v>
      </c>
      <c r="J42" s="46">
        <f t="shared" si="13"/>
        <v>403668</v>
      </c>
      <c r="K42" s="28">
        <v>1</v>
      </c>
      <c r="L42" s="46">
        <f t="shared" si="14"/>
        <v>403668</v>
      </c>
      <c r="M42" s="29">
        <v>1</v>
      </c>
      <c r="N42" s="46">
        <f t="shared" si="14"/>
        <v>403668</v>
      </c>
      <c r="O42" s="28">
        <v>1</v>
      </c>
      <c r="P42" s="46">
        <f t="shared" si="14"/>
        <v>403668</v>
      </c>
      <c r="Q42" s="28">
        <v>1</v>
      </c>
      <c r="R42" s="46">
        <f t="shared" si="14"/>
        <v>403668</v>
      </c>
      <c r="S42" s="28">
        <v>1</v>
      </c>
      <c r="T42" s="46">
        <f t="shared" si="14"/>
        <v>403668</v>
      </c>
      <c r="U42" s="28">
        <v>1</v>
      </c>
      <c r="V42" s="46">
        <f t="shared" si="14"/>
        <v>403668</v>
      </c>
      <c r="W42" s="28">
        <v>1</v>
      </c>
      <c r="X42" s="46">
        <f t="shared" si="14"/>
        <v>403668</v>
      </c>
      <c r="Y42" s="28">
        <v>1</v>
      </c>
      <c r="Z42" s="46">
        <f t="shared" si="14"/>
        <v>403668</v>
      </c>
      <c r="AA42" s="28">
        <v>0</v>
      </c>
      <c r="AB42" s="46">
        <f t="shared" si="14"/>
        <v>0</v>
      </c>
      <c r="AC42" s="28">
        <v>0</v>
      </c>
      <c r="AD42" s="46">
        <f t="shared" si="14"/>
        <v>0</v>
      </c>
      <c r="AE42" s="87">
        <v>4036680</v>
      </c>
      <c r="AF42" s="96">
        <f>AE42/E42</f>
        <v>403668</v>
      </c>
      <c r="AG42" s="97">
        <f>SUM(H42+J42+L42+N42+P42+R42+T42+V42+X42+Z42+AB42+AD42)</f>
        <v>4036680</v>
      </c>
      <c r="AH42" s="90"/>
    </row>
    <row r="43" spans="2:35" x14ac:dyDescent="0.25">
      <c r="AD43" s="124"/>
      <c r="AE43" s="125">
        <f>SUM(AE9:AE42)</f>
        <v>68975865</v>
      </c>
    </row>
    <row r="49" spans="2:31" ht="17.25" x14ac:dyDescent="0.25">
      <c r="B49" s="51"/>
      <c r="C49" s="52"/>
      <c r="D49" s="53"/>
      <c r="E49" s="54"/>
      <c r="F49" s="55"/>
      <c r="G49" s="56"/>
      <c r="H49" s="56"/>
      <c r="I49" s="57"/>
      <c r="J49" s="57"/>
      <c r="K49" s="58"/>
      <c r="L49" s="58"/>
      <c r="M49" s="59"/>
      <c r="N49" s="57"/>
      <c r="O49" s="58"/>
      <c r="P49" s="58"/>
      <c r="Q49" s="57"/>
      <c r="R49" s="57"/>
      <c r="S49" s="58"/>
      <c r="T49" s="58"/>
      <c r="U49" s="57"/>
      <c r="V49" s="57"/>
      <c r="W49" s="58"/>
      <c r="X49" s="58"/>
      <c r="Y49" s="57"/>
      <c r="Z49" s="57"/>
      <c r="AA49" s="60"/>
      <c r="AB49" s="60"/>
      <c r="AC49" s="61"/>
      <c r="AD49" s="61"/>
      <c r="AE49" s="88"/>
    </row>
    <row r="50" spans="2:31" ht="17.25" x14ac:dyDescent="0.25">
      <c r="B50" s="51"/>
      <c r="C50" s="52"/>
      <c r="D50" s="53"/>
      <c r="E50" s="54"/>
      <c r="F50" s="55"/>
      <c r="G50" s="56"/>
      <c r="H50" s="56"/>
      <c r="I50" s="57"/>
      <c r="J50" s="57"/>
      <c r="K50" s="58"/>
      <c r="L50" s="58"/>
      <c r="M50" s="59"/>
      <c r="N50" s="57"/>
      <c r="O50" s="58"/>
      <c r="P50" s="58"/>
      <c r="Q50" s="57"/>
      <c r="R50" s="57"/>
      <c r="S50" s="58"/>
      <c r="T50" s="58"/>
      <c r="U50" s="57"/>
      <c r="V50" s="57"/>
      <c r="W50" s="58"/>
      <c r="X50" s="58"/>
      <c r="Y50" s="57"/>
      <c r="Z50" s="57"/>
      <c r="AA50" s="60"/>
      <c r="AB50" s="60"/>
      <c r="AC50" s="61"/>
      <c r="AD50" s="61"/>
      <c r="AE50" s="88"/>
    </row>
    <row r="51" spans="2:31" ht="17.25" x14ac:dyDescent="0.25">
      <c r="B51" s="62"/>
      <c r="C51" s="62"/>
      <c r="D51" s="63"/>
      <c r="E51" s="64"/>
      <c r="F51" s="65"/>
      <c r="G51" s="66"/>
      <c r="H51" s="66"/>
      <c r="I51" s="66"/>
      <c r="J51" s="66"/>
      <c r="K51" s="66"/>
      <c r="L51" s="66"/>
      <c r="M51" s="67"/>
      <c r="N51" s="66"/>
      <c r="O51" s="66"/>
      <c r="P51" s="66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88"/>
    </row>
    <row r="52" spans="2:31" ht="17.25" x14ac:dyDescent="0.25">
      <c r="B52" s="62"/>
      <c r="C52" s="62"/>
      <c r="D52" s="63"/>
      <c r="E52" s="64"/>
      <c r="F52" s="65"/>
      <c r="G52" s="66"/>
      <c r="H52" s="66"/>
      <c r="I52" s="66"/>
      <c r="J52" s="66"/>
      <c r="K52" s="66"/>
      <c r="L52" s="66"/>
      <c r="M52" s="67"/>
      <c r="N52" s="66"/>
      <c r="O52" s="66"/>
      <c r="P52" s="66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88"/>
    </row>
    <row r="53" spans="2:31" ht="21" x14ac:dyDescent="0.35">
      <c r="B53" s="69"/>
      <c r="C53" s="69"/>
      <c r="D53" s="70"/>
      <c r="E53" s="69"/>
      <c r="F53" s="71"/>
      <c r="G53" s="72"/>
      <c r="H53" s="72"/>
      <c r="I53" s="73"/>
      <c r="J53" s="73"/>
      <c r="K53" s="73"/>
      <c r="L53" s="73"/>
      <c r="M53" s="74"/>
      <c r="N53" s="73"/>
      <c r="O53" s="73"/>
      <c r="P53" s="73"/>
      <c r="Q53" s="75"/>
      <c r="R53" s="75"/>
      <c r="S53" s="75"/>
      <c r="T53" s="75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42"/>
    </row>
    <row r="54" spans="2:31" ht="18.75" customHeight="1" x14ac:dyDescent="0.25">
      <c r="B54" s="110" t="s">
        <v>91</v>
      </c>
      <c r="C54" s="111"/>
      <c r="D54" s="111"/>
      <c r="E54" s="111"/>
      <c r="F54" s="76"/>
      <c r="G54" s="76"/>
      <c r="H54" s="76"/>
      <c r="I54" s="76"/>
      <c r="J54" s="76"/>
      <c r="K54" s="76"/>
      <c r="L54" s="76"/>
      <c r="M54" s="76"/>
      <c r="N54" s="110" t="s">
        <v>93</v>
      </c>
      <c r="O54" s="111"/>
      <c r="P54" s="111"/>
      <c r="Q54" s="111"/>
      <c r="R54" s="111"/>
      <c r="S54" s="76"/>
      <c r="T54" s="77"/>
      <c r="U54" s="78"/>
      <c r="V54" s="78"/>
      <c r="W54" s="78"/>
      <c r="X54" s="78"/>
      <c r="Y54" s="110" t="s">
        <v>94</v>
      </c>
      <c r="Z54" s="111"/>
      <c r="AA54" s="111"/>
      <c r="AB54" s="111"/>
      <c r="AC54" s="111"/>
      <c r="AD54" s="111"/>
      <c r="AE54" s="111"/>
    </row>
    <row r="55" spans="2:31" ht="18.75" customHeight="1" x14ac:dyDescent="0.25">
      <c r="B55" s="111" t="s">
        <v>90</v>
      </c>
      <c r="C55" s="111"/>
      <c r="D55" s="111"/>
      <c r="E55" s="111"/>
      <c r="F55" s="76"/>
      <c r="G55" s="76"/>
      <c r="H55" s="76"/>
      <c r="I55" s="76"/>
      <c r="J55" s="76"/>
      <c r="K55" s="76"/>
      <c r="L55" s="76"/>
      <c r="M55" s="76"/>
      <c r="N55" s="110" t="s">
        <v>96</v>
      </c>
      <c r="O55" s="111"/>
      <c r="P55" s="111"/>
      <c r="Q55" s="111"/>
      <c r="R55" s="111"/>
      <c r="S55" s="76"/>
      <c r="T55" s="77"/>
      <c r="U55" s="78"/>
      <c r="V55" s="78"/>
      <c r="W55" s="78"/>
      <c r="X55" s="78"/>
      <c r="Y55" s="110" t="s">
        <v>95</v>
      </c>
      <c r="Z55" s="111"/>
      <c r="AA55" s="111"/>
      <c r="AB55" s="111"/>
      <c r="AC55" s="111"/>
      <c r="AD55" s="111"/>
      <c r="AE55" s="111"/>
    </row>
    <row r="56" spans="2:31" ht="18.75" x14ac:dyDescent="0.25">
      <c r="B56" s="79"/>
      <c r="C56" s="80"/>
      <c r="D56" s="79"/>
      <c r="E56" s="79"/>
      <c r="F56" s="79"/>
      <c r="G56" s="81"/>
      <c r="H56" s="82"/>
      <c r="I56" s="82"/>
      <c r="J56" s="83"/>
      <c r="K56" s="84"/>
      <c r="L56" s="85"/>
      <c r="M56" s="85"/>
      <c r="N56" s="85"/>
      <c r="O56" s="85"/>
      <c r="P56" s="85"/>
      <c r="Q56" s="85"/>
      <c r="R56" s="85"/>
      <c r="S56" s="85"/>
      <c r="T56" s="77"/>
      <c r="U56" s="86"/>
      <c r="V56" s="86"/>
      <c r="W56" s="86"/>
      <c r="X56" s="86"/>
      <c r="Y56" s="108" t="s">
        <v>107</v>
      </c>
      <c r="Z56" s="109"/>
      <c r="AA56" s="109"/>
      <c r="AB56" s="109"/>
      <c r="AC56" s="109"/>
      <c r="AD56" s="109"/>
      <c r="AE56" s="109"/>
    </row>
  </sheetData>
  <mergeCells count="16">
    <mergeCell ref="Y56:AE56"/>
    <mergeCell ref="N54:R54"/>
    <mergeCell ref="N55:R55"/>
    <mergeCell ref="B54:E54"/>
    <mergeCell ref="B55:E55"/>
    <mergeCell ref="Y54:AE54"/>
    <mergeCell ref="Y55:AE55"/>
    <mergeCell ref="B2:AE2"/>
    <mergeCell ref="B3:AE3"/>
    <mergeCell ref="B4:AE4"/>
    <mergeCell ref="B7:B8"/>
    <mergeCell ref="C7:C8"/>
    <mergeCell ref="D7:D8"/>
    <mergeCell ref="E7:E8"/>
    <mergeCell ref="F7:F8"/>
    <mergeCell ref="G7:AE7"/>
  </mergeCells>
  <pageMargins left="0.33" right="0.35" top="0.36" bottom="0.41" header="0.3" footer="0.46"/>
  <pageSetup scale="36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1"/>
  <sheetViews>
    <sheetView topLeftCell="A35" zoomScaleNormal="100" workbookViewId="0">
      <selection activeCell="C42" sqref="C42"/>
    </sheetView>
  </sheetViews>
  <sheetFormatPr baseColWidth="10" defaultRowHeight="15" x14ac:dyDescent="0.25"/>
  <cols>
    <col min="1" max="1" width="3.140625" customWidth="1"/>
    <col min="2" max="2" width="11.42578125" style="21" customWidth="1"/>
    <col min="3" max="3" width="33.5703125" customWidth="1"/>
    <col min="5" max="5" width="11.5703125" style="21" bestFit="1" customWidth="1"/>
    <col min="6" max="6" width="15" customWidth="1"/>
    <col min="7" max="9" width="6.7109375" bestFit="1" customWidth="1"/>
    <col min="10" max="10" width="6.7109375" style="1" bestFit="1" customWidth="1"/>
    <col min="11" max="18" width="6.7109375" bestFit="1" customWidth="1"/>
  </cols>
  <sheetData>
    <row r="1" spans="2:18" x14ac:dyDescent="0.25">
      <c r="D1" s="21"/>
      <c r="E1" s="2"/>
      <c r="F1" s="2"/>
      <c r="G1" s="2"/>
      <c r="H1" s="2"/>
      <c r="I1" s="2"/>
      <c r="J1" s="31"/>
      <c r="K1" s="6"/>
      <c r="L1" s="6"/>
      <c r="M1" s="6"/>
      <c r="N1" s="6"/>
      <c r="O1" s="6"/>
      <c r="P1" s="6"/>
      <c r="Q1" s="6"/>
      <c r="R1" s="6"/>
    </row>
    <row r="2" spans="2:18" ht="15.75" x14ac:dyDescent="0.25">
      <c r="B2" s="112" t="s">
        <v>64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18" ht="15.75" x14ac:dyDescent="0.25">
      <c r="B3" s="100" t="s">
        <v>65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2:18" ht="15.75" x14ac:dyDescent="0.25">
      <c r="B4" s="100" t="s">
        <v>92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2:18" x14ac:dyDescent="0.25">
      <c r="D5" s="21"/>
      <c r="E5" s="2"/>
      <c r="F5" s="2"/>
      <c r="G5" s="2"/>
      <c r="H5" s="2"/>
      <c r="I5" s="2"/>
      <c r="J5" s="31"/>
      <c r="K5" s="6"/>
      <c r="L5" s="6"/>
      <c r="M5" s="6"/>
      <c r="N5" s="6"/>
      <c r="O5" s="6"/>
      <c r="P5" s="6"/>
      <c r="Q5" s="6"/>
      <c r="R5" s="6"/>
    </row>
    <row r="6" spans="2:18" x14ac:dyDescent="0.25">
      <c r="D6" s="21"/>
      <c r="E6" s="2"/>
      <c r="F6" s="2"/>
      <c r="G6" s="2"/>
      <c r="H6" s="2"/>
      <c r="I6" s="2"/>
      <c r="J6" s="31"/>
      <c r="K6" s="6"/>
      <c r="L6" s="6"/>
      <c r="M6" s="6"/>
      <c r="N6" s="6"/>
      <c r="O6" s="6"/>
      <c r="P6" s="6"/>
      <c r="Q6" s="6"/>
      <c r="R6" s="6"/>
    </row>
    <row r="7" spans="2:18" ht="24.75" customHeight="1" x14ac:dyDescent="0.25">
      <c r="B7" s="113" t="s">
        <v>66</v>
      </c>
      <c r="C7" s="115" t="s">
        <v>2</v>
      </c>
      <c r="D7" s="115" t="s">
        <v>67</v>
      </c>
      <c r="E7" s="117" t="s">
        <v>68</v>
      </c>
      <c r="F7" s="115" t="s">
        <v>69</v>
      </c>
      <c r="G7" s="118" t="s">
        <v>70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</row>
    <row r="8" spans="2:18" ht="25.5" customHeight="1" x14ac:dyDescent="0.25">
      <c r="B8" s="114"/>
      <c r="C8" s="116"/>
      <c r="D8" s="116"/>
      <c r="E8" s="117"/>
      <c r="F8" s="116"/>
      <c r="G8" s="16" t="s">
        <v>1</v>
      </c>
      <c r="H8" s="16" t="s">
        <v>73</v>
      </c>
      <c r="I8" s="16" t="s">
        <v>74</v>
      </c>
      <c r="J8" s="16" t="s">
        <v>75</v>
      </c>
      <c r="K8" s="16" t="s">
        <v>74</v>
      </c>
      <c r="L8" s="17" t="s">
        <v>76</v>
      </c>
      <c r="M8" s="17" t="s">
        <v>76</v>
      </c>
      <c r="N8" s="17" t="s">
        <v>75</v>
      </c>
      <c r="O8" s="17" t="s">
        <v>77</v>
      </c>
      <c r="P8" s="17" t="s">
        <v>78</v>
      </c>
      <c r="Q8" s="17" t="s">
        <v>0</v>
      </c>
      <c r="R8" s="18" t="s">
        <v>79</v>
      </c>
    </row>
    <row r="9" spans="2:18" ht="111.75" customHeight="1" x14ac:dyDescent="0.25">
      <c r="B9" s="28" t="s">
        <v>80</v>
      </c>
      <c r="C9" s="24" t="s">
        <v>57</v>
      </c>
      <c r="D9" s="25" t="s">
        <v>28</v>
      </c>
      <c r="E9" s="28">
        <f t="shared" ref="E9:E41" si="0">SUM(G9+H9+I9+J9+K9+L9+M9+N9+O9+P9+Q9+R9)</f>
        <v>6670</v>
      </c>
      <c r="F9" s="25" t="s">
        <v>56</v>
      </c>
      <c r="G9" s="28">
        <v>550</v>
      </c>
      <c r="H9" s="28">
        <v>575</v>
      </c>
      <c r="I9" s="28">
        <v>575</v>
      </c>
      <c r="J9" s="29">
        <v>450</v>
      </c>
      <c r="K9" s="28">
        <v>575</v>
      </c>
      <c r="L9" s="28">
        <v>575</v>
      </c>
      <c r="M9" s="28">
        <v>550</v>
      </c>
      <c r="N9" s="28">
        <v>575</v>
      </c>
      <c r="O9" s="28">
        <v>560</v>
      </c>
      <c r="P9" s="28">
        <v>575</v>
      </c>
      <c r="Q9" s="28">
        <v>560</v>
      </c>
      <c r="R9" s="28">
        <v>550</v>
      </c>
    </row>
    <row r="10" spans="2:18" ht="145.5" customHeight="1" x14ac:dyDescent="0.25">
      <c r="B10" s="28" t="s">
        <v>82</v>
      </c>
      <c r="C10" s="24" t="s">
        <v>59</v>
      </c>
      <c r="D10" s="25" t="s">
        <v>28</v>
      </c>
      <c r="E10" s="28">
        <f t="shared" si="0"/>
        <v>447</v>
      </c>
      <c r="F10" s="25" t="s">
        <v>58</v>
      </c>
      <c r="G10" s="28">
        <v>31</v>
      </c>
      <c r="H10" s="28">
        <v>31</v>
      </c>
      <c r="I10" s="28">
        <v>26</v>
      </c>
      <c r="J10" s="29">
        <v>21</v>
      </c>
      <c r="K10" s="28">
        <v>31</v>
      </c>
      <c r="L10" s="28">
        <v>41</v>
      </c>
      <c r="M10" s="28">
        <v>31</v>
      </c>
      <c r="N10" s="28">
        <v>31</v>
      </c>
      <c r="O10" s="28">
        <v>31</v>
      </c>
      <c r="P10" s="28">
        <v>31</v>
      </c>
      <c r="Q10" s="28">
        <v>61</v>
      </c>
      <c r="R10" s="28">
        <v>81</v>
      </c>
    </row>
    <row r="11" spans="2:18" ht="62.25" customHeight="1" x14ac:dyDescent="0.25">
      <c r="B11" s="28" t="s">
        <v>4</v>
      </c>
      <c r="C11" s="24" t="s">
        <v>5</v>
      </c>
      <c r="D11" s="25" t="s">
        <v>25</v>
      </c>
      <c r="E11" s="28">
        <f t="shared" si="0"/>
        <v>8199</v>
      </c>
      <c r="F11" s="25" t="s">
        <v>42</v>
      </c>
      <c r="G11" s="28">
        <v>696</v>
      </c>
      <c r="H11" s="28">
        <v>695</v>
      </c>
      <c r="I11" s="28">
        <v>708</v>
      </c>
      <c r="J11" s="29">
        <v>587</v>
      </c>
      <c r="K11" s="28">
        <v>710</v>
      </c>
      <c r="L11" s="28">
        <v>710</v>
      </c>
      <c r="M11" s="28">
        <v>713</v>
      </c>
      <c r="N11" s="28">
        <v>636</v>
      </c>
      <c r="O11" s="28">
        <v>701</v>
      </c>
      <c r="P11" s="28">
        <v>714</v>
      </c>
      <c r="Q11" s="28">
        <v>704</v>
      </c>
      <c r="R11" s="28">
        <v>625</v>
      </c>
    </row>
    <row r="12" spans="2:18" s="1" customFormat="1" ht="69.75" customHeight="1" x14ac:dyDescent="0.25">
      <c r="B12" s="29" t="s">
        <v>4</v>
      </c>
      <c r="C12" s="27" t="s">
        <v>6</v>
      </c>
      <c r="D12" s="26" t="s">
        <v>25</v>
      </c>
      <c r="E12" s="29">
        <f t="shared" si="0"/>
        <v>34523</v>
      </c>
      <c r="F12" s="26" t="s">
        <v>42</v>
      </c>
      <c r="G12" s="29">
        <v>3827</v>
      </c>
      <c r="H12" s="29">
        <v>2633</v>
      </c>
      <c r="I12" s="29">
        <v>2821</v>
      </c>
      <c r="J12" s="29">
        <v>2851</v>
      </c>
      <c r="K12" s="29">
        <v>2833</v>
      </c>
      <c r="L12" s="29">
        <v>2542</v>
      </c>
      <c r="M12" s="29">
        <v>3198</v>
      </c>
      <c r="N12" s="29">
        <v>2839</v>
      </c>
      <c r="O12" s="29">
        <v>2817</v>
      </c>
      <c r="P12" s="29">
        <v>2832</v>
      </c>
      <c r="Q12" s="29">
        <v>2798</v>
      </c>
      <c r="R12" s="29">
        <v>2532</v>
      </c>
    </row>
    <row r="13" spans="2:18" ht="60" customHeight="1" x14ac:dyDescent="0.25">
      <c r="B13" s="28" t="s">
        <v>11</v>
      </c>
      <c r="C13" s="24" t="s">
        <v>101</v>
      </c>
      <c r="D13" s="25" t="s">
        <v>28</v>
      </c>
      <c r="E13" s="28">
        <f t="shared" si="0"/>
        <v>1478</v>
      </c>
      <c r="F13" s="25" t="s">
        <v>42</v>
      </c>
      <c r="G13" s="28">
        <v>123</v>
      </c>
      <c r="H13" s="28">
        <v>123</v>
      </c>
      <c r="I13" s="28">
        <v>123</v>
      </c>
      <c r="J13" s="28">
        <v>123</v>
      </c>
      <c r="K13" s="28">
        <v>123</v>
      </c>
      <c r="L13" s="28">
        <v>123</v>
      </c>
      <c r="M13" s="28">
        <v>123</v>
      </c>
      <c r="N13" s="28">
        <v>123</v>
      </c>
      <c r="O13" s="28">
        <v>123</v>
      </c>
      <c r="P13" s="28">
        <v>123</v>
      </c>
      <c r="Q13" s="28">
        <v>123</v>
      </c>
      <c r="R13" s="28">
        <v>125</v>
      </c>
    </row>
    <row r="14" spans="2:18" ht="56.25" customHeight="1" x14ac:dyDescent="0.25">
      <c r="B14" s="28" t="s">
        <v>4</v>
      </c>
      <c r="C14" s="24" t="s">
        <v>85</v>
      </c>
      <c r="D14" s="25" t="s">
        <v>25</v>
      </c>
      <c r="E14" s="28">
        <f t="shared" si="0"/>
        <v>232718</v>
      </c>
      <c r="F14" s="25" t="s">
        <v>42</v>
      </c>
      <c r="G14" s="28">
        <v>19650</v>
      </c>
      <c r="H14" s="28">
        <v>19656</v>
      </c>
      <c r="I14" s="28">
        <v>19863</v>
      </c>
      <c r="J14" s="29">
        <v>18637</v>
      </c>
      <c r="K14" s="28">
        <v>19728</v>
      </c>
      <c r="L14" s="28">
        <v>19608</v>
      </c>
      <c r="M14" s="28">
        <v>19728</v>
      </c>
      <c r="N14" s="28">
        <v>18541</v>
      </c>
      <c r="O14" s="28">
        <v>19718</v>
      </c>
      <c r="P14" s="28">
        <v>19614</v>
      </c>
      <c r="Q14" s="28">
        <v>19724</v>
      </c>
      <c r="R14" s="28">
        <v>18251</v>
      </c>
    </row>
    <row r="15" spans="2:18" ht="82.5" customHeight="1" x14ac:dyDescent="0.25">
      <c r="B15" s="29" t="s">
        <v>4</v>
      </c>
      <c r="C15" s="27" t="s">
        <v>62</v>
      </c>
      <c r="D15" s="26" t="s">
        <v>25</v>
      </c>
      <c r="E15" s="28">
        <f t="shared" si="0"/>
        <v>19554</v>
      </c>
      <c r="F15" s="26" t="s">
        <v>61</v>
      </c>
      <c r="G15" s="29">
        <v>1949</v>
      </c>
      <c r="H15" s="29">
        <v>1605</v>
      </c>
      <c r="I15" s="29">
        <v>1470</v>
      </c>
      <c r="J15" s="29">
        <v>1416</v>
      </c>
      <c r="K15" s="29">
        <v>1519</v>
      </c>
      <c r="L15" s="29">
        <v>1808</v>
      </c>
      <c r="M15" s="29">
        <v>1777</v>
      </c>
      <c r="N15" s="29">
        <v>1395</v>
      </c>
      <c r="O15" s="29">
        <v>1537</v>
      </c>
      <c r="P15" s="29">
        <v>2107</v>
      </c>
      <c r="Q15" s="29">
        <v>1536</v>
      </c>
      <c r="R15" s="29">
        <v>1435</v>
      </c>
    </row>
    <row r="16" spans="2:18" ht="53.25" customHeight="1" x14ac:dyDescent="0.25">
      <c r="B16" s="28" t="s">
        <v>3</v>
      </c>
      <c r="C16" s="24" t="s">
        <v>105</v>
      </c>
      <c r="D16" s="25" t="s">
        <v>28</v>
      </c>
      <c r="E16" s="28">
        <f t="shared" si="0"/>
        <v>2400</v>
      </c>
      <c r="F16" s="25" t="s">
        <v>7</v>
      </c>
      <c r="G16" s="28">
        <v>200</v>
      </c>
      <c r="H16" s="28">
        <v>200</v>
      </c>
      <c r="I16" s="28">
        <v>200</v>
      </c>
      <c r="J16" s="28">
        <v>200</v>
      </c>
      <c r="K16" s="28">
        <v>200</v>
      </c>
      <c r="L16" s="28">
        <v>200</v>
      </c>
      <c r="M16" s="28">
        <v>200</v>
      </c>
      <c r="N16" s="28">
        <v>200</v>
      </c>
      <c r="O16" s="28">
        <v>200</v>
      </c>
      <c r="P16" s="28">
        <v>200</v>
      </c>
      <c r="Q16" s="28">
        <v>200</v>
      </c>
      <c r="R16" s="28">
        <v>200</v>
      </c>
    </row>
    <row r="17" spans="2:18" ht="53.25" customHeight="1" x14ac:dyDescent="0.25">
      <c r="B17" s="28" t="s">
        <v>98</v>
      </c>
      <c r="C17" s="24" t="s">
        <v>102</v>
      </c>
      <c r="D17" s="25" t="s">
        <v>103</v>
      </c>
      <c r="E17" s="28">
        <f t="shared" si="0"/>
        <v>24</v>
      </c>
      <c r="F17" s="25" t="s">
        <v>7</v>
      </c>
      <c r="G17" s="28">
        <v>2</v>
      </c>
      <c r="H17" s="28">
        <v>2</v>
      </c>
      <c r="I17" s="28">
        <v>2</v>
      </c>
      <c r="J17" s="28">
        <v>2</v>
      </c>
      <c r="K17" s="28">
        <v>2</v>
      </c>
      <c r="L17" s="28">
        <v>2</v>
      </c>
      <c r="M17" s="28">
        <v>2</v>
      </c>
      <c r="N17" s="28">
        <v>2</v>
      </c>
      <c r="O17" s="28">
        <v>2</v>
      </c>
      <c r="P17" s="28">
        <v>2</v>
      </c>
      <c r="Q17" s="28">
        <v>2</v>
      </c>
      <c r="R17" s="28">
        <v>2</v>
      </c>
    </row>
    <row r="18" spans="2:18" ht="88.5" customHeight="1" x14ac:dyDescent="0.25">
      <c r="B18" s="28" t="s">
        <v>4</v>
      </c>
      <c r="C18" s="24" t="s">
        <v>104</v>
      </c>
      <c r="D18" s="25" t="s">
        <v>60</v>
      </c>
      <c r="E18" s="28">
        <f t="shared" si="0"/>
        <v>126</v>
      </c>
      <c r="F18" s="25" t="s">
        <v>8</v>
      </c>
      <c r="G18" s="28">
        <v>9</v>
      </c>
      <c r="H18" s="28">
        <v>12</v>
      </c>
      <c r="I18" s="28">
        <v>12</v>
      </c>
      <c r="J18" s="29">
        <v>9</v>
      </c>
      <c r="K18" s="28">
        <v>9</v>
      </c>
      <c r="L18" s="28">
        <v>12</v>
      </c>
      <c r="M18" s="28">
        <v>12</v>
      </c>
      <c r="N18" s="28">
        <v>12</v>
      </c>
      <c r="O18" s="28">
        <v>9</v>
      </c>
      <c r="P18" s="28">
        <v>12</v>
      </c>
      <c r="Q18" s="28">
        <v>11</v>
      </c>
      <c r="R18" s="28">
        <v>7</v>
      </c>
    </row>
    <row r="19" spans="2:18" ht="56.25" customHeight="1" x14ac:dyDescent="0.25">
      <c r="B19" s="29"/>
      <c r="C19" s="27" t="s">
        <v>10</v>
      </c>
      <c r="D19" s="26" t="s">
        <v>9</v>
      </c>
      <c r="E19" s="28">
        <f t="shared" si="0"/>
        <v>12</v>
      </c>
      <c r="F19" s="26" t="s">
        <v>47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9">
        <v>1</v>
      </c>
      <c r="Q19" s="29">
        <v>1</v>
      </c>
      <c r="R19" s="29">
        <v>1</v>
      </c>
    </row>
    <row r="20" spans="2:18" ht="60" customHeight="1" x14ac:dyDescent="0.25">
      <c r="B20" s="28" t="s">
        <v>4</v>
      </c>
      <c r="C20" s="24" t="s">
        <v>12</v>
      </c>
      <c r="D20" s="25" t="s">
        <v>13</v>
      </c>
      <c r="E20" s="28">
        <f t="shared" si="0"/>
        <v>35</v>
      </c>
      <c r="F20" s="25" t="s">
        <v>48</v>
      </c>
      <c r="G20" s="28">
        <v>3</v>
      </c>
      <c r="H20" s="28">
        <v>3</v>
      </c>
      <c r="I20" s="28">
        <v>3</v>
      </c>
      <c r="J20" s="28">
        <v>3</v>
      </c>
      <c r="K20" s="28">
        <v>3</v>
      </c>
      <c r="L20" s="28">
        <v>3</v>
      </c>
      <c r="M20" s="28">
        <v>3</v>
      </c>
      <c r="N20" s="28">
        <v>3</v>
      </c>
      <c r="O20" s="28">
        <v>3</v>
      </c>
      <c r="P20" s="28">
        <v>3</v>
      </c>
      <c r="Q20" s="28">
        <v>3</v>
      </c>
      <c r="R20" s="28">
        <v>2</v>
      </c>
    </row>
    <row r="21" spans="2:18" ht="54.75" customHeight="1" x14ac:dyDescent="0.25">
      <c r="B21" s="28" t="s">
        <v>11</v>
      </c>
      <c r="C21" s="24" t="s">
        <v>14</v>
      </c>
      <c r="D21" s="25" t="s">
        <v>53</v>
      </c>
      <c r="E21" s="28">
        <f t="shared" si="0"/>
        <v>220</v>
      </c>
      <c r="F21" s="25" t="s">
        <v>15</v>
      </c>
      <c r="G21" s="28">
        <v>20</v>
      </c>
      <c r="H21" s="28">
        <v>20</v>
      </c>
      <c r="I21" s="28">
        <v>20</v>
      </c>
      <c r="J21" s="29">
        <v>15</v>
      </c>
      <c r="K21" s="28">
        <v>20</v>
      </c>
      <c r="L21" s="28">
        <v>20</v>
      </c>
      <c r="M21" s="28">
        <v>20</v>
      </c>
      <c r="N21" s="28">
        <v>15</v>
      </c>
      <c r="O21" s="28">
        <v>20</v>
      </c>
      <c r="P21" s="28">
        <v>20</v>
      </c>
      <c r="Q21" s="28">
        <v>20</v>
      </c>
      <c r="R21" s="28">
        <v>10</v>
      </c>
    </row>
    <row r="22" spans="2:18" ht="63.75" customHeight="1" x14ac:dyDescent="0.25">
      <c r="B22" s="28"/>
      <c r="C22" s="24" t="s">
        <v>86</v>
      </c>
      <c r="D22" s="25" t="s">
        <v>54</v>
      </c>
      <c r="E22" s="28">
        <f t="shared" si="0"/>
        <v>447782</v>
      </c>
      <c r="F22" s="25" t="s">
        <v>49</v>
      </c>
      <c r="G22" s="28">
        <v>53302</v>
      </c>
      <c r="H22" s="28">
        <v>37564</v>
      </c>
      <c r="I22" s="28">
        <v>34331</v>
      </c>
      <c r="J22" s="29">
        <v>32879</v>
      </c>
      <c r="K22" s="28">
        <v>36207</v>
      </c>
      <c r="L22" s="28">
        <v>34380</v>
      </c>
      <c r="M22" s="28">
        <v>35576</v>
      </c>
      <c r="N22" s="28">
        <v>33800</v>
      </c>
      <c r="O22" s="28">
        <v>42194</v>
      </c>
      <c r="P22" s="28">
        <v>45518</v>
      </c>
      <c r="Q22" s="28">
        <v>37168</v>
      </c>
      <c r="R22" s="28">
        <v>24863</v>
      </c>
    </row>
    <row r="23" spans="2:18" ht="105.75" customHeight="1" x14ac:dyDescent="0.25">
      <c r="B23" s="28" t="s">
        <v>4</v>
      </c>
      <c r="C23" s="24" t="s">
        <v>16</v>
      </c>
      <c r="D23" s="25" t="s">
        <v>9</v>
      </c>
      <c r="E23" s="28">
        <f t="shared" si="0"/>
        <v>112</v>
      </c>
      <c r="F23" s="25" t="s">
        <v>50</v>
      </c>
      <c r="G23" s="28">
        <v>10</v>
      </c>
      <c r="H23" s="28">
        <v>8</v>
      </c>
      <c r="I23" s="28">
        <v>10</v>
      </c>
      <c r="J23" s="29">
        <v>8</v>
      </c>
      <c r="K23" s="28">
        <v>10</v>
      </c>
      <c r="L23" s="28">
        <v>10</v>
      </c>
      <c r="M23" s="28">
        <v>10</v>
      </c>
      <c r="N23" s="28">
        <v>8</v>
      </c>
      <c r="O23" s="28">
        <v>10</v>
      </c>
      <c r="P23" s="28">
        <v>10</v>
      </c>
      <c r="Q23" s="28">
        <v>10</v>
      </c>
      <c r="R23" s="28">
        <v>8</v>
      </c>
    </row>
    <row r="24" spans="2:18" ht="51" customHeight="1" x14ac:dyDescent="0.25">
      <c r="B24" s="28" t="s">
        <v>21</v>
      </c>
      <c r="C24" s="27" t="s">
        <v>19</v>
      </c>
      <c r="D24" s="26" t="s">
        <v>55</v>
      </c>
      <c r="E24" s="28">
        <f t="shared" si="0"/>
        <v>1000</v>
      </c>
      <c r="F24" s="26" t="s">
        <v>20</v>
      </c>
      <c r="G24" s="28">
        <v>50</v>
      </c>
      <c r="H24" s="28">
        <v>90</v>
      </c>
      <c r="I24" s="28">
        <v>90</v>
      </c>
      <c r="J24" s="28">
        <v>90</v>
      </c>
      <c r="K24" s="28">
        <v>90</v>
      </c>
      <c r="L24" s="28">
        <v>90</v>
      </c>
      <c r="M24" s="28">
        <v>90</v>
      </c>
      <c r="N24" s="28">
        <v>90</v>
      </c>
      <c r="O24" s="28">
        <v>90</v>
      </c>
      <c r="P24" s="28">
        <v>90</v>
      </c>
      <c r="Q24" s="28">
        <v>90</v>
      </c>
      <c r="R24" s="28">
        <v>50</v>
      </c>
    </row>
    <row r="25" spans="2:18" ht="57.75" customHeight="1" x14ac:dyDescent="0.25">
      <c r="B25" s="28" t="s">
        <v>21</v>
      </c>
      <c r="C25" s="24" t="s">
        <v>43</v>
      </c>
      <c r="D25" s="25" t="s">
        <v>28</v>
      </c>
      <c r="E25" s="28">
        <f t="shared" si="0"/>
        <v>14</v>
      </c>
      <c r="F25" s="26" t="s">
        <v>20</v>
      </c>
      <c r="G25" s="28">
        <v>1</v>
      </c>
      <c r="H25" s="28">
        <v>1</v>
      </c>
      <c r="I25" s="28">
        <v>1</v>
      </c>
      <c r="J25" s="29">
        <v>1</v>
      </c>
      <c r="K25" s="28">
        <v>1</v>
      </c>
      <c r="L25" s="28">
        <v>2</v>
      </c>
      <c r="M25" s="28">
        <v>2</v>
      </c>
      <c r="N25" s="28">
        <v>1</v>
      </c>
      <c r="O25" s="28">
        <v>1</v>
      </c>
      <c r="P25" s="28">
        <v>1</v>
      </c>
      <c r="Q25" s="28">
        <v>1</v>
      </c>
      <c r="R25" s="28">
        <v>1</v>
      </c>
    </row>
    <row r="26" spans="2:18" ht="45.75" customHeight="1" x14ac:dyDescent="0.25">
      <c r="B26" s="28" t="s">
        <v>11</v>
      </c>
      <c r="C26" s="24" t="s">
        <v>22</v>
      </c>
      <c r="D26" s="25" t="s">
        <v>28</v>
      </c>
      <c r="E26" s="28">
        <f t="shared" si="0"/>
        <v>377</v>
      </c>
      <c r="F26" s="25" t="s">
        <v>51</v>
      </c>
      <c r="G26" s="28">
        <v>32</v>
      </c>
      <c r="H26" s="28">
        <v>29</v>
      </c>
      <c r="I26" s="28">
        <v>32</v>
      </c>
      <c r="J26" s="29">
        <v>31</v>
      </c>
      <c r="K26" s="28">
        <v>32</v>
      </c>
      <c r="L26" s="28">
        <v>31</v>
      </c>
      <c r="M26" s="28">
        <v>32</v>
      </c>
      <c r="N26" s="28">
        <v>32</v>
      </c>
      <c r="O26" s="28">
        <v>31</v>
      </c>
      <c r="P26" s="28">
        <v>32</v>
      </c>
      <c r="Q26" s="28">
        <v>31</v>
      </c>
      <c r="R26" s="28">
        <v>32</v>
      </c>
    </row>
    <row r="27" spans="2:18" ht="51" x14ac:dyDescent="0.25">
      <c r="B27" s="28"/>
      <c r="C27" s="27" t="s">
        <v>23</v>
      </c>
      <c r="D27" s="26" t="s">
        <v>9</v>
      </c>
      <c r="E27" s="28">
        <f t="shared" si="0"/>
        <v>12</v>
      </c>
      <c r="F27" s="26" t="s">
        <v>24</v>
      </c>
      <c r="G27" s="28">
        <v>1</v>
      </c>
      <c r="H27" s="28">
        <v>1</v>
      </c>
      <c r="I27" s="28">
        <v>1</v>
      </c>
      <c r="J27" s="28">
        <v>1</v>
      </c>
      <c r="K27" s="28">
        <v>1</v>
      </c>
      <c r="L27" s="28">
        <v>1</v>
      </c>
      <c r="M27" s="28">
        <v>1</v>
      </c>
      <c r="N27" s="28">
        <v>1</v>
      </c>
      <c r="O27" s="28">
        <v>1</v>
      </c>
      <c r="P27" s="28">
        <v>1</v>
      </c>
      <c r="Q27" s="28">
        <v>1</v>
      </c>
      <c r="R27" s="28">
        <v>1</v>
      </c>
    </row>
    <row r="28" spans="2:18" ht="99" customHeight="1" x14ac:dyDescent="0.25">
      <c r="B28" s="28" t="s">
        <v>4</v>
      </c>
      <c r="C28" s="24" t="s">
        <v>39</v>
      </c>
      <c r="D28" s="25" t="s">
        <v>53</v>
      </c>
      <c r="E28" s="28">
        <f t="shared" si="0"/>
        <v>24</v>
      </c>
      <c r="F28" s="25" t="s">
        <v>40</v>
      </c>
      <c r="G28" s="28">
        <v>2</v>
      </c>
      <c r="H28" s="28">
        <v>2</v>
      </c>
      <c r="I28" s="28">
        <v>2</v>
      </c>
      <c r="J28" s="28">
        <v>2</v>
      </c>
      <c r="K28" s="28">
        <v>2</v>
      </c>
      <c r="L28" s="28">
        <v>2</v>
      </c>
      <c r="M28" s="28">
        <v>2</v>
      </c>
      <c r="N28" s="28">
        <v>2</v>
      </c>
      <c r="O28" s="28">
        <v>2</v>
      </c>
      <c r="P28" s="28">
        <v>2</v>
      </c>
      <c r="Q28" s="28">
        <v>2</v>
      </c>
      <c r="R28" s="28">
        <v>2</v>
      </c>
    </row>
    <row r="29" spans="2:18" ht="48" customHeight="1" x14ac:dyDescent="0.25">
      <c r="B29" s="28" t="s">
        <v>3</v>
      </c>
      <c r="C29" s="24" t="s">
        <v>41</v>
      </c>
      <c r="D29" s="25" t="s">
        <v>25</v>
      </c>
      <c r="E29" s="28">
        <f t="shared" si="0"/>
        <v>2550</v>
      </c>
      <c r="F29" s="25" t="s">
        <v>26</v>
      </c>
      <c r="G29" s="28">
        <v>215</v>
      </c>
      <c r="H29" s="28">
        <v>215</v>
      </c>
      <c r="I29" s="28">
        <v>205</v>
      </c>
      <c r="J29" s="28">
        <v>215</v>
      </c>
      <c r="K29" s="28">
        <v>215</v>
      </c>
      <c r="L29" s="28">
        <v>215</v>
      </c>
      <c r="M29" s="28">
        <v>215</v>
      </c>
      <c r="N29" s="28">
        <v>205</v>
      </c>
      <c r="O29" s="28">
        <v>215</v>
      </c>
      <c r="P29" s="28">
        <v>215</v>
      </c>
      <c r="Q29" s="28">
        <v>215</v>
      </c>
      <c r="R29" s="28">
        <v>205</v>
      </c>
    </row>
    <row r="30" spans="2:18" ht="50.25" customHeight="1" x14ac:dyDescent="0.25">
      <c r="B30" s="28"/>
      <c r="C30" s="24" t="s">
        <v>27</v>
      </c>
      <c r="D30" s="25" t="s">
        <v>28</v>
      </c>
      <c r="E30" s="28">
        <f t="shared" si="0"/>
        <v>31814</v>
      </c>
      <c r="F30" s="25" t="s">
        <v>29</v>
      </c>
      <c r="G30" s="28">
        <v>2075</v>
      </c>
      <c r="H30" s="28">
        <v>2681</v>
      </c>
      <c r="I30" s="28">
        <v>2662</v>
      </c>
      <c r="J30" s="29">
        <v>2527</v>
      </c>
      <c r="K30" s="28">
        <v>2736</v>
      </c>
      <c r="L30" s="28">
        <v>2787</v>
      </c>
      <c r="M30" s="28">
        <v>2657</v>
      </c>
      <c r="N30" s="28">
        <v>2541</v>
      </c>
      <c r="O30" s="28">
        <v>2732</v>
      </c>
      <c r="P30" s="28">
        <v>2837</v>
      </c>
      <c r="Q30" s="28">
        <v>2796</v>
      </c>
      <c r="R30" s="28">
        <v>2783</v>
      </c>
    </row>
    <row r="31" spans="2:18" ht="87" customHeight="1" x14ac:dyDescent="0.25">
      <c r="B31" s="28" t="s">
        <v>11</v>
      </c>
      <c r="C31" s="24" t="s">
        <v>30</v>
      </c>
      <c r="D31" s="25" t="s">
        <v>28</v>
      </c>
      <c r="E31" s="28">
        <f t="shared" si="0"/>
        <v>68</v>
      </c>
      <c r="F31" s="25" t="s">
        <v>31</v>
      </c>
      <c r="G31" s="28">
        <v>19</v>
      </c>
      <c r="H31" s="28">
        <v>19</v>
      </c>
      <c r="I31" s="28">
        <v>3</v>
      </c>
      <c r="J31" s="28">
        <v>3</v>
      </c>
      <c r="K31" s="28">
        <v>3</v>
      </c>
      <c r="L31" s="28">
        <v>3</v>
      </c>
      <c r="M31" s="28">
        <v>3</v>
      </c>
      <c r="N31" s="28">
        <v>3</v>
      </c>
      <c r="O31" s="28">
        <v>3</v>
      </c>
      <c r="P31" s="28">
        <v>3</v>
      </c>
      <c r="Q31" s="28">
        <v>3</v>
      </c>
      <c r="R31" s="28">
        <v>3</v>
      </c>
    </row>
    <row r="32" spans="2:18" ht="96.75" customHeight="1" x14ac:dyDescent="0.25">
      <c r="B32" s="28"/>
      <c r="C32" s="24" t="s">
        <v>87</v>
      </c>
      <c r="D32" s="25" t="s">
        <v>28</v>
      </c>
      <c r="E32" s="28">
        <f t="shared" si="0"/>
        <v>1497</v>
      </c>
      <c r="F32" s="25" t="s">
        <v>81</v>
      </c>
      <c r="G32" s="28">
        <v>146</v>
      </c>
      <c r="H32" s="28">
        <v>146</v>
      </c>
      <c r="I32" s="28">
        <v>116</v>
      </c>
      <c r="J32" s="29">
        <v>116</v>
      </c>
      <c r="K32" s="28">
        <v>131</v>
      </c>
      <c r="L32" s="28">
        <v>131</v>
      </c>
      <c r="M32" s="28">
        <v>136</v>
      </c>
      <c r="N32" s="28">
        <v>106</v>
      </c>
      <c r="O32" s="28">
        <v>131</v>
      </c>
      <c r="P32" s="28">
        <v>131</v>
      </c>
      <c r="Q32" s="28">
        <v>106</v>
      </c>
      <c r="R32" s="28">
        <v>101</v>
      </c>
    </row>
    <row r="33" spans="2:18" ht="66.75" customHeight="1" x14ac:dyDescent="0.25">
      <c r="B33" s="28"/>
      <c r="C33" s="24" t="s">
        <v>32</v>
      </c>
      <c r="D33" s="25" t="s">
        <v>9</v>
      </c>
      <c r="E33" s="28">
        <f t="shared" si="0"/>
        <v>72</v>
      </c>
      <c r="F33" s="25" t="s">
        <v>33</v>
      </c>
      <c r="G33" s="28">
        <v>6</v>
      </c>
      <c r="H33" s="28">
        <v>6</v>
      </c>
      <c r="I33" s="28">
        <v>6</v>
      </c>
      <c r="J33" s="28">
        <v>6</v>
      </c>
      <c r="K33" s="28">
        <v>6</v>
      </c>
      <c r="L33" s="28">
        <v>6</v>
      </c>
      <c r="M33" s="28">
        <v>6</v>
      </c>
      <c r="N33" s="28">
        <v>6</v>
      </c>
      <c r="O33" s="28">
        <v>6</v>
      </c>
      <c r="P33" s="28">
        <v>6</v>
      </c>
      <c r="Q33" s="28">
        <v>6</v>
      </c>
      <c r="R33" s="28">
        <v>6</v>
      </c>
    </row>
    <row r="34" spans="2:18" ht="68.25" customHeight="1" x14ac:dyDescent="0.25">
      <c r="B34" s="28" t="s">
        <v>4</v>
      </c>
      <c r="C34" s="24" t="s">
        <v>34</v>
      </c>
      <c r="D34" s="25" t="s">
        <v>28</v>
      </c>
      <c r="E34" s="28">
        <f t="shared" si="0"/>
        <v>24</v>
      </c>
      <c r="F34" s="25" t="s">
        <v>35</v>
      </c>
      <c r="G34" s="28">
        <v>2</v>
      </c>
      <c r="H34" s="28">
        <v>2</v>
      </c>
      <c r="I34" s="28">
        <v>2</v>
      </c>
      <c r="J34" s="28">
        <v>2</v>
      </c>
      <c r="K34" s="28">
        <v>2</v>
      </c>
      <c r="L34" s="28">
        <v>2</v>
      </c>
      <c r="M34" s="28">
        <v>2</v>
      </c>
      <c r="N34" s="28">
        <v>2</v>
      </c>
      <c r="O34" s="28">
        <v>2</v>
      </c>
      <c r="P34" s="28">
        <v>2</v>
      </c>
      <c r="Q34" s="28">
        <v>2</v>
      </c>
      <c r="R34" s="28">
        <v>2</v>
      </c>
    </row>
    <row r="35" spans="2:18" ht="71.25" customHeight="1" x14ac:dyDescent="0.25">
      <c r="B35" s="29"/>
      <c r="C35" s="27" t="s">
        <v>17</v>
      </c>
      <c r="D35" s="26" t="s">
        <v>9</v>
      </c>
      <c r="E35" s="28">
        <f t="shared" si="0"/>
        <v>4</v>
      </c>
      <c r="F35" s="26" t="s">
        <v>18</v>
      </c>
      <c r="G35" s="29">
        <v>1</v>
      </c>
      <c r="H35" s="29">
        <v>0</v>
      </c>
      <c r="I35" s="29">
        <v>0</v>
      </c>
      <c r="J35" s="29">
        <v>1</v>
      </c>
      <c r="K35" s="29">
        <v>0</v>
      </c>
      <c r="L35" s="29">
        <v>0</v>
      </c>
      <c r="M35" s="29">
        <v>1</v>
      </c>
      <c r="N35" s="29">
        <v>0</v>
      </c>
      <c r="O35" s="29">
        <v>0</v>
      </c>
      <c r="P35" s="29">
        <v>1</v>
      </c>
      <c r="Q35" s="29">
        <v>0</v>
      </c>
      <c r="R35" s="29">
        <v>0</v>
      </c>
    </row>
    <row r="36" spans="2:18" ht="75" customHeight="1" x14ac:dyDescent="0.25">
      <c r="B36" s="28"/>
      <c r="C36" s="24" t="s">
        <v>36</v>
      </c>
      <c r="D36" s="25" t="s">
        <v>28</v>
      </c>
      <c r="E36" s="28">
        <f t="shared" si="0"/>
        <v>39</v>
      </c>
      <c r="F36" s="25" t="s">
        <v>18</v>
      </c>
      <c r="G36" s="28">
        <v>2</v>
      </c>
      <c r="H36" s="28">
        <v>5</v>
      </c>
      <c r="I36" s="28">
        <v>3</v>
      </c>
      <c r="J36" s="29">
        <v>3</v>
      </c>
      <c r="K36" s="28">
        <v>5</v>
      </c>
      <c r="L36" s="28">
        <v>3</v>
      </c>
      <c r="M36" s="28">
        <v>3</v>
      </c>
      <c r="N36" s="28">
        <v>5</v>
      </c>
      <c r="O36" s="28">
        <v>3</v>
      </c>
      <c r="P36" s="28">
        <v>3</v>
      </c>
      <c r="Q36" s="28">
        <v>2</v>
      </c>
      <c r="R36" s="28">
        <v>2</v>
      </c>
    </row>
    <row r="37" spans="2:18" ht="72" customHeight="1" x14ac:dyDescent="0.25">
      <c r="B37" s="28" t="s">
        <v>11</v>
      </c>
      <c r="C37" s="24" t="s">
        <v>37</v>
      </c>
      <c r="D37" s="25" t="s">
        <v>9</v>
      </c>
      <c r="E37" s="28">
        <f t="shared" si="0"/>
        <v>36</v>
      </c>
      <c r="F37" s="25" t="s">
        <v>38</v>
      </c>
      <c r="G37" s="28">
        <v>3</v>
      </c>
      <c r="H37" s="28">
        <v>3</v>
      </c>
      <c r="I37" s="28">
        <v>3</v>
      </c>
      <c r="J37" s="28">
        <v>3</v>
      </c>
      <c r="K37" s="28">
        <v>3</v>
      </c>
      <c r="L37" s="28">
        <v>3</v>
      </c>
      <c r="M37" s="28">
        <v>3</v>
      </c>
      <c r="N37" s="28">
        <v>3</v>
      </c>
      <c r="O37" s="28">
        <v>3</v>
      </c>
      <c r="P37" s="28">
        <v>3</v>
      </c>
      <c r="Q37" s="28">
        <v>3</v>
      </c>
      <c r="R37" s="28">
        <v>3</v>
      </c>
    </row>
    <row r="38" spans="2:18" ht="72" customHeight="1" x14ac:dyDescent="0.25">
      <c r="B38" s="28" t="s">
        <v>3</v>
      </c>
      <c r="C38" s="24" t="s">
        <v>44</v>
      </c>
      <c r="D38" s="25" t="s">
        <v>9</v>
      </c>
      <c r="E38" s="28">
        <f t="shared" si="0"/>
        <v>6</v>
      </c>
      <c r="F38" s="25" t="s">
        <v>52</v>
      </c>
      <c r="G38" s="28">
        <v>0</v>
      </c>
      <c r="H38" s="28">
        <v>1</v>
      </c>
      <c r="I38" s="28">
        <v>0</v>
      </c>
      <c r="J38" s="29">
        <v>1</v>
      </c>
      <c r="K38" s="28">
        <v>0</v>
      </c>
      <c r="L38" s="28">
        <v>1</v>
      </c>
      <c r="M38" s="28">
        <v>0</v>
      </c>
      <c r="N38" s="28">
        <v>1</v>
      </c>
      <c r="O38" s="28">
        <v>0</v>
      </c>
      <c r="P38" s="28">
        <v>1</v>
      </c>
      <c r="Q38" s="28">
        <v>0</v>
      </c>
      <c r="R38" s="28">
        <v>1</v>
      </c>
    </row>
    <row r="39" spans="2:18" ht="72" customHeight="1" x14ac:dyDescent="0.25">
      <c r="B39" s="28" t="s">
        <v>11</v>
      </c>
      <c r="C39" s="24" t="s">
        <v>97</v>
      </c>
      <c r="D39" s="25" t="s">
        <v>99</v>
      </c>
      <c r="E39" s="28">
        <f t="shared" si="0"/>
        <v>1125</v>
      </c>
      <c r="F39" s="25" t="s">
        <v>100</v>
      </c>
      <c r="G39" s="28">
        <v>100</v>
      </c>
      <c r="H39" s="28">
        <v>100</v>
      </c>
      <c r="I39" s="28">
        <v>100</v>
      </c>
      <c r="J39" s="29">
        <v>75</v>
      </c>
      <c r="K39" s="28">
        <v>100</v>
      </c>
      <c r="L39" s="28">
        <v>100</v>
      </c>
      <c r="M39" s="28">
        <v>100</v>
      </c>
      <c r="N39" s="28">
        <v>75</v>
      </c>
      <c r="O39" s="28">
        <v>100</v>
      </c>
      <c r="P39" s="28">
        <v>100</v>
      </c>
      <c r="Q39" s="28">
        <v>100</v>
      </c>
      <c r="R39" s="28">
        <v>75</v>
      </c>
    </row>
    <row r="40" spans="2:18" ht="51" customHeight="1" x14ac:dyDescent="0.25">
      <c r="B40" s="28"/>
      <c r="C40" s="24" t="s">
        <v>45</v>
      </c>
      <c r="D40" s="25" t="s">
        <v>13</v>
      </c>
      <c r="E40" s="28">
        <f t="shared" si="0"/>
        <v>2304</v>
      </c>
      <c r="F40" s="25" t="s">
        <v>46</v>
      </c>
      <c r="G40" s="28">
        <v>192</v>
      </c>
      <c r="H40" s="28">
        <v>192</v>
      </c>
      <c r="I40" s="28">
        <v>192</v>
      </c>
      <c r="J40" s="28">
        <v>192</v>
      </c>
      <c r="K40" s="28">
        <v>192</v>
      </c>
      <c r="L40" s="28">
        <v>192</v>
      </c>
      <c r="M40" s="28">
        <v>192</v>
      </c>
      <c r="N40" s="28">
        <v>192</v>
      </c>
      <c r="O40" s="28">
        <v>192</v>
      </c>
      <c r="P40" s="28">
        <v>192</v>
      </c>
      <c r="Q40" s="28">
        <v>192</v>
      </c>
      <c r="R40" s="28">
        <v>192</v>
      </c>
    </row>
    <row r="41" spans="2:18" s="1" customFormat="1" ht="50.25" customHeight="1" x14ac:dyDescent="0.25">
      <c r="B41" s="29" t="s">
        <v>11</v>
      </c>
      <c r="C41" s="27" t="s">
        <v>83</v>
      </c>
      <c r="D41" s="26" t="s">
        <v>84</v>
      </c>
      <c r="E41" s="28">
        <f t="shared" si="0"/>
        <v>61</v>
      </c>
      <c r="F41" s="26" t="s">
        <v>63</v>
      </c>
      <c r="G41" s="29">
        <v>7</v>
      </c>
      <c r="H41" s="30">
        <v>7</v>
      </c>
      <c r="I41" s="30">
        <v>7</v>
      </c>
      <c r="J41" s="30">
        <v>6</v>
      </c>
      <c r="K41" s="30">
        <v>7</v>
      </c>
      <c r="L41" s="30">
        <v>7</v>
      </c>
      <c r="M41" s="30">
        <v>5</v>
      </c>
      <c r="N41" s="30">
        <v>4</v>
      </c>
      <c r="O41" s="30">
        <v>3</v>
      </c>
      <c r="P41" s="30">
        <v>3</v>
      </c>
      <c r="Q41" s="30">
        <v>3</v>
      </c>
      <c r="R41" s="30">
        <v>2</v>
      </c>
    </row>
    <row r="42" spans="2:18" ht="54" customHeight="1" x14ac:dyDescent="0.25">
      <c r="B42" s="29" t="s">
        <v>4</v>
      </c>
      <c r="C42" s="27" t="s">
        <v>106</v>
      </c>
      <c r="D42" s="26" t="s">
        <v>9</v>
      </c>
      <c r="E42" s="28">
        <v>10</v>
      </c>
      <c r="F42" s="26" t="s">
        <v>8</v>
      </c>
      <c r="G42" s="28">
        <v>1</v>
      </c>
      <c r="H42" s="28">
        <v>1</v>
      </c>
      <c r="I42" s="28">
        <v>1</v>
      </c>
      <c r="J42" s="29">
        <v>1</v>
      </c>
      <c r="K42" s="28">
        <v>1</v>
      </c>
      <c r="L42" s="28">
        <v>1</v>
      </c>
      <c r="M42" s="28">
        <v>1</v>
      </c>
      <c r="N42" s="28">
        <v>1</v>
      </c>
      <c r="O42" s="28">
        <v>1</v>
      </c>
      <c r="P42" s="28">
        <v>1</v>
      </c>
      <c r="Q42" s="28">
        <v>0</v>
      </c>
      <c r="R42" s="28">
        <v>0</v>
      </c>
    </row>
    <row r="47" spans="2:18" ht="17.25" x14ac:dyDescent="0.25">
      <c r="B47" s="10"/>
      <c r="C47" s="10"/>
      <c r="D47" s="11"/>
      <c r="E47" s="12"/>
      <c r="F47" s="7"/>
      <c r="G47" s="8"/>
      <c r="H47" s="8"/>
      <c r="I47" s="8"/>
      <c r="J47" s="32"/>
      <c r="K47" s="8"/>
      <c r="L47" s="9"/>
      <c r="M47" s="9"/>
      <c r="N47" s="9"/>
      <c r="O47" s="9"/>
      <c r="P47" s="9"/>
      <c r="Q47" s="9"/>
      <c r="R47" s="9"/>
    </row>
    <row r="48" spans="2:18" ht="21" x14ac:dyDescent="0.35">
      <c r="B48" s="22"/>
      <c r="C48" s="22"/>
      <c r="D48" s="23"/>
      <c r="E48" s="22"/>
      <c r="F48" s="13"/>
      <c r="G48" s="14"/>
      <c r="H48" s="3"/>
      <c r="I48" s="3"/>
      <c r="J48" s="33"/>
      <c r="K48" s="3"/>
      <c r="L48" s="15"/>
      <c r="M48" s="15"/>
      <c r="N48" s="9"/>
      <c r="O48" s="9"/>
      <c r="P48" s="9"/>
      <c r="Q48" s="9"/>
      <c r="R48" s="9"/>
    </row>
    <row r="49" spans="2:18" ht="18.75" customHeight="1" x14ac:dyDescent="0.25">
      <c r="B49" s="122" t="s">
        <v>89</v>
      </c>
      <c r="C49" s="122"/>
      <c r="D49" s="34"/>
      <c r="E49" s="121" t="s">
        <v>93</v>
      </c>
      <c r="F49" s="121"/>
      <c r="G49" s="121"/>
      <c r="H49" s="121"/>
      <c r="I49" s="121"/>
      <c r="J49" s="121"/>
      <c r="K49" s="34"/>
      <c r="L49" s="121" t="s">
        <v>94</v>
      </c>
      <c r="M49" s="121"/>
      <c r="N49" s="121"/>
      <c r="O49" s="121"/>
      <c r="P49" s="121"/>
      <c r="Q49" s="121"/>
      <c r="R49" s="121"/>
    </row>
    <row r="50" spans="2:18" ht="18.75" customHeight="1" x14ac:dyDescent="0.25">
      <c r="B50" s="123" t="s">
        <v>90</v>
      </c>
      <c r="C50" s="123"/>
      <c r="D50" s="34"/>
      <c r="E50" s="121" t="s">
        <v>96</v>
      </c>
      <c r="F50" s="121"/>
      <c r="G50" s="121"/>
      <c r="H50" s="121"/>
      <c r="I50" s="121"/>
      <c r="J50" s="121"/>
      <c r="K50" s="34"/>
      <c r="L50" s="121" t="s">
        <v>95</v>
      </c>
      <c r="M50" s="121"/>
      <c r="N50" s="121"/>
      <c r="O50" s="121"/>
      <c r="P50" s="121"/>
      <c r="Q50" s="121"/>
      <c r="R50" s="121"/>
    </row>
    <row r="51" spans="2:18" x14ac:dyDescent="0.25">
      <c r="B51" s="5"/>
      <c r="C51" s="20"/>
      <c r="D51" s="20"/>
      <c r="E51" s="20"/>
      <c r="F51" s="4"/>
      <c r="G51" s="19"/>
      <c r="H51" s="19"/>
      <c r="I51" s="35"/>
      <c r="J51" s="37"/>
      <c r="K51" s="36"/>
      <c r="L51" s="120" t="s">
        <v>107</v>
      </c>
      <c r="M51" s="120"/>
      <c r="N51" s="120"/>
      <c r="O51" s="120"/>
      <c r="P51" s="120"/>
      <c r="Q51" s="120"/>
      <c r="R51" s="120"/>
    </row>
  </sheetData>
  <mergeCells count="16">
    <mergeCell ref="L51:R51"/>
    <mergeCell ref="E49:J49"/>
    <mergeCell ref="E50:J50"/>
    <mergeCell ref="B49:C49"/>
    <mergeCell ref="B50:C50"/>
    <mergeCell ref="L49:R49"/>
    <mergeCell ref="L50:R50"/>
    <mergeCell ref="B2:R2"/>
    <mergeCell ref="B3:R3"/>
    <mergeCell ref="B4:R4"/>
    <mergeCell ref="B7:B8"/>
    <mergeCell ref="C7:C8"/>
    <mergeCell ref="D7:D8"/>
    <mergeCell ref="E7:E8"/>
    <mergeCell ref="F7:F8"/>
    <mergeCell ref="G7:R7"/>
  </mergeCells>
  <pageMargins left="0.33" right="0.35" top="0.36" bottom="0.49" header="0.3" footer="0.3"/>
  <pageSetup scale="8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REPROGRAMACION CON COSTO</vt:lpstr>
      <vt:lpstr>REPROGRAMACION SIN COSTO</vt:lpstr>
      <vt:lpstr>'REPROGRAMACION CON COSTO'!Área_de_impresión</vt:lpstr>
      <vt:lpstr>'REPROGRAMACION SIN COSTO'!Área_de_impresión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Planificación</cp:lastModifiedBy>
  <cp:lastPrinted>2018-07-31T14:35:38Z</cp:lastPrinted>
  <dcterms:created xsi:type="dcterms:W3CDTF">2017-02-03T19:19:30Z</dcterms:created>
  <dcterms:modified xsi:type="dcterms:W3CDTF">2018-07-31T15:07:00Z</dcterms:modified>
</cp:coreProperties>
</file>