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65" windowWidth="20115" windowHeight="7155"/>
  </bookViews>
  <sheets>
    <sheet name="PLAN 2016 COSTOS" sheetId="2" r:id="rId1"/>
    <sheet name="PLAN SIN COSTOS" sheetId="3" r:id="rId2"/>
  </sheets>
  <definedNames>
    <definedName name="_xlnm.Print_Area" localSheetId="0">'PLAN 2016 COSTOS'!$A$1:$AD$55</definedName>
    <definedName name="_xlnm.Print_Area" localSheetId="1">'PLAN SIN COSTOS'!$A$1:$Q$56</definedName>
  </definedNames>
  <calcPr calcId="152511"/>
</workbook>
</file>

<file path=xl/calcChain.xml><?xml version="1.0" encoding="utf-8"?>
<calcChain xmlns="http://schemas.openxmlformats.org/spreadsheetml/2006/main">
  <c r="AE44" i="2" l="1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F31" i="2" s="1"/>
  <c r="AC32" i="2"/>
  <c r="AC33" i="2"/>
  <c r="AC34" i="2"/>
  <c r="AC35" i="2"/>
  <c r="AC36" i="2"/>
  <c r="AC37" i="2"/>
  <c r="AC38" i="2"/>
  <c r="AC39" i="2"/>
  <c r="AC40" i="2"/>
  <c r="AC41" i="2"/>
  <c r="AA10" i="2"/>
  <c r="AA11" i="2"/>
  <c r="AF11" i="2" s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F27" i="2" s="1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U10" i="2"/>
  <c r="U11" i="2"/>
  <c r="U12" i="2"/>
  <c r="U13" i="2"/>
  <c r="U14" i="2"/>
  <c r="U15" i="2"/>
  <c r="AF15" i="2" s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AF35" i="2" s="1"/>
  <c r="U36" i="2"/>
  <c r="U37" i="2"/>
  <c r="U38" i="2"/>
  <c r="U39" i="2"/>
  <c r="U40" i="2"/>
  <c r="U41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AF23" i="2" s="1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AF39" i="2" s="1"/>
  <c r="Q40" i="2"/>
  <c r="Q41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AF38" i="2" s="1"/>
  <c r="O39" i="2"/>
  <c r="O40" i="2"/>
  <c r="O41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K10" i="2"/>
  <c r="K11" i="2"/>
  <c r="K12" i="2"/>
  <c r="K13" i="2"/>
  <c r="K14" i="2"/>
  <c r="AF14" i="2" s="1"/>
  <c r="K15" i="2"/>
  <c r="K16" i="2"/>
  <c r="K17" i="2"/>
  <c r="K18" i="2"/>
  <c r="AF18" i="2" s="1"/>
  <c r="K19" i="2"/>
  <c r="K20" i="2"/>
  <c r="K21" i="2"/>
  <c r="K22" i="2"/>
  <c r="AF22" i="2" s="1"/>
  <c r="K23" i="2"/>
  <c r="K24" i="2"/>
  <c r="K25" i="2"/>
  <c r="K26" i="2"/>
  <c r="AF26" i="2" s="1"/>
  <c r="K27" i="2"/>
  <c r="K28" i="2"/>
  <c r="K29" i="2"/>
  <c r="K30" i="2"/>
  <c r="K31" i="2"/>
  <c r="K32" i="2"/>
  <c r="K33" i="2"/>
  <c r="K34" i="2"/>
  <c r="AF34" i="2" s="1"/>
  <c r="K35" i="2"/>
  <c r="K36" i="2"/>
  <c r="K37" i="2"/>
  <c r="K38" i="2"/>
  <c r="K39" i="2"/>
  <c r="K40" i="2"/>
  <c r="K41" i="2"/>
  <c r="I10" i="2"/>
  <c r="I11" i="2"/>
  <c r="I12" i="2"/>
  <c r="I13" i="2"/>
  <c r="I14" i="2"/>
  <c r="I15" i="2"/>
  <c r="I16" i="2"/>
  <c r="I17" i="2"/>
  <c r="AF17" i="2" s="1"/>
  <c r="I18" i="2"/>
  <c r="I19" i="2"/>
  <c r="I20" i="2"/>
  <c r="AF20" i="2" s="1"/>
  <c r="I21" i="2"/>
  <c r="AF21" i="2" s="1"/>
  <c r="I22" i="2"/>
  <c r="I23" i="2"/>
  <c r="I24" i="2"/>
  <c r="AF24" i="2" s="1"/>
  <c r="I25" i="2"/>
  <c r="AF25" i="2" s="1"/>
  <c r="I26" i="2"/>
  <c r="I27" i="2"/>
  <c r="I28" i="2"/>
  <c r="AF28" i="2" s="1"/>
  <c r="I29" i="2"/>
  <c r="AF29" i="2" s="1"/>
  <c r="I30" i="2"/>
  <c r="I31" i="2"/>
  <c r="I32" i="2"/>
  <c r="I33" i="2"/>
  <c r="I34" i="2"/>
  <c r="I35" i="2"/>
  <c r="I36" i="2"/>
  <c r="I37" i="2"/>
  <c r="I38" i="2"/>
  <c r="I39" i="2"/>
  <c r="I40" i="2"/>
  <c r="I41" i="2"/>
  <c r="AC9" i="2"/>
  <c r="AA9" i="2"/>
  <c r="Y9" i="2"/>
  <c r="W9" i="2"/>
  <c r="U9" i="2"/>
  <c r="S9" i="2"/>
  <c r="Q9" i="2"/>
  <c r="O9" i="2"/>
  <c r="M9" i="2"/>
  <c r="K9" i="2"/>
  <c r="I9" i="2"/>
  <c r="G31" i="2"/>
  <c r="G32" i="2"/>
  <c r="G33" i="2"/>
  <c r="G34" i="2"/>
  <c r="G35" i="2"/>
  <c r="G36" i="2"/>
  <c r="G37" i="2"/>
  <c r="G38" i="2"/>
  <c r="G39" i="2"/>
  <c r="G40" i="2"/>
  <c r="G4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4" i="2"/>
  <c r="G12" i="2"/>
  <c r="G11" i="2"/>
  <c r="G10" i="2"/>
  <c r="AA43" i="2"/>
  <c r="AF43" i="2" s="1"/>
  <c r="W42" i="2"/>
  <c r="S42" i="2"/>
  <c r="AE42" i="2"/>
  <c r="AF19" i="2"/>
  <c r="AF42" i="2"/>
  <c r="AE9" i="2"/>
  <c r="G9" i="2"/>
  <c r="AE43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F30" i="2" l="1"/>
  <c r="AF41" i="2"/>
  <c r="AF33" i="2"/>
  <c r="AF12" i="2"/>
  <c r="AF16" i="2"/>
  <c r="AF40" i="2"/>
  <c r="AF44" i="2" s="1"/>
  <c r="AF36" i="2"/>
  <c r="AF32" i="2"/>
  <c r="AF37" i="2"/>
  <c r="AF9" i="2"/>
  <c r="AF13" i="2"/>
  <c r="AF10" i="2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9" i="3"/>
  <c r="AD44" i="2" l="1"/>
</calcChain>
</file>

<file path=xl/sharedStrings.xml><?xml version="1.0" encoding="utf-8"?>
<sst xmlns="http://schemas.openxmlformats.org/spreadsheetml/2006/main" count="310" uniqueCount="118">
  <si>
    <t>ACCIONES</t>
  </si>
  <si>
    <t>E</t>
  </si>
  <si>
    <t>Dictar politicas en la aplicación de los sistemas y tratamientos de tipo general o especial y definir lineamientos de trabajo para cada unidad, asi como el seguimiento de la labor de las unidades que conforman la Dirección General de Centros Penales.</t>
  </si>
  <si>
    <t xml:space="preserve">Ejecución de Programas de Tratamientos Especializados y Generales </t>
  </si>
  <si>
    <t>Realizacion de Campañas de Salud y consultas medicas a los privados de libertad.</t>
  </si>
  <si>
    <t>Brindar seguridad a los recintos penitenciarios mediante la realización de requisas generales y selectivas, verificación de infraestructura y apoyo a las diferentes áreas del centro penitenciario.</t>
  </si>
  <si>
    <t>Estudio y Ratificación de propuestas de fase, rehubicaciones, ubicación inicial, internamiento especial, regresiones de fase y resoluciones de ingreso a règmien de seguridad .</t>
  </si>
  <si>
    <t>Informe</t>
  </si>
  <si>
    <t>RELACIÓN POLITICAS O programa de gobierno</t>
  </si>
  <si>
    <t>UNIDAD DE MEDIDA</t>
  </si>
  <si>
    <t xml:space="preserve">META ANUAL </t>
  </si>
  <si>
    <t>RESPONSABLE</t>
  </si>
  <si>
    <t>PROGRAMACIÓN MESES</t>
  </si>
  <si>
    <t>F</t>
  </si>
  <si>
    <t>M</t>
  </si>
  <si>
    <t>A</t>
  </si>
  <si>
    <t>J</t>
  </si>
  <si>
    <t>S</t>
  </si>
  <si>
    <t>O</t>
  </si>
  <si>
    <t>N</t>
  </si>
  <si>
    <t>D</t>
  </si>
  <si>
    <t>TOTAL</t>
  </si>
  <si>
    <t>DIRECTOR GENERAL</t>
  </si>
  <si>
    <t>SUBDIRECTOR GENERAL</t>
  </si>
  <si>
    <t>DEPARTAMENTO DE PERSONAL</t>
  </si>
  <si>
    <t>COMUNICACIONES</t>
  </si>
  <si>
    <t>SECRETARIA GENERAL</t>
  </si>
  <si>
    <t>UNIDAD SECUNDARIA FINANCIERA</t>
  </si>
  <si>
    <t>INSPECTORIA GENERAL</t>
  </si>
  <si>
    <t>OIR</t>
  </si>
  <si>
    <t>CENTRO DE COORDINACIÓN POST-PENITENCIARIO</t>
  </si>
  <si>
    <t>MEDICO ODONTOLOGICO</t>
  </si>
  <si>
    <t>FONDO DE ACTIVIDADES ESPECIALES</t>
  </si>
  <si>
    <t>DERECHOS HUMANOS</t>
  </si>
  <si>
    <t>UNIDAD SECUNDARIA DE ADQUISISIONES Y CONTRATACIONES</t>
  </si>
  <si>
    <t>SERVICIOS GENERALES</t>
  </si>
  <si>
    <t>UNIDAD DE PRODUCCIÓN PENITENCIARIA</t>
  </si>
  <si>
    <t>SUBDIRECCIÓN DE ASUNTOS JURIDICOS</t>
  </si>
  <si>
    <t>SUBDIRECCIÓN ADMINISTRATIVA</t>
  </si>
  <si>
    <t>UNIDAD DE PLANIFICACIÓN</t>
  </si>
  <si>
    <t>UNIDAD DE OPERACIONES</t>
  </si>
  <si>
    <t>ESCUELA PENITENCIARIA</t>
  </si>
  <si>
    <t>ESCUELA PENITENCIARIA Y COORDINACIÓN DE GENERO</t>
  </si>
  <si>
    <t xml:space="preserve">COORDINACIÓN NACIONAL DE EDUCACIÓN </t>
  </si>
  <si>
    <t>TECNOLOGIA Y DESARROLLO INFORMATICO</t>
  </si>
  <si>
    <t>CENTRO DE INFORMACIÓN PENITENCIARIA</t>
  </si>
  <si>
    <t>CENTROS PENITENCIARIOS</t>
  </si>
  <si>
    <t>CONSEJO NACIONAL</t>
  </si>
  <si>
    <t>CONSEJOS CRIMINOLOGICOS REGIONALES</t>
  </si>
  <si>
    <t>Reporte</t>
  </si>
  <si>
    <t xml:space="preserve">Documentos </t>
  </si>
  <si>
    <t xml:space="preserve">Informe </t>
  </si>
  <si>
    <t xml:space="preserve">Reporte </t>
  </si>
  <si>
    <t>Dictamen</t>
  </si>
  <si>
    <t>Firma y sello</t>
  </si>
  <si>
    <t>Autorizado: Lic Rodil Fernando Hérnandez Somoza</t>
  </si>
  <si>
    <t>Elaborado Por:                                 Lic. Hugo Armando Arévalo Merino</t>
  </si>
  <si>
    <t>Elaborado Por:                             Lic. Hugo Armando Arévalo Merino</t>
  </si>
  <si>
    <t>Gestionar y dar seguimiento a los convenios con diferentes instituciones de cooperacion nacional e internacional orientadas a satisfacer las necesidades existentes en el sistema penitenciario</t>
  </si>
  <si>
    <t>Elaboracion de propuestas para ratificacion de consejos criminologicos</t>
  </si>
  <si>
    <t>Seguimiento, control del trabajo penitenciario, formacion, capacitacion, y produccion de oficinas ocupacionales y granjas penitenciarias</t>
  </si>
  <si>
    <t>Promocion y comercializacion de la produccion penitenciaria</t>
  </si>
  <si>
    <t>Seguimiento y control financiero en las áreas de contabilidad, tesorería y presupuesto.</t>
  </si>
  <si>
    <t>Actualizaciòn de planes de contingencia de los centros penales; supervision del funcionamiento del equipo de seguridad y elaboracion del mapa de riesgos.</t>
  </si>
  <si>
    <t>Conducción administrativa y financiera sobre el seguimiento de la formulación, ejecución y liquidación presupuestaria.</t>
  </si>
  <si>
    <t xml:space="preserve">Evaluacion, registro, control y seguimiento del recurso humano </t>
  </si>
  <si>
    <t>Seguimiento y control de adquisiciones de bienes y servicios a traves de licitaciones públicas y privadas gestionadas por la daci  y ejecución de conpras por libre gestión.</t>
  </si>
  <si>
    <t>Administración de las áreas de activo fijo, transporte, combustible, bodega general y limpieza.</t>
  </si>
  <si>
    <t>Obras finalizadas de mantenimiento preventivo y correctivo de la infraestructura penitenciaria.</t>
  </si>
  <si>
    <t>Monitoreo a medios de comunicación y divulgación de las actividades del sistema penitenciario.</t>
  </si>
  <si>
    <t>Promover la participacion de organizaciones civiles mediante la autorizacion del ingreso de estudiantes, iglesias, ministerios religiosos, embajadas, fundaciones, instituciones gubernamentales y ongs que desarrollan actividades en beneficio de la poblacion interna y gestion en diferentes instituciones</t>
  </si>
  <si>
    <t>Seguimiento de la red multisectorial e intermediación laboral en beneficio de los ex internos.</t>
  </si>
  <si>
    <t>Captacion de fondos publicos, control de tickets emitidos, reportes diarios, y archivos de tickets por la venta de certificaciones de antecedentes penales</t>
  </si>
  <si>
    <t>Monitoreo del respeto a derechos fundamentales de los internos(as) salvadoreños(as) y extranjeros(as) e infantes en los centros penitenciarios, centros abiertos, hospitales y resguardos. asi como tambien las medidas de seguridad en cada centro</t>
  </si>
  <si>
    <t>Actualización, elaboración de manuales e instructivos,  seguimiento de proyectos de inversion pública y los perfiles para cooperacion externa</t>
  </si>
  <si>
    <t>Seguimiento y verificación del plan anual operativo de los centros penitenciarios y unidades organizativas</t>
  </si>
  <si>
    <t>Reclutamiento, selección y evaluación de personal</t>
  </si>
  <si>
    <t>Cursos de formacion para personal de nuevo ingreso al sistema penitenciario</t>
  </si>
  <si>
    <t>Consolidacion y verificacion de indicadores academicos de los centros educativos adscritos al sistema penitenciario</t>
  </si>
  <si>
    <t>Desarrollo, administración y mantenimiento de sistemas de seguridad tecnológico y administración de servicios de telefonía.</t>
  </si>
  <si>
    <t>Recibir y dar tramite a solicitudes de acceso a la informacion publica</t>
  </si>
  <si>
    <t>Ampliación de centros penitenciarios</t>
  </si>
  <si>
    <t>Brazaletes (implementación de sistema de monitoreo de medios electrónicos)</t>
  </si>
  <si>
    <t>COSTO</t>
  </si>
  <si>
    <t>COSTO ANUAL</t>
  </si>
  <si>
    <t>DGCP Y DIRECCIÓN DE INGENIERIA</t>
  </si>
  <si>
    <t xml:space="preserve">Acta </t>
  </si>
  <si>
    <t>Propuesta</t>
  </si>
  <si>
    <t>Acta</t>
  </si>
  <si>
    <t>Pago</t>
  </si>
  <si>
    <t>Autorización</t>
  </si>
  <si>
    <t>Documento</t>
  </si>
  <si>
    <t xml:space="preserve">Documento </t>
  </si>
  <si>
    <t>Cluster</t>
  </si>
  <si>
    <t>Registro</t>
  </si>
  <si>
    <t>Supervisión del proceso de aplicación de programas y tratamiento especializados y generales así como la integración de internos a dichos programas</t>
  </si>
  <si>
    <t>Monitoreo de la ejecución de los servicios médicos, enfermería, odontología y farmacia en el sistema penitenciario.</t>
  </si>
  <si>
    <t>Elaboración de convenios, contratos, opiniones jurídicas, escritos e informes</t>
  </si>
  <si>
    <t>Monitoreo estratégico en los centros penales</t>
  </si>
  <si>
    <t>Supervisión del proceso de aplicación de programas y tratamiento especializados y generales así como a la integración de internos a dichos programas.</t>
  </si>
  <si>
    <t>Monitoreo de la ejecución de los servicios médicos, enfermería, odontología y farmacia en el sistema penitenciario</t>
  </si>
  <si>
    <t>Seguimiento en expediente único de privados de libertad condenados y procesados</t>
  </si>
  <si>
    <t>L.3.4.1</t>
  </si>
  <si>
    <t>L.3.4.1                                                        L.3.4.2                                           L.3.4.3                                        L.3.4.4</t>
  </si>
  <si>
    <t xml:space="preserve">L.3.4.1                                                                                             L.3.4.3                                        </t>
  </si>
  <si>
    <t xml:space="preserve">L.3.4.1   </t>
  </si>
  <si>
    <t xml:space="preserve">L.3.4.3    </t>
  </si>
  <si>
    <t>L.3.4.2</t>
  </si>
  <si>
    <t xml:space="preserve">L.3.4.1    </t>
  </si>
  <si>
    <t xml:space="preserve">L.3.4.2 </t>
  </si>
  <si>
    <t xml:space="preserve">L.3.4.2   </t>
  </si>
  <si>
    <t>L.3.4.3</t>
  </si>
  <si>
    <t>PLAN ANUAL OPERATIVO  2016</t>
  </si>
  <si>
    <t>PLAN ANUAL OPERATIVO 2016</t>
  </si>
  <si>
    <t>Fecha:20-07-15</t>
  </si>
  <si>
    <t>Supervisión de planes de contingencia de los centros penales; supervision del funcionamiento del equipo de seguridad y elaboracion del mapa de riesgos.</t>
  </si>
  <si>
    <t>MINISTERIO DE JUSTICIA Y SEGURIDAD PÚBLICA</t>
  </si>
  <si>
    <t>DIRECCIÓN GENERAL DE CENTROS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</si>
</sst>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[Red]#,##0.00"/>
    <numFmt numFmtId="165" formatCode="#,##0;[Red]#,##0"/>
    <numFmt numFmtId="166" formatCode="_(&quot;$&quot;* #,##0_);_(&quot;$&quot;* \(#,##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5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 Narrow"/>
      <family val="2"/>
    </font>
    <font>
      <sz val="13"/>
      <color rgb="FF000000"/>
      <name val="Arial"/>
      <family val="2"/>
    </font>
    <font>
      <sz val="12"/>
      <name val="Calibri"/>
      <family val="2"/>
      <scheme val="minor"/>
    </font>
    <font>
      <sz val="12"/>
      <color indexed="8"/>
      <name val="Arial Narrow"/>
      <family val="2"/>
    </font>
    <font>
      <sz val="12"/>
      <color indexed="8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3"/>
      <color rgb="FF000000"/>
      <name val="Arial Narrow"/>
      <family val="2"/>
    </font>
    <font>
      <sz val="13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4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" fontId="3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3" xfId="0" applyFont="1" applyBorder="1"/>
    <xf numFmtId="0" fontId="5" fillId="0" borderId="14" xfId="0" applyFont="1" applyBorder="1"/>
    <xf numFmtId="0" fontId="6" fillId="0" borderId="0" xfId="0" applyFont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1" fillId="2" borderId="1" xfId="5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 shrinkToFit="1"/>
    </xf>
    <xf numFmtId="0" fontId="21" fillId="2" borderId="1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22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23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/>
    </xf>
    <xf numFmtId="37" fontId="2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9" fillId="0" borderId="0" xfId="0" applyFont="1" applyAlignment="1"/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0" xfId="0" applyFont="1" applyBorder="1"/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13" xfId="0" applyFont="1" applyBorder="1"/>
    <xf numFmtId="0" fontId="19" fillId="0" borderId="8" xfId="0" applyFont="1" applyBorder="1"/>
    <xf numFmtId="0" fontId="19" fillId="0" borderId="14" xfId="0" applyFont="1" applyBorder="1"/>
    <xf numFmtId="0" fontId="19" fillId="0" borderId="10" xfId="0" applyFont="1" applyBorder="1"/>
    <xf numFmtId="0" fontId="19" fillId="0" borderId="15" xfId="0" applyFont="1" applyBorder="1"/>
    <xf numFmtId="0" fontId="19" fillId="0" borderId="12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8" fontId="0" fillId="2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/>
    </xf>
    <xf numFmtId="166" fontId="13" fillId="2" borderId="7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6">
    <cellStyle name="Excel Built-in Normal" xfId="2"/>
    <cellStyle name="Excel Built-in Normal 2" xfId="3"/>
    <cellStyle name="Moneda" xfId="1" builtinId="4"/>
    <cellStyle name="Normal" xfId="0" builtinId="0"/>
    <cellStyle name="Normal 2" xfId="4"/>
    <cellStyle name="Normal_Hoja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114300</xdr:rowOff>
    </xdr:from>
    <xdr:to>
      <xdr:col>28</xdr:col>
      <xdr:colOff>873125</xdr:colOff>
      <xdr:row>4</xdr:row>
      <xdr:rowOff>95250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27025" y="114300"/>
          <a:ext cx="152082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0</xdr:row>
      <xdr:rowOff>66675</xdr:rowOff>
    </xdr:from>
    <xdr:to>
      <xdr:col>0</xdr:col>
      <xdr:colOff>1428750</xdr:colOff>
      <xdr:row>4</xdr:row>
      <xdr:rowOff>0</xdr:rowOff>
    </xdr:to>
    <xdr:pic>
      <xdr:nvPicPr>
        <xdr:cNvPr id="3" name="2 Imagen" descr="E:\LOGO YO CAMBI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323850" y="66675"/>
          <a:ext cx="11049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66676</xdr:rowOff>
    </xdr:from>
    <xdr:to>
      <xdr:col>0</xdr:col>
      <xdr:colOff>1362074</xdr:colOff>
      <xdr:row>5</xdr:row>
      <xdr:rowOff>15876</xdr:rowOff>
    </xdr:to>
    <xdr:pic>
      <xdr:nvPicPr>
        <xdr:cNvPr id="3" name="2 Imagen" descr="E:\LOGO YO CAMBIO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323849" y="66676"/>
          <a:ext cx="103822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111125</xdr:colOff>
      <xdr:row>0</xdr:row>
      <xdr:rowOff>0</xdr:rowOff>
    </xdr:from>
    <xdr:to>
      <xdr:col>16</xdr:col>
      <xdr:colOff>457200</xdr:colOff>
      <xdr:row>3</xdr:row>
      <xdr:rowOff>139700</xdr:rowOff>
    </xdr:to>
    <xdr:pic>
      <xdr:nvPicPr>
        <xdr:cNvPr id="4" name="3 Imagen" descr="C:\Users\Lic. Hilda Aguirre\Desktop\LOGO JULIO 2014\LOGO DGCP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0"/>
          <a:ext cx="1520825" cy="758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tabSelected="1" zoomScale="70" zoomScaleNormal="70" zoomScaleSheetLayoutView="25" workbookViewId="0">
      <selection activeCell="A7" sqref="A7:A8"/>
    </sheetView>
  </sheetViews>
  <sheetFormatPr baseColWidth="10" defaultRowHeight="17.25" x14ac:dyDescent="0.25"/>
  <cols>
    <col min="1" max="1" width="29.85546875" style="68" customWidth="1"/>
    <col min="2" max="2" width="53.28515625" style="68" customWidth="1"/>
    <col min="3" max="3" width="22.5703125" style="68" customWidth="1"/>
    <col min="4" max="4" width="15.7109375" style="88" customWidth="1"/>
    <col min="5" max="5" width="27.28515625" style="84" customWidth="1"/>
    <col min="6" max="6" width="11" style="57" customWidth="1"/>
    <col min="7" max="7" width="17.28515625" style="57" customWidth="1"/>
    <col min="8" max="8" width="12.28515625" style="57" customWidth="1"/>
    <col min="9" max="9" width="16.140625" style="57" customWidth="1"/>
    <col min="10" max="10" width="10.85546875" style="57" customWidth="1"/>
    <col min="11" max="11" width="15.5703125" style="57" customWidth="1"/>
    <col min="12" max="12" width="10.85546875" style="57" customWidth="1"/>
    <col min="13" max="13" width="18.140625" style="57" customWidth="1"/>
    <col min="14" max="14" width="10.7109375" style="57" customWidth="1"/>
    <col min="15" max="15" width="15.85546875" style="57" bestFit="1" customWidth="1"/>
    <col min="16" max="16" width="8" style="57" customWidth="1"/>
    <col min="17" max="17" width="15.5703125" style="57" customWidth="1"/>
    <col min="18" max="18" width="8.140625" style="57" customWidth="1"/>
    <col min="19" max="19" width="16.85546875" style="57" customWidth="1"/>
    <col min="20" max="20" width="10.28515625" style="57" customWidth="1"/>
    <col min="21" max="21" width="16.28515625" style="57" customWidth="1"/>
    <col min="22" max="22" width="11" style="57" customWidth="1"/>
    <col min="23" max="23" width="17.42578125" style="57" customWidth="1"/>
    <col min="24" max="24" width="11.7109375" style="57" customWidth="1"/>
    <col min="25" max="25" width="15.7109375" style="57" customWidth="1"/>
    <col min="26" max="26" width="10.28515625" style="57" customWidth="1"/>
    <col min="27" max="27" width="16.7109375" style="57" customWidth="1"/>
    <col min="28" max="28" width="10" style="57" customWidth="1"/>
    <col min="29" max="29" width="16.42578125" style="57" customWidth="1"/>
    <col min="30" max="30" width="22.7109375" style="54" customWidth="1"/>
    <col min="31" max="31" width="13.5703125" style="3" bestFit="1" customWidth="1"/>
    <col min="32" max="32" width="16.42578125" style="3" customWidth="1"/>
    <col min="33" max="16384" width="11.42578125" style="3"/>
  </cols>
  <sheetData>
    <row r="1" spans="1:32" x14ac:dyDescent="0.25">
      <c r="A1" s="67"/>
      <c r="B1" s="67"/>
      <c r="H1" s="10"/>
      <c r="I1" s="13"/>
      <c r="J1" s="13"/>
      <c r="K1" s="10" t="s">
        <v>116</v>
      </c>
      <c r="L1" s="10"/>
      <c r="M1" s="10"/>
      <c r="N1" s="10"/>
      <c r="O1" s="10"/>
      <c r="P1" s="10"/>
      <c r="Q1" s="10"/>
      <c r="R1" s="10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28"/>
    </row>
    <row r="2" spans="1:32" x14ac:dyDescent="0.25">
      <c r="A2" s="67"/>
      <c r="B2" s="67"/>
      <c r="H2" s="58"/>
      <c r="K2" s="58" t="s">
        <v>117</v>
      </c>
      <c r="L2" s="58"/>
      <c r="M2" s="58"/>
      <c r="N2" s="58"/>
      <c r="O2" s="58"/>
      <c r="P2" s="58"/>
      <c r="Q2" s="58"/>
      <c r="R2" s="58"/>
    </row>
    <row r="3" spans="1:32" x14ac:dyDescent="0.25">
      <c r="H3" s="58"/>
      <c r="K3" s="58" t="s">
        <v>113</v>
      </c>
      <c r="L3" s="58"/>
      <c r="M3" s="58"/>
      <c r="N3" s="58"/>
      <c r="O3" s="58"/>
      <c r="P3" s="58"/>
      <c r="Q3" s="58"/>
      <c r="R3" s="58"/>
    </row>
    <row r="7" spans="1:32" ht="15.75" customHeight="1" x14ac:dyDescent="0.25">
      <c r="A7" s="130" t="s">
        <v>8</v>
      </c>
      <c r="B7" s="132" t="s">
        <v>0</v>
      </c>
      <c r="C7" s="132" t="s">
        <v>9</v>
      </c>
      <c r="D7" s="134" t="s">
        <v>10</v>
      </c>
      <c r="E7" s="135" t="s">
        <v>11</v>
      </c>
      <c r="F7" s="137" t="s">
        <v>12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9"/>
      <c r="AD7" s="127" t="s">
        <v>84</v>
      </c>
    </row>
    <row r="8" spans="1:32" ht="57" customHeight="1" x14ac:dyDescent="0.25">
      <c r="A8" s="131"/>
      <c r="B8" s="133"/>
      <c r="C8" s="133"/>
      <c r="D8" s="134"/>
      <c r="E8" s="136"/>
      <c r="F8" s="29" t="s">
        <v>1</v>
      </c>
      <c r="G8" s="29" t="s">
        <v>83</v>
      </c>
      <c r="H8" s="29" t="s">
        <v>13</v>
      </c>
      <c r="I8" s="29" t="s">
        <v>83</v>
      </c>
      <c r="J8" s="29" t="s">
        <v>14</v>
      </c>
      <c r="K8" s="29" t="s">
        <v>83</v>
      </c>
      <c r="L8" s="29" t="s">
        <v>15</v>
      </c>
      <c r="M8" s="29" t="s">
        <v>83</v>
      </c>
      <c r="N8" s="29" t="s">
        <v>14</v>
      </c>
      <c r="O8" s="29" t="s">
        <v>83</v>
      </c>
      <c r="P8" s="29" t="s">
        <v>16</v>
      </c>
      <c r="Q8" s="29" t="s">
        <v>83</v>
      </c>
      <c r="R8" s="29" t="s">
        <v>16</v>
      </c>
      <c r="S8" s="29" t="s">
        <v>83</v>
      </c>
      <c r="T8" s="29" t="s">
        <v>15</v>
      </c>
      <c r="U8" s="29" t="s">
        <v>83</v>
      </c>
      <c r="V8" s="29" t="s">
        <v>17</v>
      </c>
      <c r="W8" s="29" t="s">
        <v>83</v>
      </c>
      <c r="X8" s="29" t="s">
        <v>18</v>
      </c>
      <c r="Y8" s="29" t="s">
        <v>83</v>
      </c>
      <c r="Z8" s="29" t="s">
        <v>19</v>
      </c>
      <c r="AA8" s="29" t="s">
        <v>83</v>
      </c>
      <c r="AB8" s="29" t="s">
        <v>20</v>
      </c>
      <c r="AC8" s="29" t="s">
        <v>83</v>
      </c>
      <c r="AD8" s="128"/>
      <c r="AE8" s="120"/>
      <c r="AF8" s="120"/>
    </row>
    <row r="9" spans="1:32" ht="121.5" customHeight="1" x14ac:dyDescent="0.25">
      <c r="A9" s="111" t="s">
        <v>103</v>
      </c>
      <c r="B9" s="40" t="s">
        <v>2</v>
      </c>
      <c r="C9" s="101" t="s">
        <v>92</v>
      </c>
      <c r="D9" s="45">
        <v>2100</v>
      </c>
      <c r="E9" s="48" t="s">
        <v>22</v>
      </c>
      <c r="F9" s="15">
        <v>175</v>
      </c>
      <c r="G9" s="99">
        <f>$AD$9/12</f>
        <v>9985.4499999999989</v>
      </c>
      <c r="H9" s="15">
        <v>175</v>
      </c>
      <c r="I9" s="99">
        <f>$AD9/12</f>
        <v>9985.4499999999989</v>
      </c>
      <c r="J9" s="15">
        <v>175</v>
      </c>
      <c r="K9" s="99">
        <f>$AD9/12</f>
        <v>9985.4499999999989</v>
      </c>
      <c r="L9" s="15">
        <v>175</v>
      </c>
      <c r="M9" s="99">
        <f>$AD9/12</f>
        <v>9985.4499999999989</v>
      </c>
      <c r="N9" s="15">
        <v>175</v>
      </c>
      <c r="O9" s="99">
        <f>$AD9/12</f>
        <v>9985.4499999999989</v>
      </c>
      <c r="P9" s="15">
        <v>175</v>
      </c>
      <c r="Q9" s="99">
        <f>$AD9/12</f>
        <v>9985.4499999999989</v>
      </c>
      <c r="R9" s="15">
        <v>175</v>
      </c>
      <c r="S9" s="99">
        <f>$AD9/12</f>
        <v>9985.4499999999989</v>
      </c>
      <c r="T9" s="15">
        <v>175</v>
      </c>
      <c r="U9" s="99">
        <f>$AD9/12</f>
        <v>9985.4499999999989</v>
      </c>
      <c r="V9" s="15">
        <v>175</v>
      </c>
      <c r="W9" s="99">
        <f>$AD9/12</f>
        <v>9985.4499999999989</v>
      </c>
      <c r="X9" s="15">
        <v>175</v>
      </c>
      <c r="Y9" s="99">
        <f>$AD9/12</f>
        <v>9985.4499999999989</v>
      </c>
      <c r="Z9" s="15">
        <v>175</v>
      </c>
      <c r="AA9" s="99">
        <f>$AD9/12</f>
        <v>9985.4499999999989</v>
      </c>
      <c r="AB9" s="15">
        <v>175</v>
      </c>
      <c r="AC9" s="99">
        <f>$AD9/12</f>
        <v>9985.4499999999989</v>
      </c>
      <c r="AD9" s="99">
        <v>119825.4</v>
      </c>
      <c r="AE9" s="118">
        <f>AD9/12</f>
        <v>9985.4499999999989</v>
      </c>
      <c r="AF9" s="119">
        <f>G9+I9+K9+M9+O9+Q9+S9+U9+W9+Y9+AA9+AC9</f>
        <v>119825.39999999998</v>
      </c>
    </row>
    <row r="10" spans="1:32" ht="100.5" customHeight="1" x14ac:dyDescent="0.25">
      <c r="A10" s="111" t="s">
        <v>104</v>
      </c>
      <c r="B10" s="41" t="s">
        <v>58</v>
      </c>
      <c r="C10" s="101" t="s">
        <v>91</v>
      </c>
      <c r="D10" s="45">
        <v>16</v>
      </c>
      <c r="E10" s="48" t="s">
        <v>23</v>
      </c>
      <c r="F10" s="15">
        <v>1</v>
      </c>
      <c r="G10" s="99">
        <f>$AD$10/12</f>
        <v>2154.44</v>
      </c>
      <c r="H10" s="15">
        <v>1</v>
      </c>
      <c r="I10" s="99">
        <f t="shared" ref="I10:I41" si="0">$AD10/12</f>
        <v>2154.44</v>
      </c>
      <c r="J10" s="15">
        <v>2</v>
      </c>
      <c r="K10" s="99">
        <f t="shared" ref="K10:K41" si="1">$AD10/12</f>
        <v>2154.44</v>
      </c>
      <c r="L10" s="15">
        <v>1</v>
      </c>
      <c r="M10" s="99">
        <f t="shared" ref="M10:M41" si="2">$AD10/12</f>
        <v>2154.44</v>
      </c>
      <c r="N10" s="15">
        <v>1</v>
      </c>
      <c r="O10" s="99">
        <f t="shared" ref="O10:O41" si="3">$AD10/12</f>
        <v>2154.44</v>
      </c>
      <c r="P10" s="15">
        <v>2</v>
      </c>
      <c r="Q10" s="99">
        <f t="shared" ref="Q10:Q41" si="4">$AD10/12</f>
        <v>2154.44</v>
      </c>
      <c r="R10" s="15">
        <v>1</v>
      </c>
      <c r="S10" s="99">
        <f t="shared" ref="S10:S41" si="5">$AD10/12</f>
        <v>2154.44</v>
      </c>
      <c r="T10" s="15">
        <v>1</v>
      </c>
      <c r="U10" s="99">
        <f t="shared" ref="U10:U41" si="6">$AD10/12</f>
        <v>2154.44</v>
      </c>
      <c r="V10" s="15">
        <v>2</v>
      </c>
      <c r="W10" s="99">
        <f t="shared" ref="W10:W41" si="7">$AD10/12</f>
        <v>2154.44</v>
      </c>
      <c r="X10" s="15">
        <v>1</v>
      </c>
      <c r="Y10" s="99">
        <f t="shared" ref="Y10:Y41" si="8">$AD10/12</f>
        <v>2154.44</v>
      </c>
      <c r="Z10" s="15">
        <v>1</v>
      </c>
      <c r="AA10" s="99">
        <f t="shared" ref="AA10:AA41" si="9">$AD10/12</f>
        <v>2154.44</v>
      </c>
      <c r="AB10" s="15">
        <v>2</v>
      </c>
      <c r="AC10" s="99">
        <f t="shared" ref="AC10:AC41" si="10">$AD10/12</f>
        <v>2154.44</v>
      </c>
      <c r="AD10" s="99">
        <v>25853.279999999999</v>
      </c>
      <c r="AE10" s="118">
        <f t="shared" ref="AE10:AE41" si="11">AD10/12</f>
        <v>2154.44</v>
      </c>
      <c r="AF10" s="119">
        <f t="shared" ref="AF10:AF43" si="12">G10+I10+K10+M10+O10+Q10+S10+U10+W10+Y10+AA10+AC10</f>
        <v>25853.279999999995</v>
      </c>
    </row>
    <row r="11" spans="1:32" ht="89.25" customHeight="1" x14ac:dyDescent="0.25">
      <c r="A11" s="112" t="s">
        <v>105</v>
      </c>
      <c r="B11" s="41" t="s">
        <v>101</v>
      </c>
      <c r="C11" s="101" t="s">
        <v>94</v>
      </c>
      <c r="D11" s="45">
        <v>9584</v>
      </c>
      <c r="E11" s="125" t="s">
        <v>46</v>
      </c>
      <c r="F11" s="15">
        <v>792</v>
      </c>
      <c r="G11" s="99">
        <f>$AD$11/12</f>
        <v>677916.4491666666</v>
      </c>
      <c r="H11" s="15">
        <v>793</v>
      </c>
      <c r="I11" s="99">
        <f t="shared" si="0"/>
        <v>677916.4491666666</v>
      </c>
      <c r="J11" s="15">
        <v>807</v>
      </c>
      <c r="K11" s="99">
        <f t="shared" si="1"/>
        <v>677916.4491666666</v>
      </c>
      <c r="L11" s="15">
        <v>747</v>
      </c>
      <c r="M11" s="99">
        <f t="shared" si="2"/>
        <v>677916.4491666666</v>
      </c>
      <c r="N11" s="15">
        <v>819</v>
      </c>
      <c r="O11" s="99">
        <f t="shared" si="3"/>
        <v>677916.4491666666</v>
      </c>
      <c r="P11" s="15">
        <v>819</v>
      </c>
      <c r="Q11" s="99">
        <f t="shared" si="4"/>
        <v>677916.4491666666</v>
      </c>
      <c r="R11" s="15">
        <v>818</v>
      </c>
      <c r="S11" s="99">
        <f t="shared" si="5"/>
        <v>677916.4491666666</v>
      </c>
      <c r="T11" s="15">
        <v>746</v>
      </c>
      <c r="U11" s="99">
        <f t="shared" si="6"/>
        <v>677916.4491666666</v>
      </c>
      <c r="V11" s="15">
        <v>819</v>
      </c>
      <c r="W11" s="99">
        <f t="shared" si="7"/>
        <v>677916.4491666666</v>
      </c>
      <c r="X11" s="15">
        <v>819</v>
      </c>
      <c r="Y11" s="99">
        <f t="shared" si="8"/>
        <v>677916.4491666666</v>
      </c>
      <c r="Z11" s="15">
        <v>844</v>
      </c>
      <c r="AA11" s="99">
        <f t="shared" si="9"/>
        <v>677916.4491666666</v>
      </c>
      <c r="AB11" s="15">
        <v>761</v>
      </c>
      <c r="AC11" s="99">
        <f t="shared" si="10"/>
        <v>677916.4491666666</v>
      </c>
      <c r="AD11" s="99">
        <v>8134997.3899999997</v>
      </c>
      <c r="AE11" s="118">
        <f t="shared" si="11"/>
        <v>677916.4491666666</v>
      </c>
      <c r="AF11" s="119">
        <f t="shared" si="12"/>
        <v>8134997.3899999997</v>
      </c>
    </row>
    <row r="12" spans="1:32" ht="77.25" customHeight="1" x14ac:dyDescent="0.25">
      <c r="A12" s="112" t="s">
        <v>105</v>
      </c>
      <c r="B12" s="41" t="s">
        <v>59</v>
      </c>
      <c r="C12" s="101" t="s">
        <v>87</v>
      </c>
      <c r="D12" s="45">
        <v>7607</v>
      </c>
      <c r="E12" s="129"/>
      <c r="F12" s="15">
        <v>627</v>
      </c>
      <c r="G12" s="99">
        <f>$AD$12/12</f>
        <v>677916.4491666666</v>
      </c>
      <c r="H12" s="15">
        <v>614</v>
      </c>
      <c r="I12" s="99">
        <f t="shared" si="0"/>
        <v>677916.4491666666</v>
      </c>
      <c r="J12" s="15">
        <v>584</v>
      </c>
      <c r="K12" s="99">
        <f t="shared" si="1"/>
        <v>677916.4491666666</v>
      </c>
      <c r="L12" s="15">
        <v>569</v>
      </c>
      <c r="M12" s="99">
        <f t="shared" si="2"/>
        <v>677916.4491666666</v>
      </c>
      <c r="N12" s="15">
        <v>606</v>
      </c>
      <c r="O12" s="99">
        <f t="shared" si="3"/>
        <v>677916.4491666666</v>
      </c>
      <c r="P12" s="15">
        <v>822</v>
      </c>
      <c r="Q12" s="99">
        <f t="shared" si="4"/>
        <v>677916.4491666666</v>
      </c>
      <c r="R12" s="15">
        <v>624</v>
      </c>
      <c r="S12" s="99">
        <f t="shared" si="5"/>
        <v>677916.4491666666</v>
      </c>
      <c r="T12" s="15">
        <v>568</v>
      </c>
      <c r="U12" s="99">
        <f t="shared" si="6"/>
        <v>677916.4491666666</v>
      </c>
      <c r="V12" s="15">
        <v>612</v>
      </c>
      <c r="W12" s="99">
        <f t="shared" si="7"/>
        <v>677916.4491666666</v>
      </c>
      <c r="X12" s="15">
        <v>624</v>
      </c>
      <c r="Y12" s="99">
        <f t="shared" si="8"/>
        <v>677916.4491666666</v>
      </c>
      <c r="Z12" s="15">
        <v>764</v>
      </c>
      <c r="AA12" s="99">
        <f t="shared" si="9"/>
        <v>677916.4491666666</v>
      </c>
      <c r="AB12" s="15">
        <v>593</v>
      </c>
      <c r="AC12" s="99">
        <f t="shared" si="10"/>
        <v>677916.4491666666</v>
      </c>
      <c r="AD12" s="99">
        <v>8134997.3899999997</v>
      </c>
      <c r="AE12" s="118">
        <f t="shared" si="11"/>
        <v>677916.4491666666</v>
      </c>
      <c r="AF12" s="119">
        <f t="shared" si="12"/>
        <v>8134997.3899999997</v>
      </c>
    </row>
    <row r="13" spans="1:32" ht="64.5" customHeight="1" x14ac:dyDescent="0.25">
      <c r="A13" s="112" t="s">
        <v>106</v>
      </c>
      <c r="B13" s="40" t="s">
        <v>3</v>
      </c>
      <c r="C13" s="101" t="s">
        <v>93</v>
      </c>
      <c r="D13" s="45">
        <v>2827</v>
      </c>
      <c r="E13" s="129"/>
      <c r="F13" s="15">
        <v>897</v>
      </c>
      <c r="G13" s="99">
        <f>$AD$13/12</f>
        <v>677916.4491666666</v>
      </c>
      <c r="H13" s="15">
        <v>135</v>
      </c>
      <c r="I13" s="99">
        <f t="shared" si="0"/>
        <v>677916.4491666666</v>
      </c>
      <c r="J13" s="15">
        <v>111</v>
      </c>
      <c r="K13" s="99">
        <f t="shared" si="1"/>
        <v>677916.4491666666</v>
      </c>
      <c r="L13" s="15">
        <v>179</v>
      </c>
      <c r="M13" s="99">
        <f t="shared" si="2"/>
        <v>677916.4491666666</v>
      </c>
      <c r="N13" s="15">
        <v>185</v>
      </c>
      <c r="O13" s="99">
        <f t="shared" si="3"/>
        <v>677916.4491666666</v>
      </c>
      <c r="P13" s="15">
        <v>100</v>
      </c>
      <c r="Q13" s="99">
        <f t="shared" si="4"/>
        <v>677916.4491666666</v>
      </c>
      <c r="R13" s="15">
        <v>628</v>
      </c>
      <c r="S13" s="99">
        <f t="shared" si="5"/>
        <v>677916.4491666666</v>
      </c>
      <c r="T13" s="15">
        <v>127</v>
      </c>
      <c r="U13" s="99">
        <f t="shared" si="6"/>
        <v>677916.4491666666</v>
      </c>
      <c r="V13" s="15">
        <v>110</v>
      </c>
      <c r="W13" s="99">
        <f t="shared" si="7"/>
        <v>677916.4491666666</v>
      </c>
      <c r="X13" s="15">
        <v>161</v>
      </c>
      <c r="Y13" s="99">
        <f t="shared" si="8"/>
        <v>677916.4491666666</v>
      </c>
      <c r="Z13" s="15">
        <v>97</v>
      </c>
      <c r="AA13" s="99">
        <f t="shared" si="9"/>
        <v>677916.4491666666</v>
      </c>
      <c r="AB13" s="15">
        <v>97</v>
      </c>
      <c r="AC13" s="99">
        <f t="shared" si="10"/>
        <v>677916.4491666666</v>
      </c>
      <c r="AD13" s="99">
        <v>8134997.3899999997</v>
      </c>
      <c r="AE13" s="118">
        <f t="shared" si="11"/>
        <v>677916.4491666666</v>
      </c>
      <c r="AF13" s="119">
        <f t="shared" si="12"/>
        <v>8134997.3899999997</v>
      </c>
    </row>
    <row r="14" spans="1:32" ht="56.25" customHeight="1" x14ac:dyDescent="0.25">
      <c r="A14" s="112" t="s">
        <v>106</v>
      </c>
      <c r="B14" s="40" t="s">
        <v>4</v>
      </c>
      <c r="C14" s="101" t="s">
        <v>7</v>
      </c>
      <c r="D14" s="45">
        <v>110076</v>
      </c>
      <c r="E14" s="129"/>
      <c r="F14" s="15">
        <v>9406</v>
      </c>
      <c r="G14" s="99">
        <f>$AD$14/12</f>
        <v>677916.4491666666</v>
      </c>
      <c r="H14" s="15">
        <v>9380</v>
      </c>
      <c r="I14" s="99">
        <f t="shared" si="0"/>
        <v>677916.4491666666</v>
      </c>
      <c r="J14" s="15">
        <v>9124</v>
      </c>
      <c r="K14" s="99">
        <f t="shared" si="1"/>
        <v>677916.4491666666</v>
      </c>
      <c r="L14" s="15">
        <v>8735</v>
      </c>
      <c r="M14" s="99">
        <f t="shared" si="2"/>
        <v>677916.4491666666</v>
      </c>
      <c r="N14" s="15">
        <v>9368</v>
      </c>
      <c r="O14" s="99">
        <f t="shared" si="3"/>
        <v>677916.4491666666</v>
      </c>
      <c r="P14" s="15">
        <v>9373</v>
      </c>
      <c r="Q14" s="99">
        <f t="shared" si="4"/>
        <v>677916.4491666666</v>
      </c>
      <c r="R14" s="15">
        <v>9381</v>
      </c>
      <c r="S14" s="99">
        <f t="shared" si="5"/>
        <v>677916.4491666666</v>
      </c>
      <c r="T14" s="15">
        <v>8632</v>
      </c>
      <c r="U14" s="99">
        <f t="shared" si="6"/>
        <v>677916.4491666666</v>
      </c>
      <c r="V14" s="15">
        <v>9376</v>
      </c>
      <c r="W14" s="99">
        <f t="shared" si="7"/>
        <v>677916.4491666666</v>
      </c>
      <c r="X14" s="15">
        <v>9391</v>
      </c>
      <c r="Y14" s="99">
        <f t="shared" si="8"/>
        <v>677916.4491666666</v>
      </c>
      <c r="Z14" s="15">
        <v>9390</v>
      </c>
      <c r="AA14" s="99">
        <f t="shared" si="9"/>
        <v>677916.4491666666</v>
      </c>
      <c r="AB14" s="15">
        <v>8520</v>
      </c>
      <c r="AC14" s="99">
        <f t="shared" si="10"/>
        <v>677916.4491666666</v>
      </c>
      <c r="AD14" s="99">
        <v>8134997.3899999997</v>
      </c>
      <c r="AE14" s="118">
        <f t="shared" si="11"/>
        <v>677916.4491666666</v>
      </c>
      <c r="AF14" s="119">
        <f t="shared" si="12"/>
        <v>8134997.3899999997</v>
      </c>
    </row>
    <row r="15" spans="1:32" ht="101.25" customHeight="1" x14ac:dyDescent="0.25">
      <c r="A15" s="112" t="s">
        <v>107</v>
      </c>
      <c r="B15" s="40" t="s">
        <v>5</v>
      </c>
      <c r="C15" s="101" t="s">
        <v>7</v>
      </c>
      <c r="D15" s="45">
        <v>2076</v>
      </c>
      <c r="E15" s="126"/>
      <c r="F15" s="15">
        <v>173</v>
      </c>
      <c r="G15" s="99">
        <f>$AD$15/12</f>
        <v>677916.4491666666</v>
      </c>
      <c r="H15" s="15">
        <v>173</v>
      </c>
      <c r="I15" s="99">
        <f t="shared" si="0"/>
        <v>677916.4491666666</v>
      </c>
      <c r="J15" s="15">
        <v>173</v>
      </c>
      <c r="K15" s="99">
        <f t="shared" si="1"/>
        <v>677916.4491666666</v>
      </c>
      <c r="L15" s="15">
        <v>173</v>
      </c>
      <c r="M15" s="99">
        <f t="shared" si="2"/>
        <v>677916.4491666666</v>
      </c>
      <c r="N15" s="15">
        <v>173</v>
      </c>
      <c r="O15" s="99">
        <f t="shared" si="3"/>
        <v>677916.4491666666</v>
      </c>
      <c r="P15" s="15">
        <v>173</v>
      </c>
      <c r="Q15" s="99">
        <f t="shared" si="4"/>
        <v>677916.4491666666</v>
      </c>
      <c r="R15" s="15">
        <v>173</v>
      </c>
      <c r="S15" s="99">
        <f t="shared" si="5"/>
        <v>677916.4491666666</v>
      </c>
      <c r="T15" s="15">
        <v>173</v>
      </c>
      <c r="U15" s="99">
        <f t="shared" si="6"/>
        <v>677916.4491666666</v>
      </c>
      <c r="V15" s="15">
        <v>173</v>
      </c>
      <c r="W15" s="99">
        <f t="shared" si="7"/>
        <v>677916.4491666666</v>
      </c>
      <c r="X15" s="15">
        <v>173</v>
      </c>
      <c r="Y15" s="99">
        <f t="shared" si="8"/>
        <v>677916.4491666666</v>
      </c>
      <c r="Z15" s="15">
        <v>173</v>
      </c>
      <c r="AA15" s="99">
        <f t="shared" si="9"/>
        <v>677916.4491666666</v>
      </c>
      <c r="AB15" s="15">
        <v>173</v>
      </c>
      <c r="AC15" s="99">
        <f t="shared" si="10"/>
        <v>677916.4491666666</v>
      </c>
      <c r="AD15" s="99">
        <v>8134997.3899999997</v>
      </c>
      <c r="AE15" s="118">
        <f t="shared" si="11"/>
        <v>677916.4491666666</v>
      </c>
      <c r="AF15" s="119">
        <f t="shared" si="12"/>
        <v>8134997.3899999997</v>
      </c>
    </row>
    <row r="16" spans="1:32" ht="89.25" customHeight="1" x14ac:dyDescent="0.25">
      <c r="A16" s="112" t="s">
        <v>106</v>
      </c>
      <c r="B16" s="42" t="s">
        <v>99</v>
      </c>
      <c r="C16" s="101" t="s">
        <v>86</v>
      </c>
      <c r="D16" s="45">
        <v>6</v>
      </c>
      <c r="E16" s="51" t="s">
        <v>47</v>
      </c>
      <c r="F16" s="15">
        <v>0</v>
      </c>
      <c r="G16" s="99">
        <f>$AD$16/12</f>
        <v>24560.695000000003</v>
      </c>
      <c r="H16" s="15">
        <v>1</v>
      </c>
      <c r="I16" s="99">
        <f t="shared" si="0"/>
        <v>24560.695000000003</v>
      </c>
      <c r="J16" s="15">
        <v>0</v>
      </c>
      <c r="K16" s="99">
        <f t="shared" si="1"/>
        <v>24560.695000000003</v>
      </c>
      <c r="L16" s="15">
        <v>1</v>
      </c>
      <c r="M16" s="99">
        <f t="shared" si="2"/>
        <v>24560.695000000003</v>
      </c>
      <c r="N16" s="15">
        <v>0</v>
      </c>
      <c r="O16" s="99">
        <f t="shared" si="3"/>
        <v>24560.695000000003</v>
      </c>
      <c r="P16" s="15">
        <v>1</v>
      </c>
      <c r="Q16" s="99">
        <f t="shared" si="4"/>
        <v>24560.695000000003</v>
      </c>
      <c r="R16" s="15">
        <v>0</v>
      </c>
      <c r="S16" s="99">
        <f t="shared" si="5"/>
        <v>24560.695000000003</v>
      </c>
      <c r="T16" s="15">
        <v>1</v>
      </c>
      <c r="U16" s="99">
        <f t="shared" si="6"/>
        <v>24560.695000000003</v>
      </c>
      <c r="V16" s="15">
        <v>0</v>
      </c>
      <c r="W16" s="99">
        <f t="shared" si="7"/>
        <v>24560.695000000003</v>
      </c>
      <c r="X16" s="15">
        <v>1</v>
      </c>
      <c r="Y16" s="99">
        <f t="shared" si="8"/>
        <v>24560.695000000003</v>
      </c>
      <c r="Z16" s="15">
        <v>0</v>
      </c>
      <c r="AA16" s="99">
        <f t="shared" si="9"/>
        <v>24560.695000000003</v>
      </c>
      <c r="AB16" s="15">
        <v>1</v>
      </c>
      <c r="AC16" s="99">
        <f t="shared" si="10"/>
        <v>24560.695000000003</v>
      </c>
      <c r="AD16" s="99">
        <v>294728.34000000003</v>
      </c>
      <c r="AE16" s="118">
        <f t="shared" si="11"/>
        <v>24560.695000000003</v>
      </c>
      <c r="AF16" s="119">
        <f t="shared" si="12"/>
        <v>294728.34000000003</v>
      </c>
    </row>
    <row r="17" spans="1:32" ht="90" customHeight="1" x14ac:dyDescent="0.25">
      <c r="A17" s="112" t="s">
        <v>108</v>
      </c>
      <c r="B17" s="40" t="s">
        <v>6</v>
      </c>
      <c r="C17" s="101" t="s">
        <v>92</v>
      </c>
      <c r="D17" s="45">
        <v>6499</v>
      </c>
      <c r="E17" s="48" t="s">
        <v>48</v>
      </c>
      <c r="F17" s="15">
        <v>569</v>
      </c>
      <c r="G17" s="99">
        <f>$AD$17/12</f>
        <v>24560.695833333331</v>
      </c>
      <c r="H17" s="15">
        <v>578</v>
      </c>
      <c r="I17" s="99">
        <f t="shared" si="0"/>
        <v>24560.695833333331</v>
      </c>
      <c r="J17" s="15">
        <v>506</v>
      </c>
      <c r="K17" s="99">
        <f t="shared" si="1"/>
        <v>24560.695833333331</v>
      </c>
      <c r="L17" s="15">
        <v>548</v>
      </c>
      <c r="M17" s="99">
        <f t="shared" si="2"/>
        <v>24560.695833333331</v>
      </c>
      <c r="N17" s="15">
        <v>548</v>
      </c>
      <c r="O17" s="99">
        <f t="shared" si="3"/>
        <v>24560.695833333331</v>
      </c>
      <c r="P17" s="15">
        <v>548</v>
      </c>
      <c r="Q17" s="99">
        <f t="shared" si="4"/>
        <v>24560.695833333331</v>
      </c>
      <c r="R17" s="15">
        <v>548</v>
      </c>
      <c r="S17" s="99">
        <f t="shared" si="5"/>
        <v>24560.695833333331</v>
      </c>
      <c r="T17" s="15">
        <v>506</v>
      </c>
      <c r="U17" s="99">
        <f t="shared" si="6"/>
        <v>24560.695833333331</v>
      </c>
      <c r="V17" s="15">
        <v>548</v>
      </c>
      <c r="W17" s="99">
        <f t="shared" si="7"/>
        <v>24560.695833333331</v>
      </c>
      <c r="X17" s="15">
        <v>548</v>
      </c>
      <c r="Y17" s="99">
        <f t="shared" si="8"/>
        <v>24560.695833333331</v>
      </c>
      <c r="Z17" s="15">
        <v>548</v>
      </c>
      <c r="AA17" s="99">
        <f t="shared" si="9"/>
        <v>24560.695833333331</v>
      </c>
      <c r="AB17" s="15">
        <v>504</v>
      </c>
      <c r="AC17" s="99">
        <f t="shared" si="10"/>
        <v>24560.695833333331</v>
      </c>
      <c r="AD17" s="99">
        <v>294728.34999999998</v>
      </c>
      <c r="AE17" s="118">
        <f t="shared" si="11"/>
        <v>24560.695833333331</v>
      </c>
      <c r="AF17" s="119">
        <f t="shared" si="12"/>
        <v>294728.34999999998</v>
      </c>
    </row>
    <row r="18" spans="1:32" ht="83.25" customHeight="1" x14ac:dyDescent="0.25">
      <c r="A18" s="112" t="s">
        <v>106</v>
      </c>
      <c r="B18" s="41" t="s">
        <v>60</v>
      </c>
      <c r="C18" s="101" t="s">
        <v>51</v>
      </c>
      <c r="D18" s="45">
        <v>180</v>
      </c>
      <c r="E18" s="125" t="s">
        <v>36</v>
      </c>
      <c r="F18" s="15">
        <v>15</v>
      </c>
      <c r="G18" s="99">
        <f>$AD$18/12</f>
        <v>7325.12</v>
      </c>
      <c r="H18" s="15">
        <v>15</v>
      </c>
      <c r="I18" s="99">
        <f t="shared" si="0"/>
        <v>7325.12</v>
      </c>
      <c r="J18" s="15">
        <v>15</v>
      </c>
      <c r="K18" s="99">
        <f t="shared" si="1"/>
        <v>7325.12</v>
      </c>
      <c r="L18" s="15">
        <v>15</v>
      </c>
      <c r="M18" s="99">
        <f t="shared" si="2"/>
        <v>7325.12</v>
      </c>
      <c r="N18" s="15">
        <v>15</v>
      </c>
      <c r="O18" s="99">
        <f t="shared" si="3"/>
        <v>7325.12</v>
      </c>
      <c r="P18" s="15">
        <v>15</v>
      </c>
      <c r="Q18" s="99">
        <f t="shared" si="4"/>
        <v>7325.12</v>
      </c>
      <c r="R18" s="15">
        <v>15</v>
      </c>
      <c r="S18" s="99">
        <f t="shared" si="5"/>
        <v>7325.12</v>
      </c>
      <c r="T18" s="15">
        <v>15</v>
      </c>
      <c r="U18" s="99">
        <f t="shared" si="6"/>
        <v>7325.12</v>
      </c>
      <c r="V18" s="15">
        <v>15</v>
      </c>
      <c r="W18" s="99">
        <f t="shared" si="7"/>
        <v>7325.12</v>
      </c>
      <c r="X18" s="15">
        <v>15</v>
      </c>
      <c r="Y18" s="99">
        <f t="shared" si="8"/>
        <v>7325.12</v>
      </c>
      <c r="Z18" s="15">
        <v>15</v>
      </c>
      <c r="AA18" s="99">
        <f t="shared" si="9"/>
        <v>7325.12</v>
      </c>
      <c r="AB18" s="15">
        <v>15</v>
      </c>
      <c r="AC18" s="99">
        <f t="shared" si="10"/>
        <v>7325.12</v>
      </c>
      <c r="AD18" s="99">
        <v>87901.440000000002</v>
      </c>
      <c r="AE18" s="118">
        <f t="shared" si="11"/>
        <v>7325.12</v>
      </c>
      <c r="AF18" s="119">
        <f t="shared" si="12"/>
        <v>87901.439999999988</v>
      </c>
    </row>
    <row r="19" spans="1:32" ht="93" customHeight="1" x14ac:dyDescent="0.25">
      <c r="A19" s="112" t="s">
        <v>106</v>
      </c>
      <c r="B19" s="41" t="s">
        <v>61</v>
      </c>
      <c r="C19" s="101" t="s">
        <v>7</v>
      </c>
      <c r="D19" s="45">
        <v>60</v>
      </c>
      <c r="E19" s="126"/>
      <c r="F19" s="15">
        <v>5</v>
      </c>
      <c r="G19" s="99">
        <f>$AD$19/12</f>
        <v>7325.12</v>
      </c>
      <c r="H19" s="15">
        <v>5</v>
      </c>
      <c r="I19" s="99">
        <f t="shared" si="0"/>
        <v>7325.12</v>
      </c>
      <c r="J19" s="15">
        <v>5</v>
      </c>
      <c r="K19" s="99">
        <f t="shared" si="1"/>
        <v>7325.12</v>
      </c>
      <c r="L19" s="15">
        <v>5</v>
      </c>
      <c r="M19" s="99">
        <f t="shared" si="2"/>
        <v>7325.12</v>
      </c>
      <c r="N19" s="15">
        <v>5</v>
      </c>
      <c r="O19" s="99">
        <f t="shared" si="3"/>
        <v>7325.12</v>
      </c>
      <c r="P19" s="15">
        <v>5</v>
      </c>
      <c r="Q19" s="99">
        <f t="shared" si="4"/>
        <v>7325.12</v>
      </c>
      <c r="R19" s="15">
        <v>5</v>
      </c>
      <c r="S19" s="99">
        <f t="shared" si="5"/>
        <v>7325.12</v>
      </c>
      <c r="T19" s="15">
        <v>5</v>
      </c>
      <c r="U19" s="99">
        <f t="shared" si="6"/>
        <v>7325.12</v>
      </c>
      <c r="V19" s="15">
        <v>5</v>
      </c>
      <c r="W19" s="99">
        <f t="shared" si="7"/>
        <v>7325.12</v>
      </c>
      <c r="X19" s="15">
        <v>5</v>
      </c>
      <c r="Y19" s="99">
        <f t="shared" si="8"/>
        <v>7325.12</v>
      </c>
      <c r="Z19" s="15">
        <v>5</v>
      </c>
      <c r="AA19" s="99">
        <f t="shared" si="9"/>
        <v>7325.12</v>
      </c>
      <c r="AB19" s="15">
        <v>5</v>
      </c>
      <c r="AC19" s="99">
        <f t="shared" si="10"/>
        <v>7325.12</v>
      </c>
      <c r="AD19" s="99">
        <v>87901.440000000002</v>
      </c>
      <c r="AE19" s="118">
        <f t="shared" si="11"/>
        <v>7325.12</v>
      </c>
      <c r="AF19" s="119">
        <f t="shared" si="12"/>
        <v>87901.439999999988</v>
      </c>
    </row>
    <row r="20" spans="1:32" ht="64.5" customHeight="1" x14ac:dyDescent="0.25">
      <c r="A20" s="112"/>
      <c r="B20" s="42" t="s">
        <v>62</v>
      </c>
      <c r="C20" s="101" t="s">
        <v>92</v>
      </c>
      <c r="D20" s="45">
        <v>17768</v>
      </c>
      <c r="E20" s="48" t="s">
        <v>27</v>
      </c>
      <c r="F20" s="15">
        <v>1379</v>
      </c>
      <c r="G20" s="99">
        <f>$AD$20/12</f>
        <v>7325.1141666666663</v>
      </c>
      <c r="H20" s="15">
        <v>1427</v>
      </c>
      <c r="I20" s="99">
        <f t="shared" si="0"/>
        <v>7325.1141666666663</v>
      </c>
      <c r="J20" s="15">
        <v>1552</v>
      </c>
      <c r="K20" s="99">
        <f t="shared" si="1"/>
        <v>7325.1141666666663</v>
      </c>
      <c r="L20" s="15">
        <v>1258</v>
      </c>
      <c r="M20" s="99">
        <f t="shared" si="2"/>
        <v>7325.1141666666663</v>
      </c>
      <c r="N20" s="15">
        <v>1557</v>
      </c>
      <c r="O20" s="99">
        <f t="shared" si="3"/>
        <v>7325.1141666666663</v>
      </c>
      <c r="P20" s="15">
        <v>1552</v>
      </c>
      <c r="Q20" s="99">
        <f t="shared" si="4"/>
        <v>7325.1141666666663</v>
      </c>
      <c r="R20" s="15">
        <v>1553</v>
      </c>
      <c r="S20" s="99">
        <f t="shared" si="5"/>
        <v>7325.1141666666663</v>
      </c>
      <c r="T20" s="15">
        <v>1399</v>
      </c>
      <c r="U20" s="99">
        <f t="shared" si="6"/>
        <v>7325.1141666666663</v>
      </c>
      <c r="V20" s="15">
        <v>1552</v>
      </c>
      <c r="W20" s="99">
        <f t="shared" si="7"/>
        <v>7325.1141666666663</v>
      </c>
      <c r="X20" s="15">
        <v>1553</v>
      </c>
      <c r="Y20" s="99">
        <f t="shared" si="8"/>
        <v>7325.1141666666663</v>
      </c>
      <c r="Z20" s="15">
        <v>1552</v>
      </c>
      <c r="AA20" s="99">
        <f t="shared" si="9"/>
        <v>7325.1141666666663</v>
      </c>
      <c r="AB20" s="15">
        <v>1434</v>
      </c>
      <c r="AC20" s="99">
        <f t="shared" si="10"/>
        <v>7325.1141666666663</v>
      </c>
      <c r="AD20" s="99">
        <v>87901.37</v>
      </c>
      <c r="AE20" s="118">
        <f t="shared" si="11"/>
        <v>7325.1141666666663</v>
      </c>
      <c r="AF20" s="119">
        <f t="shared" si="12"/>
        <v>87901.37</v>
      </c>
    </row>
    <row r="21" spans="1:32" ht="93.75" customHeight="1" x14ac:dyDescent="0.25">
      <c r="A21" s="112" t="s">
        <v>109</v>
      </c>
      <c r="B21" s="44" t="s">
        <v>115</v>
      </c>
      <c r="C21" s="101" t="s">
        <v>92</v>
      </c>
      <c r="D21" s="45">
        <v>36</v>
      </c>
      <c r="E21" s="51" t="s">
        <v>28</v>
      </c>
      <c r="F21" s="15">
        <v>3</v>
      </c>
      <c r="G21" s="99">
        <f>$AD$21/12</f>
        <v>34040.26</v>
      </c>
      <c r="H21" s="15">
        <v>3</v>
      </c>
      <c r="I21" s="99">
        <f t="shared" si="0"/>
        <v>34040.26</v>
      </c>
      <c r="J21" s="15">
        <v>3</v>
      </c>
      <c r="K21" s="99">
        <f t="shared" si="1"/>
        <v>34040.26</v>
      </c>
      <c r="L21" s="15">
        <v>3</v>
      </c>
      <c r="M21" s="99">
        <f t="shared" si="2"/>
        <v>34040.26</v>
      </c>
      <c r="N21" s="15">
        <v>3</v>
      </c>
      <c r="O21" s="99">
        <f t="shared" si="3"/>
        <v>34040.26</v>
      </c>
      <c r="P21" s="15">
        <v>3</v>
      </c>
      <c r="Q21" s="99">
        <f t="shared" si="4"/>
        <v>34040.26</v>
      </c>
      <c r="R21" s="15">
        <v>3</v>
      </c>
      <c r="S21" s="99">
        <f t="shared" si="5"/>
        <v>34040.26</v>
      </c>
      <c r="T21" s="15">
        <v>3</v>
      </c>
      <c r="U21" s="99">
        <f t="shared" si="6"/>
        <v>34040.26</v>
      </c>
      <c r="V21" s="15">
        <v>3</v>
      </c>
      <c r="W21" s="99">
        <f t="shared" si="7"/>
        <v>34040.26</v>
      </c>
      <c r="X21" s="15">
        <v>3</v>
      </c>
      <c r="Y21" s="99">
        <f t="shared" si="8"/>
        <v>34040.26</v>
      </c>
      <c r="Z21" s="15">
        <v>3</v>
      </c>
      <c r="AA21" s="99">
        <f t="shared" si="9"/>
        <v>34040.26</v>
      </c>
      <c r="AB21" s="15">
        <v>3</v>
      </c>
      <c r="AC21" s="99">
        <f t="shared" si="10"/>
        <v>34040.26</v>
      </c>
      <c r="AD21" s="99">
        <v>408483.12</v>
      </c>
      <c r="AE21" s="118">
        <f t="shared" si="11"/>
        <v>34040.26</v>
      </c>
      <c r="AF21" s="119">
        <f t="shared" si="12"/>
        <v>408483.12000000005</v>
      </c>
    </row>
    <row r="22" spans="1:32" ht="79.5" customHeight="1" x14ac:dyDescent="0.25">
      <c r="A22" s="113"/>
      <c r="B22" s="42" t="s">
        <v>64</v>
      </c>
      <c r="C22" s="101" t="s">
        <v>92</v>
      </c>
      <c r="D22" s="45">
        <v>5416</v>
      </c>
      <c r="E22" s="48" t="s">
        <v>38</v>
      </c>
      <c r="F22" s="15">
        <v>508</v>
      </c>
      <c r="G22" s="99">
        <f>$AD$22/12</f>
        <v>4739.7783333333327</v>
      </c>
      <c r="H22" s="15">
        <v>508</v>
      </c>
      <c r="I22" s="99">
        <f t="shared" si="0"/>
        <v>4739.7783333333327</v>
      </c>
      <c r="J22" s="15">
        <v>300</v>
      </c>
      <c r="K22" s="99">
        <f t="shared" si="1"/>
        <v>4739.7783333333327</v>
      </c>
      <c r="L22" s="15">
        <v>500</v>
      </c>
      <c r="M22" s="99">
        <f t="shared" si="2"/>
        <v>4739.7783333333327</v>
      </c>
      <c r="N22" s="15">
        <v>500</v>
      </c>
      <c r="O22" s="99">
        <f t="shared" si="3"/>
        <v>4739.7783333333327</v>
      </c>
      <c r="P22" s="15">
        <v>500</v>
      </c>
      <c r="Q22" s="99">
        <f t="shared" si="4"/>
        <v>4739.7783333333327</v>
      </c>
      <c r="R22" s="15">
        <v>500</v>
      </c>
      <c r="S22" s="99">
        <f t="shared" si="5"/>
        <v>4739.7783333333327</v>
      </c>
      <c r="T22" s="15">
        <v>300</v>
      </c>
      <c r="U22" s="99">
        <f t="shared" si="6"/>
        <v>4739.7783333333327</v>
      </c>
      <c r="V22" s="15">
        <v>500</v>
      </c>
      <c r="W22" s="99">
        <f t="shared" si="7"/>
        <v>4739.7783333333327</v>
      </c>
      <c r="X22" s="15">
        <v>500</v>
      </c>
      <c r="Y22" s="99">
        <f t="shared" si="8"/>
        <v>4739.7783333333327</v>
      </c>
      <c r="Z22" s="15">
        <v>500</v>
      </c>
      <c r="AA22" s="99">
        <f t="shared" si="9"/>
        <v>4739.7783333333327</v>
      </c>
      <c r="AB22" s="15">
        <v>300</v>
      </c>
      <c r="AC22" s="99">
        <f t="shared" si="10"/>
        <v>4739.7783333333327</v>
      </c>
      <c r="AD22" s="99">
        <v>56877.34</v>
      </c>
      <c r="AE22" s="118">
        <f t="shared" si="11"/>
        <v>4739.7783333333327</v>
      </c>
      <c r="AF22" s="119">
        <f t="shared" si="12"/>
        <v>56877.340000000004</v>
      </c>
    </row>
    <row r="23" spans="1:32" ht="48" customHeight="1" x14ac:dyDescent="0.25">
      <c r="A23" s="114"/>
      <c r="B23" s="42" t="s">
        <v>65</v>
      </c>
      <c r="C23" s="101" t="s">
        <v>52</v>
      </c>
      <c r="D23" s="45">
        <v>2292</v>
      </c>
      <c r="E23" s="51" t="s">
        <v>24</v>
      </c>
      <c r="F23" s="15">
        <v>191</v>
      </c>
      <c r="G23" s="99">
        <f>$AD$23/12</f>
        <v>13357.57</v>
      </c>
      <c r="H23" s="15">
        <v>191</v>
      </c>
      <c r="I23" s="99">
        <f t="shared" si="0"/>
        <v>13357.57</v>
      </c>
      <c r="J23" s="15">
        <v>191</v>
      </c>
      <c r="K23" s="99">
        <f t="shared" si="1"/>
        <v>13357.57</v>
      </c>
      <c r="L23" s="15">
        <v>191</v>
      </c>
      <c r="M23" s="99">
        <f t="shared" si="2"/>
        <v>13357.57</v>
      </c>
      <c r="N23" s="15">
        <v>191</v>
      </c>
      <c r="O23" s="99">
        <f t="shared" si="3"/>
        <v>13357.57</v>
      </c>
      <c r="P23" s="15">
        <v>191</v>
      </c>
      <c r="Q23" s="99">
        <f t="shared" si="4"/>
        <v>13357.57</v>
      </c>
      <c r="R23" s="15">
        <v>191</v>
      </c>
      <c r="S23" s="99">
        <f t="shared" si="5"/>
        <v>13357.57</v>
      </c>
      <c r="T23" s="15">
        <v>191</v>
      </c>
      <c r="U23" s="99">
        <f t="shared" si="6"/>
        <v>13357.57</v>
      </c>
      <c r="V23" s="15">
        <v>191</v>
      </c>
      <c r="W23" s="99">
        <f t="shared" si="7"/>
        <v>13357.57</v>
      </c>
      <c r="X23" s="15">
        <v>191</v>
      </c>
      <c r="Y23" s="99">
        <f t="shared" si="8"/>
        <v>13357.57</v>
      </c>
      <c r="Z23" s="15">
        <v>191</v>
      </c>
      <c r="AA23" s="99">
        <f t="shared" si="9"/>
        <v>13357.57</v>
      </c>
      <c r="AB23" s="15">
        <v>191</v>
      </c>
      <c r="AC23" s="99">
        <f t="shared" si="10"/>
        <v>13357.57</v>
      </c>
      <c r="AD23" s="99">
        <v>160290.84</v>
      </c>
      <c r="AE23" s="118">
        <f t="shared" si="11"/>
        <v>13357.57</v>
      </c>
      <c r="AF23" s="119">
        <f t="shared" si="12"/>
        <v>160290.84000000005</v>
      </c>
    </row>
    <row r="24" spans="1:32" ht="97.5" customHeight="1" x14ac:dyDescent="0.25">
      <c r="A24" s="112"/>
      <c r="B24" s="42" t="s">
        <v>66</v>
      </c>
      <c r="C24" s="101" t="s">
        <v>92</v>
      </c>
      <c r="D24" s="45">
        <v>1392</v>
      </c>
      <c r="E24" s="51" t="s">
        <v>34</v>
      </c>
      <c r="F24" s="15">
        <v>79</v>
      </c>
      <c r="G24" s="99">
        <f>$AD$24/12</f>
        <v>7756.0058333333336</v>
      </c>
      <c r="H24" s="15">
        <v>104</v>
      </c>
      <c r="I24" s="99">
        <f t="shared" si="0"/>
        <v>7756.0058333333336</v>
      </c>
      <c r="J24" s="15">
        <v>114</v>
      </c>
      <c r="K24" s="99">
        <f t="shared" si="1"/>
        <v>7756.0058333333336</v>
      </c>
      <c r="L24" s="15">
        <v>136</v>
      </c>
      <c r="M24" s="99">
        <f t="shared" si="2"/>
        <v>7756.0058333333336</v>
      </c>
      <c r="N24" s="15">
        <v>136</v>
      </c>
      <c r="O24" s="99">
        <f t="shared" si="3"/>
        <v>7756.0058333333336</v>
      </c>
      <c r="P24" s="15">
        <v>154</v>
      </c>
      <c r="Q24" s="99">
        <f t="shared" si="4"/>
        <v>7756.0058333333336</v>
      </c>
      <c r="R24" s="15">
        <v>124</v>
      </c>
      <c r="S24" s="99">
        <f t="shared" si="5"/>
        <v>7756.0058333333336</v>
      </c>
      <c r="T24" s="15">
        <v>124</v>
      </c>
      <c r="U24" s="99">
        <f t="shared" si="6"/>
        <v>7756.0058333333336</v>
      </c>
      <c r="V24" s="15">
        <v>124</v>
      </c>
      <c r="W24" s="99">
        <f t="shared" si="7"/>
        <v>7756.0058333333336</v>
      </c>
      <c r="X24" s="15">
        <v>114</v>
      </c>
      <c r="Y24" s="99">
        <f t="shared" si="8"/>
        <v>7756.0058333333336</v>
      </c>
      <c r="Z24" s="15">
        <v>104</v>
      </c>
      <c r="AA24" s="99">
        <f t="shared" si="9"/>
        <v>7756.0058333333336</v>
      </c>
      <c r="AB24" s="15">
        <v>79</v>
      </c>
      <c r="AC24" s="99">
        <f t="shared" si="10"/>
        <v>7756.0058333333336</v>
      </c>
      <c r="AD24" s="99">
        <v>93072.07</v>
      </c>
      <c r="AE24" s="118">
        <f t="shared" si="11"/>
        <v>7756.0058333333336</v>
      </c>
      <c r="AF24" s="119">
        <f t="shared" si="12"/>
        <v>93072.069999999992</v>
      </c>
    </row>
    <row r="25" spans="1:32" ht="60.75" customHeight="1" x14ac:dyDescent="0.25">
      <c r="A25" s="114"/>
      <c r="B25" s="42" t="s">
        <v>67</v>
      </c>
      <c r="C25" s="101" t="s">
        <v>7</v>
      </c>
      <c r="D25" s="45">
        <v>12</v>
      </c>
      <c r="E25" s="48" t="s">
        <v>35</v>
      </c>
      <c r="F25" s="15">
        <v>1</v>
      </c>
      <c r="G25" s="99">
        <f>$AD$25/12</f>
        <v>21975.360000000001</v>
      </c>
      <c r="H25" s="15">
        <v>1</v>
      </c>
      <c r="I25" s="99">
        <f t="shared" si="0"/>
        <v>21975.360000000001</v>
      </c>
      <c r="J25" s="15">
        <v>1</v>
      </c>
      <c r="K25" s="99">
        <f t="shared" si="1"/>
        <v>21975.360000000001</v>
      </c>
      <c r="L25" s="15">
        <v>1</v>
      </c>
      <c r="M25" s="99">
        <f t="shared" si="2"/>
        <v>21975.360000000001</v>
      </c>
      <c r="N25" s="15">
        <v>1</v>
      </c>
      <c r="O25" s="99">
        <f t="shared" si="3"/>
        <v>21975.360000000001</v>
      </c>
      <c r="P25" s="15">
        <v>1</v>
      </c>
      <c r="Q25" s="99">
        <f t="shared" si="4"/>
        <v>21975.360000000001</v>
      </c>
      <c r="R25" s="15">
        <v>1</v>
      </c>
      <c r="S25" s="99">
        <f t="shared" si="5"/>
        <v>21975.360000000001</v>
      </c>
      <c r="T25" s="15">
        <v>1</v>
      </c>
      <c r="U25" s="99">
        <f t="shared" si="6"/>
        <v>21975.360000000001</v>
      </c>
      <c r="V25" s="15">
        <v>1</v>
      </c>
      <c r="W25" s="99">
        <f t="shared" si="7"/>
        <v>21975.360000000001</v>
      </c>
      <c r="X25" s="15">
        <v>1</v>
      </c>
      <c r="Y25" s="99">
        <f t="shared" si="8"/>
        <v>21975.360000000001</v>
      </c>
      <c r="Z25" s="15">
        <v>1</v>
      </c>
      <c r="AA25" s="99">
        <f t="shared" si="9"/>
        <v>21975.360000000001</v>
      </c>
      <c r="AB25" s="15">
        <v>1</v>
      </c>
      <c r="AC25" s="99">
        <f t="shared" si="10"/>
        <v>21975.360000000001</v>
      </c>
      <c r="AD25" s="99">
        <v>263704.32000000001</v>
      </c>
      <c r="AE25" s="118">
        <f t="shared" si="11"/>
        <v>21975.360000000001</v>
      </c>
      <c r="AF25" s="119">
        <f t="shared" si="12"/>
        <v>263704.31999999995</v>
      </c>
    </row>
    <row r="26" spans="1:32" ht="57" customHeight="1" x14ac:dyDescent="0.25">
      <c r="A26" s="115" t="s">
        <v>106</v>
      </c>
      <c r="B26" s="42" t="s">
        <v>100</v>
      </c>
      <c r="C26" s="101" t="s">
        <v>49</v>
      </c>
      <c r="D26" s="45">
        <v>26</v>
      </c>
      <c r="E26" s="48" t="s">
        <v>31</v>
      </c>
      <c r="F26" s="15">
        <v>2</v>
      </c>
      <c r="G26" s="99">
        <f>$AD$26/12</f>
        <v>9479.5658333333322</v>
      </c>
      <c r="H26" s="15">
        <v>2</v>
      </c>
      <c r="I26" s="99">
        <f t="shared" si="0"/>
        <v>9479.5658333333322</v>
      </c>
      <c r="J26" s="15">
        <v>1</v>
      </c>
      <c r="K26" s="99">
        <f t="shared" si="1"/>
        <v>9479.5658333333322</v>
      </c>
      <c r="L26" s="15">
        <v>2</v>
      </c>
      <c r="M26" s="99">
        <f t="shared" si="2"/>
        <v>9479.5658333333322</v>
      </c>
      <c r="N26" s="15">
        <v>2</v>
      </c>
      <c r="O26" s="99">
        <f t="shared" si="3"/>
        <v>9479.5658333333322</v>
      </c>
      <c r="P26" s="15">
        <v>3</v>
      </c>
      <c r="Q26" s="99">
        <f t="shared" si="4"/>
        <v>9479.5658333333322</v>
      </c>
      <c r="R26" s="15">
        <v>2</v>
      </c>
      <c r="S26" s="99">
        <f t="shared" si="5"/>
        <v>9479.5658333333322</v>
      </c>
      <c r="T26" s="15">
        <v>2</v>
      </c>
      <c r="U26" s="99">
        <f t="shared" si="6"/>
        <v>9479.5658333333322</v>
      </c>
      <c r="V26" s="15">
        <v>2</v>
      </c>
      <c r="W26" s="99">
        <f t="shared" si="7"/>
        <v>9479.5658333333322</v>
      </c>
      <c r="X26" s="15">
        <v>3</v>
      </c>
      <c r="Y26" s="99">
        <f t="shared" si="8"/>
        <v>9479.5658333333322</v>
      </c>
      <c r="Z26" s="15">
        <v>3</v>
      </c>
      <c r="AA26" s="99">
        <f t="shared" si="9"/>
        <v>9479.5658333333322</v>
      </c>
      <c r="AB26" s="15">
        <v>2</v>
      </c>
      <c r="AC26" s="99">
        <f t="shared" si="10"/>
        <v>9479.5658333333322</v>
      </c>
      <c r="AD26" s="99">
        <v>113754.79</v>
      </c>
      <c r="AE26" s="118">
        <f t="shared" si="11"/>
        <v>9479.5658333333322</v>
      </c>
      <c r="AF26" s="119">
        <f t="shared" si="12"/>
        <v>113754.78999999996</v>
      </c>
    </row>
    <row r="27" spans="1:32" ht="64.5" customHeight="1" x14ac:dyDescent="0.25">
      <c r="A27" s="115" t="s">
        <v>110</v>
      </c>
      <c r="B27" s="40" t="s">
        <v>68</v>
      </c>
      <c r="C27" s="101" t="s">
        <v>88</v>
      </c>
      <c r="D27" s="45">
        <v>240</v>
      </c>
      <c r="E27" s="48" t="s">
        <v>40</v>
      </c>
      <c r="F27" s="15">
        <v>20</v>
      </c>
      <c r="G27" s="99">
        <f>$AD$27/12</f>
        <v>48259.609999999993</v>
      </c>
      <c r="H27" s="15">
        <v>20</v>
      </c>
      <c r="I27" s="99">
        <f t="shared" si="0"/>
        <v>48259.609999999993</v>
      </c>
      <c r="J27" s="15">
        <v>20</v>
      </c>
      <c r="K27" s="99">
        <f t="shared" si="1"/>
        <v>48259.609999999993</v>
      </c>
      <c r="L27" s="15">
        <v>20</v>
      </c>
      <c r="M27" s="99">
        <f t="shared" si="2"/>
        <v>48259.609999999993</v>
      </c>
      <c r="N27" s="15">
        <v>20</v>
      </c>
      <c r="O27" s="99">
        <f t="shared" si="3"/>
        <v>48259.609999999993</v>
      </c>
      <c r="P27" s="15">
        <v>20</v>
      </c>
      <c r="Q27" s="99">
        <f t="shared" si="4"/>
        <v>48259.609999999993</v>
      </c>
      <c r="R27" s="15">
        <v>20</v>
      </c>
      <c r="S27" s="99">
        <f t="shared" si="5"/>
        <v>48259.609999999993</v>
      </c>
      <c r="T27" s="15">
        <v>20</v>
      </c>
      <c r="U27" s="99">
        <f t="shared" si="6"/>
        <v>48259.609999999993</v>
      </c>
      <c r="V27" s="15">
        <v>20</v>
      </c>
      <c r="W27" s="99">
        <f t="shared" si="7"/>
        <v>48259.609999999993</v>
      </c>
      <c r="X27" s="15">
        <v>20</v>
      </c>
      <c r="Y27" s="99">
        <f t="shared" si="8"/>
        <v>48259.609999999993</v>
      </c>
      <c r="Z27" s="15">
        <v>20</v>
      </c>
      <c r="AA27" s="99">
        <f t="shared" si="9"/>
        <v>48259.609999999993</v>
      </c>
      <c r="AB27" s="15">
        <v>20</v>
      </c>
      <c r="AC27" s="99">
        <f t="shared" si="10"/>
        <v>48259.609999999993</v>
      </c>
      <c r="AD27" s="99">
        <v>579115.31999999995</v>
      </c>
      <c r="AE27" s="118">
        <f t="shared" si="11"/>
        <v>48259.609999999993</v>
      </c>
      <c r="AF27" s="119">
        <f t="shared" si="12"/>
        <v>579115.31999999995</v>
      </c>
    </row>
    <row r="28" spans="1:32" ht="64.5" customHeight="1" x14ac:dyDescent="0.25">
      <c r="A28" s="114"/>
      <c r="B28" s="40" t="s">
        <v>69</v>
      </c>
      <c r="C28" s="101" t="s">
        <v>7</v>
      </c>
      <c r="D28" s="45">
        <v>24</v>
      </c>
      <c r="E28" s="85" t="s">
        <v>25</v>
      </c>
      <c r="F28" s="15">
        <v>2</v>
      </c>
      <c r="G28" s="99">
        <f>$AD$28/12</f>
        <v>9479.56</v>
      </c>
      <c r="H28" s="15">
        <v>2</v>
      </c>
      <c r="I28" s="99">
        <f t="shared" si="0"/>
        <v>9479.56</v>
      </c>
      <c r="J28" s="15">
        <v>2</v>
      </c>
      <c r="K28" s="99">
        <f t="shared" si="1"/>
        <v>9479.56</v>
      </c>
      <c r="L28" s="15">
        <v>2</v>
      </c>
      <c r="M28" s="99">
        <f t="shared" si="2"/>
        <v>9479.56</v>
      </c>
      <c r="N28" s="15">
        <v>2</v>
      </c>
      <c r="O28" s="99">
        <f t="shared" si="3"/>
        <v>9479.56</v>
      </c>
      <c r="P28" s="15">
        <v>2</v>
      </c>
      <c r="Q28" s="99">
        <f t="shared" si="4"/>
        <v>9479.56</v>
      </c>
      <c r="R28" s="15">
        <v>2</v>
      </c>
      <c r="S28" s="99">
        <f t="shared" si="5"/>
        <v>9479.56</v>
      </c>
      <c r="T28" s="15">
        <v>2</v>
      </c>
      <c r="U28" s="99">
        <f t="shared" si="6"/>
        <v>9479.56</v>
      </c>
      <c r="V28" s="15">
        <v>2</v>
      </c>
      <c r="W28" s="99">
        <f t="shared" si="7"/>
        <v>9479.56</v>
      </c>
      <c r="X28" s="15">
        <v>2</v>
      </c>
      <c r="Y28" s="99">
        <f t="shared" si="8"/>
        <v>9479.56</v>
      </c>
      <c r="Z28" s="15">
        <v>2</v>
      </c>
      <c r="AA28" s="99">
        <f t="shared" si="9"/>
        <v>9479.56</v>
      </c>
      <c r="AB28" s="15">
        <v>2</v>
      </c>
      <c r="AC28" s="99">
        <f t="shared" si="10"/>
        <v>9479.56</v>
      </c>
      <c r="AD28" s="99">
        <v>113754.72</v>
      </c>
      <c r="AE28" s="118">
        <f t="shared" si="11"/>
        <v>9479.56</v>
      </c>
      <c r="AF28" s="119">
        <f t="shared" si="12"/>
        <v>113754.71999999999</v>
      </c>
    </row>
    <row r="29" spans="1:32" ht="156" customHeight="1" x14ac:dyDescent="0.25">
      <c r="A29" s="111" t="s">
        <v>104</v>
      </c>
      <c r="B29" s="41" t="s">
        <v>70</v>
      </c>
      <c r="C29" s="101" t="s">
        <v>90</v>
      </c>
      <c r="D29" s="45">
        <v>765</v>
      </c>
      <c r="E29" s="48" t="s">
        <v>26</v>
      </c>
      <c r="F29" s="15">
        <v>70</v>
      </c>
      <c r="G29" s="99">
        <f>$AD29/12</f>
        <v>9048.6750000000011</v>
      </c>
      <c r="H29" s="15">
        <v>70</v>
      </c>
      <c r="I29" s="99">
        <f t="shared" si="0"/>
        <v>9048.6750000000011</v>
      </c>
      <c r="J29" s="15">
        <v>60</v>
      </c>
      <c r="K29" s="99">
        <f t="shared" si="1"/>
        <v>9048.6750000000011</v>
      </c>
      <c r="L29" s="15">
        <v>70</v>
      </c>
      <c r="M29" s="99">
        <f t="shared" si="2"/>
        <v>9048.6750000000011</v>
      </c>
      <c r="N29" s="15">
        <v>60</v>
      </c>
      <c r="O29" s="99">
        <f t="shared" si="3"/>
        <v>9048.6750000000011</v>
      </c>
      <c r="P29" s="15">
        <v>65</v>
      </c>
      <c r="Q29" s="99">
        <f t="shared" si="4"/>
        <v>9048.6750000000011</v>
      </c>
      <c r="R29" s="15">
        <v>70</v>
      </c>
      <c r="S29" s="99">
        <f t="shared" si="5"/>
        <v>9048.6750000000011</v>
      </c>
      <c r="T29" s="15">
        <v>50</v>
      </c>
      <c r="U29" s="99">
        <f t="shared" si="6"/>
        <v>9048.6750000000011</v>
      </c>
      <c r="V29" s="15">
        <v>60</v>
      </c>
      <c r="W29" s="99">
        <f t="shared" si="7"/>
        <v>9048.6750000000011</v>
      </c>
      <c r="X29" s="15">
        <v>70</v>
      </c>
      <c r="Y29" s="99">
        <f t="shared" si="8"/>
        <v>9048.6750000000011</v>
      </c>
      <c r="Z29" s="15">
        <v>65</v>
      </c>
      <c r="AA29" s="99">
        <f t="shared" si="9"/>
        <v>9048.6750000000011</v>
      </c>
      <c r="AB29" s="15">
        <v>55</v>
      </c>
      <c r="AC29" s="99">
        <f t="shared" si="10"/>
        <v>9048.6750000000011</v>
      </c>
      <c r="AD29" s="99">
        <v>108584.1</v>
      </c>
      <c r="AE29" s="118">
        <f t="shared" si="11"/>
        <v>9048.6750000000011</v>
      </c>
      <c r="AF29" s="119">
        <f t="shared" si="12"/>
        <v>108584.10000000002</v>
      </c>
    </row>
    <row r="30" spans="1:32" ht="81" customHeight="1" x14ac:dyDescent="0.25">
      <c r="A30" s="112" t="s">
        <v>111</v>
      </c>
      <c r="B30" s="42" t="s">
        <v>71</v>
      </c>
      <c r="C30" s="101" t="s">
        <v>7</v>
      </c>
      <c r="D30" s="45">
        <v>24</v>
      </c>
      <c r="E30" s="48" t="s">
        <v>30</v>
      </c>
      <c r="F30" s="15">
        <v>2</v>
      </c>
      <c r="G30" s="99">
        <f>$AD30/12</f>
        <v>6894.23</v>
      </c>
      <c r="H30" s="15">
        <v>2</v>
      </c>
      <c r="I30" s="99">
        <f t="shared" si="0"/>
        <v>6894.23</v>
      </c>
      <c r="J30" s="15">
        <v>2</v>
      </c>
      <c r="K30" s="99">
        <f t="shared" si="1"/>
        <v>6894.23</v>
      </c>
      <c r="L30" s="15">
        <v>2</v>
      </c>
      <c r="M30" s="99">
        <f t="shared" si="2"/>
        <v>6894.23</v>
      </c>
      <c r="N30" s="15">
        <v>2</v>
      </c>
      <c r="O30" s="99">
        <f t="shared" si="3"/>
        <v>6894.23</v>
      </c>
      <c r="P30" s="15">
        <v>2</v>
      </c>
      <c r="Q30" s="99">
        <f t="shared" si="4"/>
        <v>6894.23</v>
      </c>
      <c r="R30" s="15">
        <v>2</v>
      </c>
      <c r="S30" s="99">
        <f t="shared" si="5"/>
        <v>6894.23</v>
      </c>
      <c r="T30" s="15">
        <v>2</v>
      </c>
      <c r="U30" s="99">
        <f t="shared" si="6"/>
        <v>6894.23</v>
      </c>
      <c r="V30" s="15">
        <v>2</v>
      </c>
      <c r="W30" s="99">
        <f t="shared" si="7"/>
        <v>6894.23</v>
      </c>
      <c r="X30" s="15">
        <v>2</v>
      </c>
      <c r="Y30" s="99">
        <f t="shared" si="8"/>
        <v>6894.23</v>
      </c>
      <c r="Z30" s="15">
        <v>2</v>
      </c>
      <c r="AA30" s="99">
        <f t="shared" si="9"/>
        <v>6894.23</v>
      </c>
      <c r="AB30" s="15">
        <v>2</v>
      </c>
      <c r="AC30" s="99">
        <f t="shared" si="10"/>
        <v>6894.23</v>
      </c>
      <c r="AD30" s="99">
        <v>82730.759999999995</v>
      </c>
      <c r="AE30" s="118">
        <f t="shared" si="11"/>
        <v>6894.23</v>
      </c>
      <c r="AF30" s="119">
        <f t="shared" si="12"/>
        <v>82730.759999999966</v>
      </c>
    </row>
    <row r="31" spans="1:32" ht="66" customHeight="1" x14ac:dyDescent="0.25">
      <c r="A31" s="112"/>
      <c r="B31" s="46" t="s">
        <v>97</v>
      </c>
      <c r="C31" s="101" t="s">
        <v>50</v>
      </c>
      <c r="D31" s="45">
        <v>1860</v>
      </c>
      <c r="E31" s="48" t="s">
        <v>37</v>
      </c>
      <c r="F31" s="15">
        <v>155</v>
      </c>
      <c r="G31" s="99">
        <f t="shared" ref="G31:G41" si="13">$AD31/12</f>
        <v>10341.34</v>
      </c>
      <c r="H31" s="15">
        <v>155</v>
      </c>
      <c r="I31" s="99">
        <f t="shared" si="0"/>
        <v>10341.34</v>
      </c>
      <c r="J31" s="15">
        <v>155</v>
      </c>
      <c r="K31" s="99">
        <f t="shared" si="1"/>
        <v>10341.34</v>
      </c>
      <c r="L31" s="15">
        <v>155</v>
      </c>
      <c r="M31" s="99">
        <f t="shared" si="2"/>
        <v>10341.34</v>
      </c>
      <c r="N31" s="15">
        <v>155</v>
      </c>
      <c r="O31" s="99">
        <f t="shared" si="3"/>
        <v>10341.34</v>
      </c>
      <c r="P31" s="15">
        <v>155</v>
      </c>
      <c r="Q31" s="99">
        <f t="shared" si="4"/>
        <v>10341.34</v>
      </c>
      <c r="R31" s="15">
        <v>155</v>
      </c>
      <c r="S31" s="99">
        <f t="shared" si="5"/>
        <v>10341.34</v>
      </c>
      <c r="T31" s="15">
        <v>155</v>
      </c>
      <c r="U31" s="99">
        <f t="shared" si="6"/>
        <v>10341.34</v>
      </c>
      <c r="V31" s="15">
        <v>155</v>
      </c>
      <c r="W31" s="99">
        <f t="shared" si="7"/>
        <v>10341.34</v>
      </c>
      <c r="X31" s="15">
        <v>155</v>
      </c>
      <c r="Y31" s="99">
        <f t="shared" si="8"/>
        <v>10341.34</v>
      </c>
      <c r="Z31" s="15">
        <v>155</v>
      </c>
      <c r="AA31" s="99">
        <f t="shared" si="9"/>
        <v>10341.34</v>
      </c>
      <c r="AB31" s="15">
        <v>155</v>
      </c>
      <c r="AC31" s="99">
        <f t="shared" si="10"/>
        <v>10341.34</v>
      </c>
      <c r="AD31" s="99">
        <v>124096.08</v>
      </c>
      <c r="AE31" s="118">
        <f t="shared" si="11"/>
        <v>10341.34</v>
      </c>
      <c r="AF31" s="119">
        <f t="shared" si="12"/>
        <v>124096.07999999997</v>
      </c>
    </row>
    <row r="32" spans="1:32" ht="76.5" customHeight="1" x14ac:dyDescent="0.25">
      <c r="A32" s="114"/>
      <c r="B32" s="41" t="s">
        <v>72</v>
      </c>
      <c r="C32" s="101" t="s">
        <v>89</v>
      </c>
      <c r="D32" s="45">
        <v>363243</v>
      </c>
      <c r="E32" s="49" t="s">
        <v>32</v>
      </c>
      <c r="F32" s="15">
        <v>42807</v>
      </c>
      <c r="G32" s="99">
        <f t="shared" si="13"/>
        <v>4308.8883333333333</v>
      </c>
      <c r="H32" s="15">
        <v>37501</v>
      </c>
      <c r="I32" s="99">
        <f t="shared" si="0"/>
        <v>4308.8883333333333</v>
      </c>
      <c r="J32" s="15">
        <v>27721</v>
      </c>
      <c r="K32" s="99">
        <f t="shared" si="1"/>
        <v>4308.8883333333333</v>
      </c>
      <c r="L32" s="15">
        <v>27749</v>
      </c>
      <c r="M32" s="99">
        <f t="shared" si="2"/>
        <v>4308.8883333333333</v>
      </c>
      <c r="N32" s="15">
        <v>30132</v>
      </c>
      <c r="O32" s="99">
        <f t="shared" si="3"/>
        <v>4308.8883333333333</v>
      </c>
      <c r="P32" s="15">
        <v>34812</v>
      </c>
      <c r="Q32" s="99">
        <f t="shared" si="4"/>
        <v>4308.8883333333333</v>
      </c>
      <c r="R32" s="15">
        <v>30363</v>
      </c>
      <c r="S32" s="99">
        <f t="shared" si="5"/>
        <v>4308.8883333333333</v>
      </c>
      <c r="T32" s="15">
        <v>27116</v>
      </c>
      <c r="U32" s="99">
        <f t="shared" si="6"/>
        <v>4308.8883333333333</v>
      </c>
      <c r="V32" s="15">
        <v>28877</v>
      </c>
      <c r="W32" s="99">
        <f t="shared" si="7"/>
        <v>4308.8883333333333</v>
      </c>
      <c r="X32" s="15">
        <v>32716</v>
      </c>
      <c r="Y32" s="99">
        <f t="shared" si="8"/>
        <v>4308.8883333333333</v>
      </c>
      <c r="Z32" s="15">
        <v>26671</v>
      </c>
      <c r="AA32" s="99">
        <f t="shared" si="9"/>
        <v>4308.8883333333333</v>
      </c>
      <c r="AB32" s="15">
        <v>16778</v>
      </c>
      <c r="AC32" s="99">
        <f t="shared" si="10"/>
        <v>4308.8883333333333</v>
      </c>
      <c r="AD32" s="99">
        <v>51706.66</v>
      </c>
      <c r="AE32" s="118">
        <f t="shared" si="11"/>
        <v>4308.8883333333333</v>
      </c>
      <c r="AF32" s="119">
        <f t="shared" si="12"/>
        <v>51706.660000000011</v>
      </c>
    </row>
    <row r="33" spans="1:32" ht="128.25" customHeight="1" x14ac:dyDescent="0.25">
      <c r="A33" s="112" t="s">
        <v>111</v>
      </c>
      <c r="B33" s="41" t="s">
        <v>73</v>
      </c>
      <c r="C33" s="101" t="s">
        <v>7</v>
      </c>
      <c r="D33" s="45">
        <v>120</v>
      </c>
      <c r="E33" s="51" t="s">
        <v>33</v>
      </c>
      <c r="F33" s="15">
        <v>10</v>
      </c>
      <c r="G33" s="99">
        <f t="shared" si="13"/>
        <v>3447.11</v>
      </c>
      <c r="H33" s="15">
        <v>10</v>
      </c>
      <c r="I33" s="99">
        <f t="shared" si="0"/>
        <v>3447.11</v>
      </c>
      <c r="J33" s="15">
        <v>10</v>
      </c>
      <c r="K33" s="99">
        <f t="shared" si="1"/>
        <v>3447.11</v>
      </c>
      <c r="L33" s="15">
        <v>10</v>
      </c>
      <c r="M33" s="99">
        <f t="shared" si="2"/>
        <v>3447.11</v>
      </c>
      <c r="N33" s="15">
        <v>10</v>
      </c>
      <c r="O33" s="99">
        <f t="shared" si="3"/>
        <v>3447.11</v>
      </c>
      <c r="P33" s="15">
        <v>10</v>
      </c>
      <c r="Q33" s="99">
        <f t="shared" si="4"/>
        <v>3447.11</v>
      </c>
      <c r="R33" s="15">
        <v>10</v>
      </c>
      <c r="S33" s="99">
        <f t="shared" si="5"/>
        <v>3447.11</v>
      </c>
      <c r="T33" s="15">
        <v>10</v>
      </c>
      <c r="U33" s="99">
        <f t="shared" si="6"/>
        <v>3447.11</v>
      </c>
      <c r="V33" s="15">
        <v>10</v>
      </c>
      <c r="W33" s="99">
        <f t="shared" si="7"/>
        <v>3447.11</v>
      </c>
      <c r="X33" s="15">
        <v>10</v>
      </c>
      <c r="Y33" s="99">
        <f t="shared" si="8"/>
        <v>3447.11</v>
      </c>
      <c r="Z33" s="15">
        <v>10</v>
      </c>
      <c r="AA33" s="99">
        <f t="shared" si="9"/>
        <v>3447.11</v>
      </c>
      <c r="AB33" s="15">
        <v>10</v>
      </c>
      <c r="AC33" s="99">
        <f t="shared" si="10"/>
        <v>3447.11</v>
      </c>
      <c r="AD33" s="99">
        <v>41365.32</v>
      </c>
      <c r="AE33" s="118">
        <f t="shared" si="11"/>
        <v>3447.11</v>
      </c>
      <c r="AF33" s="119">
        <f t="shared" si="12"/>
        <v>41365.32</v>
      </c>
    </row>
    <row r="34" spans="1:32" ht="72" customHeight="1" x14ac:dyDescent="0.25">
      <c r="A34" s="112"/>
      <c r="B34" s="47" t="s">
        <v>74</v>
      </c>
      <c r="C34" s="101" t="s">
        <v>50</v>
      </c>
      <c r="D34" s="45">
        <v>34</v>
      </c>
      <c r="E34" s="125" t="s">
        <v>39</v>
      </c>
      <c r="F34" s="15">
        <v>1</v>
      </c>
      <c r="G34" s="99">
        <f t="shared" si="13"/>
        <v>9048.6750000000011</v>
      </c>
      <c r="H34" s="15">
        <v>2</v>
      </c>
      <c r="I34" s="99">
        <f t="shared" si="0"/>
        <v>9048.6750000000011</v>
      </c>
      <c r="J34" s="15">
        <v>6</v>
      </c>
      <c r="K34" s="99">
        <f t="shared" si="1"/>
        <v>9048.6750000000011</v>
      </c>
      <c r="L34" s="15">
        <v>2</v>
      </c>
      <c r="M34" s="99">
        <f t="shared" si="2"/>
        <v>9048.6750000000011</v>
      </c>
      <c r="N34" s="15">
        <v>2</v>
      </c>
      <c r="O34" s="99">
        <f t="shared" si="3"/>
        <v>9048.6750000000011</v>
      </c>
      <c r="P34" s="15">
        <v>6</v>
      </c>
      <c r="Q34" s="99">
        <f t="shared" si="4"/>
        <v>9048.6750000000011</v>
      </c>
      <c r="R34" s="15">
        <v>2</v>
      </c>
      <c r="S34" s="99">
        <f t="shared" si="5"/>
        <v>9048.6750000000011</v>
      </c>
      <c r="T34" s="15">
        <v>2</v>
      </c>
      <c r="U34" s="99">
        <f t="shared" si="6"/>
        <v>9048.6750000000011</v>
      </c>
      <c r="V34" s="15">
        <v>7</v>
      </c>
      <c r="W34" s="99">
        <f t="shared" si="7"/>
        <v>9048.6750000000011</v>
      </c>
      <c r="X34" s="15">
        <v>1</v>
      </c>
      <c r="Y34" s="99">
        <f t="shared" si="8"/>
        <v>9048.6750000000011</v>
      </c>
      <c r="Z34" s="15">
        <v>2</v>
      </c>
      <c r="AA34" s="99">
        <f t="shared" si="9"/>
        <v>9048.6750000000011</v>
      </c>
      <c r="AB34" s="15">
        <v>1</v>
      </c>
      <c r="AC34" s="99">
        <f t="shared" si="10"/>
        <v>9048.6750000000011</v>
      </c>
      <c r="AD34" s="99">
        <v>108584.1</v>
      </c>
      <c r="AE34" s="118">
        <f t="shared" si="11"/>
        <v>9048.6750000000011</v>
      </c>
      <c r="AF34" s="119">
        <f t="shared" si="12"/>
        <v>108584.10000000002</v>
      </c>
    </row>
    <row r="35" spans="1:32" ht="84.75" customHeight="1" x14ac:dyDescent="0.25">
      <c r="A35" s="114"/>
      <c r="B35" s="41" t="s">
        <v>75</v>
      </c>
      <c r="C35" s="101" t="s">
        <v>7</v>
      </c>
      <c r="D35" s="45">
        <v>16</v>
      </c>
      <c r="E35" s="126"/>
      <c r="F35" s="15">
        <v>2</v>
      </c>
      <c r="G35" s="99">
        <f t="shared" si="13"/>
        <v>9048.6766666666663</v>
      </c>
      <c r="H35" s="15">
        <v>1</v>
      </c>
      <c r="I35" s="99">
        <f t="shared" si="0"/>
        <v>9048.6766666666663</v>
      </c>
      <c r="J35" s="15">
        <v>1</v>
      </c>
      <c r="K35" s="99">
        <f t="shared" si="1"/>
        <v>9048.6766666666663</v>
      </c>
      <c r="L35" s="15">
        <v>2</v>
      </c>
      <c r="M35" s="99">
        <f t="shared" si="2"/>
        <v>9048.6766666666663</v>
      </c>
      <c r="N35" s="15">
        <v>1</v>
      </c>
      <c r="O35" s="99">
        <f t="shared" si="3"/>
        <v>9048.6766666666663</v>
      </c>
      <c r="P35" s="15">
        <v>1</v>
      </c>
      <c r="Q35" s="99">
        <f t="shared" si="4"/>
        <v>9048.6766666666663</v>
      </c>
      <c r="R35" s="15">
        <v>2</v>
      </c>
      <c r="S35" s="99">
        <f t="shared" si="5"/>
        <v>9048.6766666666663</v>
      </c>
      <c r="T35" s="15">
        <v>1</v>
      </c>
      <c r="U35" s="99">
        <f t="shared" si="6"/>
        <v>9048.6766666666663</v>
      </c>
      <c r="V35" s="15">
        <v>1</v>
      </c>
      <c r="W35" s="99">
        <f t="shared" si="7"/>
        <v>9048.6766666666663</v>
      </c>
      <c r="X35" s="15">
        <v>2</v>
      </c>
      <c r="Y35" s="99">
        <f t="shared" si="8"/>
        <v>9048.6766666666663</v>
      </c>
      <c r="Z35" s="15">
        <v>1</v>
      </c>
      <c r="AA35" s="99">
        <f t="shared" si="9"/>
        <v>9048.6766666666663</v>
      </c>
      <c r="AB35" s="15">
        <v>1</v>
      </c>
      <c r="AC35" s="99">
        <f t="shared" si="10"/>
        <v>9048.6766666666663</v>
      </c>
      <c r="AD35" s="99">
        <v>108584.12</v>
      </c>
      <c r="AE35" s="118">
        <f t="shared" si="11"/>
        <v>9048.6766666666663</v>
      </c>
      <c r="AF35" s="119">
        <f t="shared" si="12"/>
        <v>108584.12</v>
      </c>
    </row>
    <row r="36" spans="1:32" ht="62.25" customHeight="1" x14ac:dyDescent="0.25">
      <c r="A36" s="112" t="s">
        <v>102</v>
      </c>
      <c r="B36" s="47" t="s">
        <v>76</v>
      </c>
      <c r="C36" s="101" t="s">
        <v>53</v>
      </c>
      <c r="D36" s="45">
        <v>750</v>
      </c>
      <c r="E36" s="53" t="s">
        <v>41</v>
      </c>
      <c r="F36" s="15">
        <v>65</v>
      </c>
      <c r="G36" s="99">
        <f t="shared" si="13"/>
        <v>28007.807499999999</v>
      </c>
      <c r="H36" s="15">
        <v>65</v>
      </c>
      <c r="I36" s="99">
        <f t="shared" si="0"/>
        <v>28007.807499999999</v>
      </c>
      <c r="J36" s="15">
        <v>65</v>
      </c>
      <c r="K36" s="99">
        <f t="shared" si="1"/>
        <v>28007.807499999999</v>
      </c>
      <c r="L36" s="15">
        <v>65</v>
      </c>
      <c r="M36" s="99">
        <f t="shared" si="2"/>
        <v>28007.807499999999</v>
      </c>
      <c r="N36" s="15">
        <v>65</v>
      </c>
      <c r="O36" s="99">
        <f t="shared" si="3"/>
        <v>28007.807499999999</v>
      </c>
      <c r="P36" s="15">
        <v>65</v>
      </c>
      <c r="Q36" s="99">
        <f t="shared" si="4"/>
        <v>28007.807499999999</v>
      </c>
      <c r="R36" s="15">
        <v>65</v>
      </c>
      <c r="S36" s="99">
        <f t="shared" si="5"/>
        <v>28007.807499999999</v>
      </c>
      <c r="T36" s="15">
        <v>65</v>
      </c>
      <c r="U36" s="99">
        <f t="shared" si="6"/>
        <v>28007.807499999999</v>
      </c>
      <c r="V36" s="15">
        <v>65</v>
      </c>
      <c r="W36" s="99">
        <f t="shared" si="7"/>
        <v>28007.807499999999</v>
      </c>
      <c r="X36" s="15">
        <v>65</v>
      </c>
      <c r="Y36" s="99">
        <f t="shared" si="8"/>
        <v>28007.807499999999</v>
      </c>
      <c r="Z36" s="15">
        <v>65</v>
      </c>
      <c r="AA36" s="99">
        <f t="shared" si="9"/>
        <v>28007.807499999999</v>
      </c>
      <c r="AB36" s="15">
        <v>65</v>
      </c>
      <c r="AC36" s="99">
        <f t="shared" si="10"/>
        <v>28007.807499999999</v>
      </c>
      <c r="AD36" s="99">
        <v>336093.69</v>
      </c>
      <c r="AE36" s="118">
        <f t="shared" si="11"/>
        <v>28007.807499999999</v>
      </c>
      <c r="AF36" s="119">
        <f t="shared" si="12"/>
        <v>336093.69</v>
      </c>
    </row>
    <row r="37" spans="1:32" ht="82.5" customHeight="1" x14ac:dyDescent="0.25">
      <c r="A37" s="112"/>
      <c r="B37" s="41" t="s">
        <v>77</v>
      </c>
      <c r="C37" s="102" t="s">
        <v>91</v>
      </c>
      <c r="D37" s="45">
        <v>4</v>
      </c>
      <c r="E37" s="53" t="s">
        <v>42</v>
      </c>
      <c r="F37" s="15">
        <v>0</v>
      </c>
      <c r="G37" s="99">
        <f t="shared" si="13"/>
        <v>28007.813333333335</v>
      </c>
      <c r="H37" s="15">
        <v>1</v>
      </c>
      <c r="I37" s="99">
        <f t="shared" si="0"/>
        <v>28007.813333333335</v>
      </c>
      <c r="J37" s="15">
        <v>0</v>
      </c>
      <c r="K37" s="99">
        <f t="shared" si="1"/>
        <v>28007.813333333335</v>
      </c>
      <c r="L37" s="15">
        <v>0</v>
      </c>
      <c r="M37" s="99">
        <f t="shared" si="2"/>
        <v>28007.813333333335</v>
      </c>
      <c r="N37" s="15">
        <v>1</v>
      </c>
      <c r="O37" s="99">
        <f t="shared" si="3"/>
        <v>28007.813333333335</v>
      </c>
      <c r="P37" s="15">
        <v>0</v>
      </c>
      <c r="Q37" s="99">
        <f t="shared" si="4"/>
        <v>28007.813333333335</v>
      </c>
      <c r="R37" s="15">
        <v>0</v>
      </c>
      <c r="S37" s="99">
        <f t="shared" si="5"/>
        <v>28007.813333333335</v>
      </c>
      <c r="T37" s="15">
        <v>1</v>
      </c>
      <c r="U37" s="99">
        <f t="shared" si="6"/>
        <v>28007.813333333335</v>
      </c>
      <c r="V37" s="15">
        <v>0</v>
      </c>
      <c r="W37" s="99">
        <f t="shared" si="7"/>
        <v>28007.813333333335</v>
      </c>
      <c r="X37" s="15">
        <v>0</v>
      </c>
      <c r="Y37" s="99">
        <f t="shared" si="8"/>
        <v>28007.813333333335</v>
      </c>
      <c r="Z37" s="15">
        <v>1</v>
      </c>
      <c r="AA37" s="99">
        <f t="shared" si="9"/>
        <v>28007.813333333335</v>
      </c>
      <c r="AB37" s="15">
        <v>0</v>
      </c>
      <c r="AC37" s="99">
        <f t="shared" si="10"/>
        <v>28007.813333333335</v>
      </c>
      <c r="AD37" s="99">
        <v>336093.76</v>
      </c>
      <c r="AE37" s="118">
        <f t="shared" si="11"/>
        <v>28007.813333333335</v>
      </c>
      <c r="AF37" s="119">
        <f t="shared" si="12"/>
        <v>336093.76</v>
      </c>
    </row>
    <row r="38" spans="1:32" ht="72.75" customHeight="1" x14ac:dyDescent="0.25">
      <c r="A38" s="112" t="s">
        <v>111</v>
      </c>
      <c r="B38" s="41" t="s">
        <v>78</v>
      </c>
      <c r="C38" s="101" t="s">
        <v>7</v>
      </c>
      <c r="D38" s="45">
        <v>6</v>
      </c>
      <c r="E38" s="48" t="s">
        <v>43</v>
      </c>
      <c r="F38" s="15">
        <v>0</v>
      </c>
      <c r="G38" s="99">
        <f t="shared" si="13"/>
        <v>2585.33</v>
      </c>
      <c r="H38" s="15">
        <v>1</v>
      </c>
      <c r="I38" s="99">
        <f t="shared" si="0"/>
        <v>2585.33</v>
      </c>
      <c r="J38" s="15">
        <v>0</v>
      </c>
      <c r="K38" s="99">
        <f t="shared" si="1"/>
        <v>2585.33</v>
      </c>
      <c r="L38" s="15">
        <v>1</v>
      </c>
      <c r="M38" s="99">
        <f t="shared" si="2"/>
        <v>2585.33</v>
      </c>
      <c r="N38" s="15">
        <v>0</v>
      </c>
      <c r="O38" s="99">
        <f t="shared" si="3"/>
        <v>2585.33</v>
      </c>
      <c r="P38" s="15">
        <v>1</v>
      </c>
      <c r="Q38" s="99">
        <f t="shared" si="4"/>
        <v>2585.33</v>
      </c>
      <c r="R38" s="15">
        <v>0</v>
      </c>
      <c r="S38" s="99">
        <f t="shared" si="5"/>
        <v>2585.33</v>
      </c>
      <c r="T38" s="15">
        <v>1</v>
      </c>
      <c r="U38" s="99">
        <f t="shared" si="6"/>
        <v>2585.33</v>
      </c>
      <c r="V38" s="15">
        <v>0</v>
      </c>
      <c r="W38" s="99">
        <f t="shared" si="7"/>
        <v>2585.33</v>
      </c>
      <c r="X38" s="15">
        <v>1</v>
      </c>
      <c r="Y38" s="99">
        <f t="shared" si="8"/>
        <v>2585.33</v>
      </c>
      <c r="Z38" s="15">
        <v>0</v>
      </c>
      <c r="AA38" s="99">
        <f t="shared" si="9"/>
        <v>2585.33</v>
      </c>
      <c r="AB38" s="15">
        <v>1</v>
      </c>
      <c r="AC38" s="99">
        <f t="shared" si="10"/>
        <v>2585.33</v>
      </c>
      <c r="AD38" s="99">
        <v>31023.96</v>
      </c>
      <c r="AE38" s="118">
        <f t="shared" si="11"/>
        <v>2585.33</v>
      </c>
      <c r="AF38" s="119">
        <f t="shared" si="12"/>
        <v>31023.960000000006</v>
      </c>
    </row>
    <row r="39" spans="1:32" ht="75" customHeight="1" x14ac:dyDescent="0.25">
      <c r="A39" s="116" t="s">
        <v>107</v>
      </c>
      <c r="B39" s="40" t="s">
        <v>79</v>
      </c>
      <c r="C39" s="101" t="s">
        <v>51</v>
      </c>
      <c r="D39" s="45">
        <v>72</v>
      </c>
      <c r="E39" s="48" t="s">
        <v>44</v>
      </c>
      <c r="F39" s="15">
        <v>6</v>
      </c>
      <c r="G39" s="99">
        <f t="shared" si="13"/>
        <v>13788.46</v>
      </c>
      <c r="H39" s="15">
        <v>6</v>
      </c>
      <c r="I39" s="99">
        <f t="shared" si="0"/>
        <v>13788.46</v>
      </c>
      <c r="J39" s="15">
        <v>6</v>
      </c>
      <c r="K39" s="99">
        <f t="shared" si="1"/>
        <v>13788.46</v>
      </c>
      <c r="L39" s="15">
        <v>6</v>
      </c>
      <c r="M39" s="99">
        <f t="shared" si="2"/>
        <v>13788.46</v>
      </c>
      <c r="N39" s="15">
        <v>6</v>
      </c>
      <c r="O39" s="99">
        <f t="shared" si="3"/>
        <v>13788.46</v>
      </c>
      <c r="P39" s="15">
        <v>6</v>
      </c>
      <c r="Q39" s="99">
        <f t="shared" si="4"/>
        <v>13788.46</v>
      </c>
      <c r="R39" s="15">
        <v>6</v>
      </c>
      <c r="S39" s="99">
        <f t="shared" si="5"/>
        <v>13788.46</v>
      </c>
      <c r="T39" s="15">
        <v>6</v>
      </c>
      <c r="U39" s="99">
        <f t="shared" si="6"/>
        <v>13788.46</v>
      </c>
      <c r="V39" s="15">
        <v>6</v>
      </c>
      <c r="W39" s="99">
        <f t="shared" si="7"/>
        <v>13788.46</v>
      </c>
      <c r="X39" s="15">
        <v>6</v>
      </c>
      <c r="Y39" s="99">
        <f t="shared" si="8"/>
        <v>13788.46</v>
      </c>
      <c r="Z39" s="15">
        <v>6</v>
      </c>
      <c r="AA39" s="99">
        <f t="shared" si="9"/>
        <v>13788.46</v>
      </c>
      <c r="AB39" s="15">
        <v>6</v>
      </c>
      <c r="AC39" s="99">
        <f t="shared" si="10"/>
        <v>13788.46</v>
      </c>
      <c r="AD39" s="99">
        <v>165461.51999999999</v>
      </c>
      <c r="AE39" s="118">
        <f t="shared" si="11"/>
        <v>13788.46</v>
      </c>
      <c r="AF39" s="119">
        <f t="shared" si="12"/>
        <v>165461.51999999993</v>
      </c>
    </row>
    <row r="40" spans="1:32" ht="67.5" customHeight="1" x14ac:dyDescent="0.25">
      <c r="A40" s="115" t="s">
        <v>107</v>
      </c>
      <c r="B40" s="40" t="s">
        <v>98</v>
      </c>
      <c r="C40" s="101" t="s">
        <v>7</v>
      </c>
      <c r="D40" s="45">
        <v>378</v>
      </c>
      <c r="E40" s="48" t="s">
        <v>45</v>
      </c>
      <c r="F40" s="15">
        <v>32</v>
      </c>
      <c r="G40" s="99">
        <f t="shared" si="13"/>
        <v>11219.7875</v>
      </c>
      <c r="H40" s="15">
        <v>30</v>
      </c>
      <c r="I40" s="99">
        <f t="shared" si="0"/>
        <v>11219.7875</v>
      </c>
      <c r="J40" s="15">
        <v>32</v>
      </c>
      <c r="K40" s="99">
        <f t="shared" si="1"/>
        <v>11219.7875</v>
      </c>
      <c r="L40" s="15">
        <v>31</v>
      </c>
      <c r="M40" s="99">
        <f t="shared" si="2"/>
        <v>11219.7875</v>
      </c>
      <c r="N40" s="15">
        <v>32</v>
      </c>
      <c r="O40" s="99">
        <f t="shared" si="3"/>
        <v>11219.7875</v>
      </c>
      <c r="P40" s="15">
        <v>31</v>
      </c>
      <c r="Q40" s="99">
        <f t="shared" si="4"/>
        <v>11219.7875</v>
      </c>
      <c r="R40" s="15">
        <v>32</v>
      </c>
      <c r="S40" s="99">
        <f t="shared" si="5"/>
        <v>11219.7875</v>
      </c>
      <c r="T40" s="15">
        <v>32</v>
      </c>
      <c r="U40" s="99">
        <f t="shared" si="6"/>
        <v>11219.7875</v>
      </c>
      <c r="V40" s="15">
        <v>31</v>
      </c>
      <c r="W40" s="99">
        <f t="shared" si="7"/>
        <v>11219.7875</v>
      </c>
      <c r="X40" s="15">
        <v>32</v>
      </c>
      <c r="Y40" s="99">
        <f t="shared" si="8"/>
        <v>11219.7875</v>
      </c>
      <c r="Z40" s="15">
        <v>31</v>
      </c>
      <c r="AA40" s="99">
        <f t="shared" si="9"/>
        <v>11219.7875</v>
      </c>
      <c r="AB40" s="15">
        <v>32</v>
      </c>
      <c r="AC40" s="99">
        <f t="shared" si="10"/>
        <v>11219.7875</v>
      </c>
      <c r="AD40" s="99">
        <v>134637.45000000001</v>
      </c>
      <c r="AE40" s="118">
        <f t="shared" si="11"/>
        <v>11219.7875</v>
      </c>
      <c r="AF40" s="119">
        <f t="shared" si="12"/>
        <v>134637.45000000004</v>
      </c>
    </row>
    <row r="41" spans="1:32" ht="60.75" customHeight="1" x14ac:dyDescent="0.25">
      <c r="A41" s="117"/>
      <c r="B41" s="41" t="s">
        <v>80</v>
      </c>
      <c r="C41" s="101" t="s">
        <v>7</v>
      </c>
      <c r="D41" s="45">
        <v>12</v>
      </c>
      <c r="E41" s="86" t="s">
        <v>29</v>
      </c>
      <c r="F41" s="15">
        <v>1</v>
      </c>
      <c r="G41" s="99">
        <f t="shared" si="13"/>
        <v>6032.4491666666663</v>
      </c>
      <c r="H41" s="15">
        <v>1</v>
      </c>
      <c r="I41" s="99">
        <f t="shared" si="0"/>
        <v>6032.4491666666663</v>
      </c>
      <c r="J41" s="15">
        <v>1</v>
      </c>
      <c r="K41" s="99">
        <f t="shared" si="1"/>
        <v>6032.4491666666663</v>
      </c>
      <c r="L41" s="15">
        <v>1</v>
      </c>
      <c r="M41" s="99">
        <f t="shared" si="2"/>
        <v>6032.4491666666663</v>
      </c>
      <c r="N41" s="15">
        <v>1</v>
      </c>
      <c r="O41" s="99">
        <f t="shared" si="3"/>
        <v>6032.4491666666663</v>
      </c>
      <c r="P41" s="15">
        <v>1</v>
      </c>
      <c r="Q41" s="99">
        <f t="shared" si="4"/>
        <v>6032.4491666666663</v>
      </c>
      <c r="R41" s="15">
        <v>1</v>
      </c>
      <c r="S41" s="99">
        <f t="shared" si="5"/>
        <v>6032.4491666666663</v>
      </c>
      <c r="T41" s="15">
        <v>1</v>
      </c>
      <c r="U41" s="99">
        <f t="shared" si="6"/>
        <v>6032.4491666666663</v>
      </c>
      <c r="V41" s="15">
        <v>1</v>
      </c>
      <c r="W41" s="99">
        <f t="shared" si="7"/>
        <v>6032.4491666666663</v>
      </c>
      <c r="X41" s="15">
        <v>1</v>
      </c>
      <c r="Y41" s="99">
        <f t="shared" si="8"/>
        <v>6032.4491666666663</v>
      </c>
      <c r="Z41" s="15">
        <v>1</v>
      </c>
      <c r="AA41" s="99">
        <f t="shared" si="9"/>
        <v>6032.4491666666663</v>
      </c>
      <c r="AB41" s="15">
        <v>1</v>
      </c>
      <c r="AC41" s="99">
        <f t="shared" si="10"/>
        <v>6032.4491666666663</v>
      </c>
      <c r="AD41" s="99">
        <v>72389.39</v>
      </c>
      <c r="AE41" s="118">
        <f t="shared" si="11"/>
        <v>6032.4491666666663</v>
      </c>
      <c r="AF41" s="119">
        <f t="shared" si="12"/>
        <v>72389.39</v>
      </c>
    </row>
    <row r="42" spans="1:32" ht="48" customHeight="1" x14ac:dyDescent="0.25">
      <c r="A42" s="115" t="s">
        <v>107</v>
      </c>
      <c r="B42" s="40" t="s">
        <v>81</v>
      </c>
      <c r="C42" s="101" t="s">
        <v>92</v>
      </c>
      <c r="D42" s="45">
        <v>4</v>
      </c>
      <c r="E42" s="103" t="s">
        <v>85</v>
      </c>
      <c r="F42" s="100">
        <v>0</v>
      </c>
      <c r="G42" s="121">
        <v>0</v>
      </c>
      <c r="H42" s="100">
        <v>0</v>
      </c>
      <c r="I42" s="104">
        <v>0</v>
      </c>
      <c r="J42" s="100">
        <v>0</v>
      </c>
      <c r="K42" s="104">
        <v>0</v>
      </c>
      <c r="L42" s="100">
        <v>0</v>
      </c>
      <c r="M42" s="104">
        <v>0</v>
      </c>
      <c r="N42" s="100">
        <v>0</v>
      </c>
      <c r="O42" s="104">
        <v>0</v>
      </c>
      <c r="P42" s="100">
        <v>0</v>
      </c>
      <c r="Q42" s="104">
        <v>0</v>
      </c>
      <c r="R42" s="100">
        <v>2</v>
      </c>
      <c r="S42" s="104">
        <f>AE42</f>
        <v>13699887.5</v>
      </c>
      <c r="T42" s="100">
        <v>0</v>
      </c>
      <c r="U42" s="104">
        <v>0</v>
      </c>
      <c r="V42" s="100">
        <v>2</v>
      </c>
      <c r="W42" s="104">
        <f>AE42</f>
        <v>13699887.5</v>
      </c>
      <c r="X42" s="100">
        <v>0</v>
      </c>
      <c r="Y42" s="104">
        <v>0</v>
      </c>
      <c r="Z42" s="100">
        <v>0</v>
      </c>
      <c r="AA42" s="104">
        <v>0</v>
      </c>
      <c r="AB42" s="100">
        <v>0</v>
      </c>
      <c r="AC42" s="104">
        <v>0</v>
      </c>
      <c r="AD42" s="104">
        <v>27399775</v>
      </c>
      <c r="AE42" s="118">
        <f>AD42/2</f>
        <v>13699887.5</v>
      </c>
      <c r="AF42" s="119">
        <f t="shared" si="12"/>
        <v>27399775</v>
      </c>
    </row>
    <row r="43" spans="1:32" ht="55.5" customHeight="1" x14ac:dyDescent="0.25">
      <c r="A43" s="115" t="s">
        <v>107</v>
      </c>
      <c r="B43" s="42" t="s">
        <v>82</v>
      </c>
      <c r="C43" s="101" t="s">
        <v>86</v>
      </c>
      <c r="D43" s="45">
        <v>2</v>
      </c>
      <c r="E43" s="103" t="s">
        <v>85</v>
      </c>
      <c r="F43" s="100">
        <v>0</v>
      </c>
      <c r="G43" s="104">
        <v>0</v>
      </c>
      <c r="H43" s="100">
        <v>0</v>
      </c>
      <c r="I43" s="104">
        <v>0</v>
      </c>
      <c r="J43" s="100">
        <v>0</v>
      </c>
      <c r="K43" s="104">
        <v>0</v>
      </c>
      <c r="L43" s="100">
        <v>0</v>
      </c>
      <c r="M43" s="104">
        <v>0</v>
      </c>
      <c r="N43" s="100">
        <v>0</v>
      </c>
      <c r="O43" s="104">
        <v>0</v>
      </c>
      <c r="P43" s="100">
        <v>0</v>
      </c>
      <c r="Q43" s="104">
        <v>0</v>
      </c>
      <c r="R43" s="100">
        <v>0</v>
      </c>
      <c r="S43" s="104">
        <v>0</v>
      </c>
      <c r="T43" s="100">
        <v>0</v>
      </c>
      <c r="U43" s="104">
        <v>0</v>
      </c>
      <c r="V43" s="100">
        <v>0</v>
      </c>
      <c r="W43" s="104">
        <v>0</v>
      </c>
      <c r="X43" s="100">
        <v>0</v>
      </c>
      <c r="Y43" s="104">
        <v>0</v>
      </c>
      <c r="Z43" s="100">
        <v>2</v>
      </c>
      <c r="AA43" s="104">
        <f>AD43</f>
        <v>5856945</v>
      </c>
      <c r="AB43" s="100">
        <v>0</v>
      </c>
      <c r="AC43" s="104">
        <v>0</v>
      </c>
      <c r="AD43" s="104">
        <v>5856945</v>
      </c>
      <c r="AE43" s="118">
        <f>AD43/2</f>
        <v>2928472.5</v>
      </c>
      <c r="AF43" s="119">
        <f t="shared" si="12"/>
        <v>5856945</v>
      </c>
    </row>
    <row r="44" spans="1:32" ht="30.75" customHeight="1" x14ac:dyDescent="0.25">
      <c r="A44" s="69" t="s">
        <v>21</v>
      </c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2"/>
      <c r="AD44" s="50">
        <f>SUM(AD9:AD43)</f>
        <v>78420950</v>
      </c>
      <c r="AE44" s="119">
        <f>78420950-(AD44)</f>
        <v>0</v>
      </c>
      <c r="AF44" s="119">
        <f>SUM(AF9:AF43)</f>
        <v>78420950</v>
      </c>
    </row>
    <row r="45" spans="1:32" ht="33.75" customHeight="1" x14ac:dyDescent="0.25">
      <c r="A45" s="70"/>
      <c r="B45" s="71"/>
      <c r="C45" s="72"/>
      <c r="D45" s="73"/>
      <c r="E45" s="59"/>
      <c r="F45" s="60"/>
      <c r="G45" s="60"/>
      <c r="H45" s="61"/>
      <c r="I45" s="61"/>
      <c r="J45" s="62"/>
      <c r="K45" s="62"/>
      <c r="L45" s="61"/>
      <c r="M45" s="61"/>
      <c r="N45" s="62"/>
      <c r="O45" s="62"/>
      <c r="P45" s="61"/>
      <c r="Q45" s="61"/>
      <c r="R45" s="62"/>
      <c r="S45" s="62"/>
      <c r="T45" s="61"/>
      <c r="U45" s="61"/>
      <c r="V45" s="62"/>
      <c r="W45" s="62"/>
      <c r="X45" s="61"/>
      <c r="Y45" s="61"/>
      <c r="Z45" s="55"/>
      <c r="AA45" s="55"/>
      <c r="AB45" s="63"/>
      <c r="AC45"/>
      <c r="AD45"/>
    </row>
    <row r="46" spans="1:32" ht="37.5" customHeight="1" x14ac:dyDescent="0.25">
      <c r="A46" s="70"/>
      <c r="B46" s="71"/>
      <c r="C46" s="72"/>
      <c r="D46" s="73"/>
      <c r="E46" s="59"/>
      <c r="F46" s="60"/>
      <c r="G46" s="60"/>
      <c r="H46" s="61"/>
      <c r="I46" s="61"/>
      <c r="J46" s="62"/>
      <c r="K46" s="62"/>
      <c r="L46" s="61"/>
      <c r="M46" s="61"/>
      <c r="N46" s="62"/>
      <c r="O46" s="62"/>
      <c r="P46" s="61"/>
      <c r="Q46" s="61"/>
      <c r="R46" s="62"/>
      <c r="S46" s="62"/>
      <c r="T46" s="61"/>
      <c r="U46" s="61"/>
      <c r="V46" s="62"/>
      <c r="W46" s="62"/>
      <c r="X46" s="61"/>
      <c r="Y46" s="61"/>
      <c r="Z46" s="55"/>
      <c r="AA46" s="55"/>
      <c r="AB46" s="63"/>
      <c r="AC46"/>
      <c r="AD46"/>
    </row>
    <row r="47" spans="1:32" ht="36.75" customHeight="1" x14ac:dyDescent="0.25">
      <c r="A47" s="70"/>
      <c r="B47" s="71"/>
      <c r="C47" s="72"/>
      <c r="D47" s="73"/>
      <c r="E47" s="59"/>
      <c r="F47" s="60"/>
      <c r="G47" s="60"/>
      <c r="H47" s="61"/>
      <c r="I47" s="61"/>
      <c r="J47" s="62"/>
      <c r="K47" s="62"/>
      <c r="L47" s="61"/>
      <c r="M47" s="61"/>
      <c r="N47" s="62"/>
      <c r="O47" s="62"/>
      <c r="P47" s="61"/>
      <c r="Q47" s="61"/>
      <c r="R47" s="62"/>
      <c r="S47" s="62"/>
      <c r="T47" s="61"/>
      <c r="U47" s="61"/>
      <c r="V47" s="62"/>
      <c r="W47" s="62"/>
      <c r="X47" s="61"/>
      <c r="Y47" s="61"/>
      <c r="Z47" s="55"/>
      <c r="AA47" s="55"/>
      <c r="AB47" s="63"/>
      <c r="AC47"/>
      <c r="AD47"/>
    </row>
    <row r="48" spans="1:32" ht="34.5" customHeight="1" x14ac:dyDescent="0.25">
      <c r="A48" s="70"/>
      <c r="B48" s="71"/>
      <c r="C48" s="72"/>
      <c r="D48" s="73"/>
      <c r="E48" s="59"/>
      <c r="F48" s="60"/>
      <c r="G48" s="60"/>
      <c r="H48" s="61"/>
      <c r="I48" s="61"/>
      <c r="J48" s="62"/>
      <c r="K48" s="62"/>
      <c r="L48" s="61"/>
      <c r="M48" s="61"/>
      <c r="N48" s="62"/>
      <c r="O48" s="62"/>
      <c r="P48" s="61"/>
      <c r="Q48" s="61"/>
      <c r="R48" s="62"/>
      <c r="S48" s="62"/>
      <c r="T48" s="61"/>
      <c r="U48" s="61"/>
      <c r="V48" s="62"/>
      <c r="W48" s="62"/>
      <c r="X48" s="61"/>
      <c r="Y48" s="61"/>
      <c r="Z48" s="55"/>
      <c r="AA48" s="55"/>
      <c r="AB48" s="63"/>
      <c r="AC48"/>
      <c r="AD48"/>
    </row>
    <row r="49" spans="1:30" ht="53.25" customHeight="1" x14ac:dyDescent="0.25">
      <c r="B49" s="70"/>
      <c r="C49" s="70"/>
      <c r="D49" s="89"/>
      <c r="E49" s="32"/>
      <c r="K49" s="62"/>
      <c r="L49" s="61"/>
      <c r="M49" s="61"/>
      <c r="N49" s="62"/>
      <c r="O49" s="62"/>
      <c r="P49" s="61"/>
      <c r="Q49" s="61"/>
      <c r="R49" s="62"/>
      <c r="S49" s="62"/>
      <c r="T49" s="61"/>
      <c r="U49" s="61"/>
      <c r="V49" s="62"/>
      <c r="W49" s="62"/>
      <c r="X49" s="61"/>
      <c r="Y49" s="61"/>
      <c r="Z49" s="55"/>
      <c r="AA49" s="55"/>
      <c r="AB49" s="63"/>
      <c r="AC49"/>
      <c r="AD49"/>
    </row>
    <row r="50" spans="1:30" ht="33.75" customHeight="1" x14ac:dyDescent="0.25">
      <c r="A50" s="122" t="s">
        <v>57</v>
      </c>
      <c r="B50" s="74" t="s">
        <v>55</v>
      </c>
      <c r="C50" s="75"/>
      <c r="D50" s="90" t="s">
        <v>54</v>
      </c>
      <c r="E50" s="31"/>
      <c r="F50" s="34"/>
      <c r="G50" s="34"/>
      <c r="H50" s="34"/>
      <c r="I50" s="35"/>
      <c r="K50" s="62"/>
      <c r="L50" s="61"/>
      <c r="M50" s="61"/>
      <c r="N50" s="62"/>
      <c r="O50" s="62"/>
      <c r="P50" s="61"/>
      <c r="Q50" s="61"/>
      <c r="R50" s="62"/>
      <c r="S50" s="62"/>
      <c r="T50" s="61"/>
      <c r="U50" s="61"/>
      <c r="V50" s="62"/>
      <c r="W50" s="62"/>
      <c r="X50" s="61"/>
      <c r="Y50" s="61"/>
      <c r="Z50" s="55"/>
      <c r="AA50" s="55"/>
      <c r="AB50" s="63"/>
      <c r="AC50"/>
      <c r="AD50"/>
    </row>
    <row r="51" spans="1:30" ht="32.25" customHeight="1" x14ac:dyDescent="0.25">
      <c r="A51" s="123"/>
      <c r="B51" s="76"/>
      <c r="C51" s="77"/>
      <c r="D51" s="91"/>
      <c r="E51" s="32"/>
      <c r="F51" s="36"/>
      <c r="G51" s="36"/>
      <c r="H51" s="36"/>
      <c r="I51" s="37"/>
      <c r="K51" s="62"/>
      <c r="L51" s="61"/>
      <c r="M51" s="61"/>
      <c r="N51" s="62"/>
      <c r="O51" s="62"/>
      <c r="P51" s="61"/>
      <c r="Q51" s="61"/>
      <c r="R51" s="62"/>
      <c r="S51" s="62"/>
      <c r="T51" s="61"/>
      <c r="U51" s="61"/>
      <c r="V51" s="62"/>
      <c r="W51" s="62"/>
      <c r="X51" s="61"/>
      <c r="Y51" s="61"/>
      <c r="Z51" s="55"/>
      <c r="AA51" s="55"/>
      <c r="AB51" s="63"/>
      <c r="AC51"/>
      <c r="AD51"/>
    </row>
    <row r="52" spans="1:30" ht="37.5" customHeight="1" x14ac:dyDescent="0.25">
      <c r="A52" s="123"/>
      <c r="B52" s="76"/>
      <c r="C52" s="77"/>
      <c r="D52" s="91"/>
      <c r="E52" s="32"/>
      <c r="F52" s="36"/>
      <c r="G52" s="36"/>
      <c r="H52" s="36"/>
      <c r="I52" s="37"/>
      <c r="K52" s="62"/>
      <c r="L52" s="61"/>
      <c r="M52" s="61"/>
      <c r="N52" s="62"/>
      <c r="O52" s="62"/>
      <c r="P52" s="61"/>
      <c r="Q52" s="61"/>
      <c r="R52" s="62"/>
      <c r="S52" s="62"/>
      <c r="T52" s="61"/>
      <c r="U52" s="61"/>
      <c r="V52" s="62"/>
      <c r="W52" s="62"/>
      <c r="X52" s="61"/>
      <c r="Y52" s="61"/>
      <c r="Z52" s="55"/>
      <c r="AA52" s="55"/>
      <c r="AB52" s="63"/>
      <c r="AC52"/>
      <c r="AD52"/>
    </row>
    <row r="53" spans="1:30" ht="53.25" customHeight="1" x14ac:dyDescent="0.25">
      <c r="A53" s="123"/>
      <c r="B53" s="76" t="s">
        <v>114</v>
      </c>
      <c r="C53" s="77"/>
      <c r="D53" s="91"/>
      <c r="E53" s="32"/>
      <c r="F53" s="36"/>
      <c r="G53" s="36"/>
      <c r="H53" s="36"/>
      <c r="I53" s="37"/>
      <c r="K53" s="62"/>
      <c r="L53" s="61"/>
      <c r="M53" s="61"/>
      <c r="N53" s="62"/>
      <c r="O53" s="62"/>
      <c r="P53" s="61"/>
      <c r="Q53" s="61"/>
      <c r="R53" s="62"/>
      <c r="S53" s="62"/>
      <c r="T53" s="61"/>
      <c r="U53" s="61"/>
      <c r="V53" s="62"/>
      <c r="W53" s="62"/>
      <c r="X53" s="61"/>
      <c r="Y53" s="61"/>
      <c r="Z53" s="55"/>
      <c r="AA53" s="55"/>
      <c r="AB53" s="63"/>
      <c r="AC53"/>
      <c r="AD53"/>
    </row>
    <row r="54" spans="1:30" ht="49.5" customHeight="1" x14ac:dyDescent="0.25">
      <c r="A54" s="124"/>
      <c r="B54" s="78"/>
      <c r="C54" s="79"/>
      <c r="D54" s="92"/>
      <c r="E54" s="33"/>
      <c r="F54" s="38"/>
      <c r="G54" s="38"/>
      <c r="H54" s="38"/>
      <c r="I54" s="39"/>
      <c r="K54" s="62"/>
      <c r="L54" s="61"/>
      <c r="M54" s="61"/>
      <c r="N54" s="62"/>
      <c r="O54" s="62"/>
      <c r="P54" s="61"/>
      <c r="Q54" s="61"/>
      <c r="R54" s="62"/>
      <c r="S54" s="62"/>
      <c r="T54" s="61"/>
      <c r="U54" s="61"/>
      <c r="V54" s="62"/>
      <c r="W54" s="62"/>
      <c r="X54" s="61"/>
      <c r="Y54" s="61"/>
      <c r="Z54" s="55"/>
      <c r="AA54" s="55"/>
      <c r="AB54" s="63"/>
      <c r="AC54"/>
      <c r="AD54"/>
    </row>
    <row r="55" spans="1:30" x14ac:dyDescent="0.25">
      <c r="B55" s="70"/>
      <c r="C55" s="70"/>
      <c r="D55" s="89"/>
      <c r="E55" s="32"/>
      <c r="K55" s="62"/>
      <c r="L55" s="61"/>
      <c r="M55" s="61"/>
      <c r="N55" s="62"/>
      <c r="O55" s="62"/>
      <c r="P55" s="61"/>
      <c r="Q55" s="61"/>
      <c r="R55" s="62"/>
      <c r="S55" s="62"/>
      <c r="T55" s="61"/>
      <c r="U55" s="61"/>
      <c r="V55" s="62"/>
      <c r="W55" s="62"/>
      <c r="X55" s="61"/>
      <c r="Y55" s="61"/>
      <c r="Z55" s="55"/>
      <c r="AA55" s="55"/>
      <c r="AB55" s="63"/>
      <c r="AC55" s="63"/>
      <c r="AD55" s="55"/>
    </row>
    <row r="56" spans="1:30" ht="16.5" x14ac:dyDescent="0.25">
      <c r="A56" s="70"/>
      <c r="B56" s="71"/>
      <c r="C56" s="71"/>
      <c r="D56" s="72"/>
      <c r="E56" s="64"/>
      <c r="J56" s="30"/>
      <c r="K56" s="65"/>
      <c r="L56" s="30"/>
      <c r="M56" s="61"/>
      <c r="N56" s="62"/>
      <c r="O56" s="62"/>
      <c r="P56" s="61"/>
      <c r="Q56" s="61"/>
      <c r="R56" s="62"/>
      <c r="S56" s="62"/>
      <c r="T56" s="61"/>
      <c r="U56" s="61"/>
      <c r="V56" s="62"/>
      <c r="W56" s="62"/>
      <c r="X56" s="61"/>
      <c r="Y56" s="61"/>
      <c r="Z56" s="55"/>
      <c r="AA56" s="55"/>
      <c r="AB56" s="63"/>
      <c r="AC56" s="63"/>
      <c r="AD56" s="55"/>
    </row>
    <row r="57" spans="1:30" ht="16.5" x14ac:dyDescent="0.25">
      <c r="A57" s="70"/>
      <c r="B57" s="71"/>
      <c r="C57" s="81"/>
      <c r="D57" s="80"/>
      <c r="E57" s="64"/>
      <c r="J57" s="66"/>
      <c r="K57" s="66"/>
      <c r="L57" s="66"/>
      <c r="M57" s="61"/>
      <c r="N57" s="62"/>
      <c r="O57" s="62"/>
      <c r="P57" s="61"/>
      <c r="Q57" s="61"/>
      <c r="R57" s="62"/>
      <c r="S57" s="62"/>
      <c r="T57" s="61"/>
      <c r="U57" s="61"/>
      <c r="V57" s="62"/>
      <c r="W57" s="62"/>
      <c r="X57" s="61"/>
      <c r="Y57" s="61"/>
      <c r="Z57" s="55"/>
      <c r="AA57" s="55"/>
      <c r="AB57" s="63"/>
      <c r="AC57" s="63"/>
      <c r="AD57" s="55"/>
    </row>
    <row r="58" spans="1:30" ht="16.5" x14ac:dyDescent="0.25">
      <c r="A58" s="70"/>
      <c r="B58" s="71"/>
      <c r="D58" s="43"/>
      <c r="E58" s="52"/>
      <c r="J58" s="58"/>
      <c r="K58" s="58"/>
      <c r="L58" s="58"/>
      <c r="M58" s="61"/>
      <c r="N58" s="62"/>
      <c r="O58" s="62"/>
      <c r="P58" s="61"/>
      <c r="Q58" s="61"/>
      <c r="R58" s="62"/>
      <c r="S58" s="62"/>
      <c r="T58" s="61"/>
      <c r="U58" s="61"/>
      <c r="V58" s="62"/>
      <c r="W58" s="62"/>
      <c r="X58" s="61"/>
      <c r="Y58" s="61"/>
      <c r="Z58" s="55"/>
      <c r="AA58" s="55"/>
      <c r="AB58" s="63"/>
      <c r="AC58" s="63"/>
      <c r="AD58" s="55"/>
    </row>
    <row r="59" spans="1:30" x14ac:dyDescent="0.25">
      <c r="A59" s="70"/>
      <c r="B59" s="71"/>
      <c r="C59" s="72"/>
      <c r="D59" s="73"/>
      <c r="E59" s="59"/>
      <c r="J59" s="60"/>
      <c r="K59" s="60"/>
      <c r="L59" s="61"/>
      <c r="M59" s="61"/>
      <c r="N59" s="62"/>
      <c r="O59" s="62"/>
      <c r="P59" s="61"/>
      <c r="Q59" s="61"/>
      <c r="R59" s="62"/>
      <c r="S59" s="62"/>
      <c r="T59" s="61"/>
      <c r="U59" s="61"/>
      <c r="V59" s="62"/>
      <c r="W59" s="62"/>
      <c r="X59" s="61"/>
      <c r="Y59" s="61"/>
      <c r="Z59" s="55"/>
      <c r="AA59" s="55"/>
      <c r="AB59" s="63"/>
      <c r="AC59" s="63"/>
      <c r="AD59" s="55"/>
    </row>
    <row r="60" spans="1:30" x14ac:dyDescent="0.25">
      <c r="A60" s="70"/>
      <c r="B60" s="71"/>
      <c r="C60" s="72"/>
      <c r="D60" s="73"/>
      <c r="E60" s="59"/>
      <c r="F60" s="60"/>
      <c r="G60" s="60"/>
      <c r="H60" s="61"/>
      <c r="I60" s="61"/>
      <c r="J60" s="62"/>
      <c r="K60" s="62"/>
      <c r="L60" s="61"/>
      <c r="M60" s="61"/>
      <c r="N60" s="62"/>
      <c r="O60" s="62"/>
      <c r="P60" s="61"/>
      <c r="Q60" s="61"/>
      <c r="R60" s="62"/>
      <c r="S60" s="62"/>
      <c r="T60" s="61"/>
      <c r="U60" s="61"/>
      <c r="V60" s="62"/>
      <c r="W60" s="62"/>
      <c r="X60" s="61"/>
      <c r="Y60" s="61"/>
      <c r="Z60" s="55"/>
      <c r="AA60" s="55"/>
      <c r="AB60" s="63"/>
      <c r="AC60" s="63"/>
      <c r="AD60" s="55"/>
    </row>
    <row r="61" spans="1:30" x14ac:dyDescent="0.25">
      <c r="A61" s="70"/>
      <c r="B61" s="71"/>
      <c r="C61" s="72"/>
      <c r="D61" s="73"/>
      <c r="E61" s="59"/>
      <c r="F61" s="60"/>
      <c r="G61" s="60"/>
      <c r="H61" s="61"/>
      <c r="I61" s="61"/>
      <c r="J61" s="62"/>
      <c r="K61" s="62"/>
      <c r="L61" s="61"/>
      <c r="M61" s="61"/>
      <c r="N61" s="62"/>
      <c r="O61" s="62"/>
      <c r="P61" s="61"/>
      <c r="Q61" s="61"/>
      <c r="R61" s="62"/>
      <c r="S61" s="62"/>
      <c r="T61" s="61"/>
      <c r="U61" s="61"/>
      <c r="W61" s="62"/>
      <c r="X61" s="61"/>
      <c r="Y61" s="61"/>
      <c r="Z61" s="55"/>
      <c r="AA61" s="55"/>
      <c r="AB61" s="63"/>
      <c r="AC61" s="63"/>
      <c r="AD61" s="55"/>
    </row>
    <row r="62" spans="1:30" x14ac:dyDescent="0.25">
      <c r="A62" s="70"/>
      <c r="B62" s="71"/>
      <c r="C62" s="72"/>
      <c r="D62" s="73"/>
      <c r="E62" s="59"/>
      <c r="F62" s="60"/>
      <c r="G62" s="60"/>
      <c r="H62" s="61"/>
      <c r="I62" s="61"/>
      <c r="J62" s="62"/>
      <c r="K62" s="62"/>
      <c r="L62" s="61"/>
      <c r="M62" s="61"/>
      <c r="N62" s="62"/>
      <c r="O62" s="62"/>
      <c r="P62" s="61"/>
      <c r="Q62" s="61"/>
      <c r="R62" s="62"/>
      <c r="S62" s="62"/>
      <c r="T62" s="61"/>
      <c r="U62" s="61"/>
      <c r="V62" s="62"/>
      <c r="W62" s="62"/>
      <c r="X62" s="61"/>
      <c r="Z62" s="55"/>
      <c r="AA62" s="55"/>
      <c r="AB62" s="63"/>
      <c r="AC62" s="63"/>
      <c r="AD62" s="55"/>
    </row>
    <row r="63" spans="1:30" x14ac:dyDescent="0.25">
      <c r="A63" s="70"/>
      <c r="B63" s="71"/>
      <c r="C63" s="72"/>
      <c r="D63" s="73"/>
      <c r="E63" s="59"/>
      <c r="F63" s="60"/>
      <c r="G63" s="60"/>
      <c r="H63" s="61"/>
      <c r="I63" s="61"/>
      <c r="J63" s="62"/>
      <c r="K63" s="62"/>
      <c r="L63" s="61"/>
      <c r="M63" s="61"/>
      <c r="N63" s="62"/>
      <c r="O63" s="62"/>
      <c r="P63" s="61"/>
      <c r="Q63" s="61"/>
      <c r="R63" s="62"/>
      <c r="S63" s="62"/>
      <c r="T63" s="61"/>
      <c r="U63" s="61"/>
      <c r="V63" s="62"/>
      <c r="W63" s="62"/>
      <c r="X63" s="61"/>
      <c r="Y63" s="61"/>
      <c r="Z63" s="55"/>
      <c r="AA63" s="55"/>
      <c r="AB63" s="63"/>
      <c r="AC63" s="63"/>
      <c r="AD63" s="55"/>
    </row>
    <row r="64" spans="1:30" x14ac:dyDescent="0.25">
      <c r="A64" s="70"/>
      <c r="B64" s="71"/>
      <c r="C64" s="72"/>
      <c r="D64" s="73"/>
      <c r="E64" s="59"/>
      <c r="F64" s="60"/>
      <c r="G64" s="60"/>
      <c r="H64" s="61"/>
      <c r="I64" s="61"/>
      <c r="J64" s="62"/>
      <c r="K64" s="62"/>
      <c r="L64" s="61"/>
      <c r="M64" s="61"/>
      <c r="N64" s="62"/>
      <c r="O64" s="62"/>
      <c r="P64" s="61"/>
      <c r="Q64" s="61"/>
      <c r="R64" s="62"/>
      <c r="S64" s="62"/>
      <c r="T64" s="61"/>
      <c r="U64" s="61"/>
      <c r="V64" s="62"/>
      <c r="W64" s="62"/>
      <c r="X64" s="61"/>
      <c r="Y64" s="61"/>
      <c r="Z64" s="55"/>
      <c r="AA64" s="55"/>
      <c r="AB64" s="63"/>
      <c r="AC64" s="63"/>
      <c r="AD64" s="55"/>
    </row>
    <row r="65" spans="1:30" x14ac:dyDescent="0.25">
      <c r="A65" s="70"/>
      <c r="B65" s="83"/>
      <c r="C65" s="82"/>
      <c r="D65" s="73"/>
      <c r="E65" s="87"/>
      <c r="F65" s="60"/>
      <c r="G65" s="60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56"/>
    </row>
  </sheetData>
  <mergeCells count="12">
    <mergeCell ref="A50:A54"/>
    <mergeCell ref="E18:E19"/>
    <mergeCell ref="E34:E35"/>
    <mergeCell ref="AD7:AD8"/>
    <mergeCell ref="E11:E15"/>
    <mergeCell ref="A7:A8"/>
    <mergeCell ref="B7:B8"/>
    <mergeCell ref="C7:C8"/>
    <mergeCell ref="D7:D8"/>
    <mergeCell ref="E7:E8"/>
    <mergeCell ref="F7:AC7"/>
    <mergeCell ref="B44:AC44"/>
  </mergeCells>
  <conditionalFormatting sqref="AD44">
    <cfRule type="cellIs" dxfId="1" priority="5" operator="equal">
      <formula>42796800</formula>
    </cfRule>
    <cfRule type="cellIs" dxfId="0" priority="6" operator="equal">
      <formula>42796800</formula>
    </cfRule>
  </conditionalFormatting>
  <pageMargins left="0.43" right="0.32" top="0.52" bottom="0.51" header="0.31496062992125984" footer="0.31496062992125984"/>
  <pageSetup scale="26" fitToHeight="0" orientation="landscape" r:id="rId1"/>
  <rowBreaks count="2" manualBreakCount="2">
    <brk id="29" max="29" man="1"/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selection activeCell="D6" sqref="D6"/>
    </sheetView>
  </sheetViews>
  <sheetFormatPr baseColWidth="10" defaultRowHeight="15.75" x14ac:dyDescent="0.25"/>
  <cols>
    <col min="1" max="1" width="29.42578125" style="93" customWidth="1"/>
    <col min="2" max="2" width="43.7109375" style="3" customWidth="1"/>
    <col min="3" max="3" width="19.28515625" style="3" customWidth="1"/>
    <col min="4" max="4" width="12.28515625" style="3" customWidth="1"/>
    <col min="5" max="5" width="23.7109375" style="93" customWidth="1"/>
    <col min="6" max="6" width="8.42578125" style="57" customWidth="1"/>
    <col min="7" max="7" width="12.85546875" style="57" customWidth="1"/>
    <col min="8" max="8" width="8.5703125" style="57" customWidth="1"/>
    <col min="9" max="9" width="8.85546875" style="57" customWidth="1"/>
    <col min="10" max="10" width="8.42578125" style="57" customWidth="1"/>
    <col min="11" max="11" width="8" style="57" customWidth="1"/>
    <col min="12" max="12" width="8.140625" style="57" customWidth="1"/>
    <col min="13" max="13" width="8.85546875" style="57" customWidth="1"/>
    <col min="14" max="14" width="9" style="57" customWidth="1"/>
    <col min="15" max="16" width="8.85546875" style="57" customWidth="1"/>
    <col min="17" max="17" width="8.5703125" style="57" customWidth="1"/>
    <col min="18" max="16384" width="11.42578125" style="3"/>
  </cols>
  <sheetData>
    <row r="1" spans="1:17" x14ac:dyDescent="0.25">
      <c r="B1" s="2"/>
      <c r="C1" s="13"/>
      <c r="D1" s="13"/>
      <c r="E1" s="10" t="s">
        <v>116</v>
      </c>
      <c r="F1" s="10"/>
      <c r="G1" s="10"/>
      <c r="H1" s="13"/>
      <c r="I1" s="10"/>
      <c r="J1" s="10"/>
      <c r="K1" s="10"/>
      <c r="L1" s="10"/>
      <c r="M1" s="13"/>
      <c r="N1" s="13"/>
      <c r="O1" s="13"/>
      <c r="P1" s="13"/>
      <c r="Q1" s="13"/>
    </row>
    <row r="2" spans="1:17" x14ac:dyDescent="0.25">
      <c r="B2" s="2"/>
      <c r="C2" s="57"/>
      <c r="D2" s="57"/>
      <c r="E2" s="58" t="s">
        <v>117</v>
      </c>
      <c r="F2" s="58"/>
      <c r="G2" s="58"/>
      <c r="I2" s="58"/>
      <c r="J2" s="58"/>
      <c r="K2" s="58"/>
      <c r="L2" s="58"/>
    </row>
    <row r="3" spans="1:17" x14ac:dyDescent="0.25">
      <c r="C3" s="57"/>
      <c r="D3" s="57"/>
      <c r="E3" s="58" t="s">
        <v>112</v>
      </c>
      <c r="F3" s="58"/>
      <c r="G3" s="58"/>
      <c r="I3" s="58"/>
      <c r="J3" s="58"/>
      <c r="K3" s="58"/>
      <c r="L3" s="58"/>
    </row>
    <row r="4" spans="1:17" x14ac:dyDescent="0.25">
      <c r="D4" s="14"/>
    </row>
    <row r="5" spans="1:17" ht="3" customHeight="1" x14ac:dyDescent="0.25"/>
    <row r="7" spans="1:17" ht="15.75" customHeight="1" x14ac:dyDescent="0.25">
      <c r="A7" s="148" t="s">
        <v>8</v>
      </c>
      <c r="B7" s="135" t="s">
        <v>0</v>
      </c>
      <c r="C7" s="135" t="s">
        <v>9</v>
      </c>
      <c r="D7" s="150" t="s">
        <v>10</v>
      </c>
      <c r="E7" s="135" t="s">
        <v>11</v>
      </c>
      <c r="F7" s="137" t="s">
        <v>12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</row>
    <row r="8" spans="1:17" ht="58.5" customHeight="1" x14ac:dyDescent="0.25">
      <c r="A8" s="149"/>
      <c r="B8" s="136"/>
      <c r="C8" s="136"/>
      <c r="D8" s="150"/>
      <c r="E8" s="136"/>
      <c r="F8" s="29" t="s">
        <v>1</v>
      </c>
      <c r="G8" s="29" t="s">
        <v>13</v>
      </c>
      <c r="H8" s="29" t="s">
        <v>14</v>
      </c>
      <c r="I8" s="29" t="s">
        <v>15</v>
      </c>
      <c r="J8" s="29" t="s">
        <v>14</v>
      </c>
      <c r="K8" s="29" t="s">
        <v>16</v>
      </c>
      <c r="L8" s="29" t="s">
        <v>16</v>
      </c>
      <c r="M8" s="29" t="s">
        <v>15</v>
      </c>
      <c r="N8" s="29" t="s">
        <v>17</v>
      </c>
      <c r="O8" s="29" t="s">
        <v>18</v>
      </c>
      <c r="P8" s="29" t="s">
        <v>19</v>
      </c>
      <c r="Q8" s="29" t="s">
        <v>20</v>
      </c>
    </row>
    <row r="9" spans="1:17" ht="126" customHeight="1" x14ac:dyDescent="0.25">
      <c r="A9" s="105" t="s">
        <v>103</v>
      </c>
      <c r="B9" s="40" t="s">
        <v>2</v>
      </c>
      <c r="C9" s="1" t="s">
        <v>92</v>
      </c>
      <c r="D9" s="49">
        <f>F9+G9+H9+I9+J9+K9+L9+M9+N9+O9+P9+Q9</f>
        <v>2100</v>
      </c>
      <c r="E9" s="4" t="s">
        <v>22</v>
      </c>
      <c r="F9" s="15">
        <v>175</v>
      </c>
      <c r="G9" s="15">
        <v>175</v>
      </c>
      <c r="H9" s="49">
        <v>175</v>
      </c>
      <c r="I9" s="49">
        <v>175</v>
      </c>
      <c r="J9" s="49">
        <v>175</v>
      </c>
      <c r="K9" s="49">
        <v>175</v>
      </c>
      <c r="L9" s="15">
        <v>175</v>
      </c>
      <c r="M9" s="49">
        <v>175</v>
      </c>
      <c r="N9" s="49">
        <v>175</v>
      </c>
      <c r="O9" s="49">
        <v>175</v>
      </c>
      <c r="P9" s="49">
        <v>175</v>
      </c>
      <c r="Q9" s="49">
        <v>175</v>
      </c>
    </row>
    <row r="10" spans="1:17" ht="113.25" customHeight="1" x14ac:dyDescent="0.25">
      <c r="A10" s="105" t="s">
        <v>104</v>
      </c>
      <c r="B10" s="41" t="s">
        <v>58</v>
      </c>
      <c r="C10" s="1" t="s">
        <v>91</v>
      </c>
      <c r="D10" s="49">
        <f t="shared" ref="D10:D43" si="0">F10+G10+H10+I10+J10+K10+L10+M10+N10+O10+P10+Q10</f>
        <v>16</v>
      </c>
      <c r="E10" s="4" t="s">
        <v>23</v>
      </c>
      <c r="F10" s="15">
        <v>1</v>
      </c>
      <c r="G10" s="15">
        <v>1</v>
      </c>
      <c r="H10" s="49">
        <v>2</v>
      </c>
      <c r="I10" s="49">
        <v>1</v>
      </c>
      <c r="J10" s="49">
        <v>1</v>
      </c>
      <c r="K10" s="49">
        <v>2</v>
      </c>
      <c r="L10" s="15">
        <v>1</v>
      </c>
      <c r="M10" s="49">
        <v>1</v>
      </c>
      <c r="N10" s="49">
        <v>2</v>
      </c>
      <c r="O10" s="49">
        <v>1</v>
      </c>
      <c r="P10" s="49">
        <v>1</v>
      </c>
      <c r="Q10" s="49">
        <v>2</v>
      </c>
    </row>
    <row r="11" spans="1:17" ht="66" customHeight="1" x14ac:dyDescent="0.25">
      <c r="A11" s="101" t="s">
        <v>105</v>
      </c>
      <c r="B11" s="41" t="s">
        <v>101</v>
      </c>
      <c r="C11" s="1" t="s">
        <v>94</v>
      </c>
      <c r="D11" s="49">
        <f t="shared" si="0"/>
        <v>9584</v>
      </c>
      <c r="E11" s="147" t="s">
        <v>46</v>
      </c>
      <c r="F11" s="15">
        <v>792</v>
      </c>
      <c r="G11" s="15">
        <v>793</v>
      </c>
      <c r="H11" s="49">
        <v>807</v>
      </c>
      <c r="I11" s="49">
        <v>747</v>
      </c>
      <c r="J11" s="49">
        <v>819</v>
      </c>
      <c r="K11" s="49">
        <v>819</v>
      </c>
      <c r="L11" s="15">
        <v>818</v>
      </c>
      <c r="M11" s="49">
        <v>746</v>
      </c>
      <c r="N11" s="49">
        <v>819</v>
      </c>
      <c r="O11" s="49">
        <v>819</v>
      </c>
      <c r="P11" s="49">
        <v>844</v>
      </c>
      <c r="Q11" s="49">
        <v>761</v>
      </c>
    </row>
    <row r="12" spans="1:17" ht="57.75" customHeight="1" x14ac:dyDescent="0.25">
      <c r="A12" s="101" t="s">
        <v>105</v>
      </c>
      <c r="B12" s="41" t="s">
        <v>59</v>
      </c>
      <c r="C12" s="1" t="s">
        <v>87</v>
      </c>
      <c r="D12" s="49">
        <f t="shared" si="0"/>
        <v>7607</v>
      </c>
      <c r="E12" s="147"/>
      <c r="F12" s="15">
        <v>627</v>
      </c>
      <c r="G12" s="15">
        <v>614</v>
      </c>
      <c r="H12" s="49">
        <v>584</v>
      </c>
      <c r="I12" s="49">
        <v>569</v>
      </c>
      <c r="J12" s="49">
        <v>606</v>
      </c>
      <c r="K12" s="49">
        <v>822</v>
      </c>
      <c r="L12" s="15">
        <v>624</v>
      </c>
      <c r="M12" s="49">
        <v>568</v>
      </c>
      <c r="N12" s="49">
        <v>612</v>
      </c>
      <c r="O12" s="49">
        <v>624</v>
      </c>
      <c r="P12" s="49">
        <v>764</v>
      </c>
      <c r="Q12" s="49">
        <v>593</v>
      </c>
    </row>
    <row r="13" spans="1:17" ht="72" customHeight="1" x14ac:dyDescent="0.25">
      <c r="A13" s="101" t="s">
        <v>106</v>
      </c>
      <c r="B13" s="40" t="s">
        <v>3</v>
      </c>
      <c r="C13" s="1" t="s">
        <v>93</v>
      </c>
      <c r="D13" s="49">
        <f t="shared" si="0"/>
        <v>2827</v>
      </c>
      <c r="E13" s="147"/>
      <c r="F13" s="15">
        <v>897</v>
      </c>
      <c r="G13" s="15">
        <v>135</v>
      </c>
      <c r="H13" s="49">
        <v>111</v>
      </c>
      <c r="I13" s="49">
        <v>179</v>
      </c>
      <c r="J13" s="49">
        <v>185</v>
      </c>
      <c r="K13" s="49">
        <v>100</v>
      </c>
      <c r="L13" s="15">
        <v>628</v>
      </c>
      <c r="M13" s="49">
        <v>127</v>
      </c>
      <c r="N13" s="49">
        <v>110</v>
      </c>
      <c r="O13" s="49">
        <v>161</v>
      </c>
      <c r="P13" s="49">
        <v>97</v>
      </c>
      <c r="Q13" s="49">
        <v>97</v>
      </c>
    </row>
    <row r="14" spans="1:17" ht="71.25" customHeight="1" x14ac:dyDescent="0.25">
      <c r="A14" s="101" t="s">
        <v>106</v>
      </c>
      <c r="B14" s="40" t="s">
        <v>4</v>
      </c>
      <c r="C14" s="1" t="s">
        <v>7</v>
      </c>
      <c r="D14" s="49">
        <f t="shared" si="0"/>
        <v>110076</v>
      </c>
      <c r="E14" s="147"/>
      <c r="F14" s="15">
        <v>9406</v>
      </c>
      <c r="G14" s="15">
        <v>9380</v>
      </c>
      <c r="H14" s="49">
        <v>9124</v>
      </c>
      <c r="I14" s="49">
        <v>8735</v>
      </c>
      <c r="J14" s="49">
        <v>9368</v>
      </c>
      <c r="K14" s="49">
        <v>9373</v>
      </c>
      <c r="L14" s="15">
        <v>9381</v>
      </c>
      <c r="M14" s="49">
        <v>8632</v>
      </c>
      <c r="N14" s="49">
        <v>9376</v>
      </c>
      <c r="O14" s="49">
        <v>9391</v>
      </c>
      <c r="P14" s="49">
        <v>9390</v>
      </c>
      <c r="Q14" s="49">
        <v>8520</v>
      </c>
    </row>
    <row r="15" spans="1:17" ht="118.5" customHeight="1" x14ac:dyDescent="0.25">
      <c r="A15" s="101" t="s">
        <v>107</v>
      </c>
      <c r="B15" s="40" t="s">
        <v>5</v>
      </c>
      <c r="C15" s="1" t="s">
        <v>7</v>
      </c>
      <c r="D15" s="49">
        <f t="shared" si="0"/>
        <v>2076</v>
      </c>
      <c r="E15" s="147"/>
      <c r="F15" s="15">
        <v>173</v>
      </c>
      <c r="G15" s="15">
        <v>173</v>
      </c>
      <c r="H15" s="49">
        <v>173</v>
      </c>
      <c r="I15" s="49">
        <v>173</v>
      </c>
      <c r="J15" s="49">
        <v>173</v>
      </c>
      <c r="K15" s="49">
        <v>173</v>
      </c>
      <c r="L15" s="15">
        <v>173</v>
      </c>
      <c r="M15" s="49">
        <v>173</v>
      </c>
      <c r="N15" s="49">
        <v>173</v>
      </c>
      <c r="O15" s="49">
        <v>173</v>
      </c>
      <c r="P15" s="49">
        <v>173</v>
      </c>
      <c r="Q15" s="49">
        <v>173</v>
      </c>
    </row>
    <row r="16" spans="1:17" ht="104.25" customHeight="1" x14ac:dyDescent="0.25">
      <c r="A16" s="101" t="s">
        <v>106</v>
      </c>
      <c r="B16" s="42" t="s">
        <v>95</v>
      </c>
      <c r="C16" s="1" t="s">
        <v>86</v>
      </c>
      <c r="D16" s="49">
        <f t="shared" si="0"/>
        <v>6</v>
      </c>
      <c r="E16" s="5" t="s">
        <v>47</v>
      </c>
      <c r="F16" s="15">
        <v>0</v>
      </c>
      <c r="G16" s="15">
        <v>1</v>
      </c>
      <c r="H16" s="49">
        <v>0</v>
      </c>
      <c r="I16" s="49">
        <v>1</v>
      </c>
      <c r="J16" s="49">
        <v>0</v>
      </c>
      <c r="K16" s="49">
        <v>1</v>
      </c>
      <c r="L16" s="15">
        <v>0</v>
      </c>
      <c r="M16" s="49">
        <v>1</v>
      </c>
      <c r="N16" s="49">
        <v>0</v>
      </c>
      <c r="O16" s="49">
        <v>1</v>
      </c>
      <c r="P16" s="49">
        <v>0</v>
      </c>
      <c r="Q16" s="49">
        <v>1</v>
      </c>
    </row>
    <row r="17" spans="1:17" ht="102.75" customHeight="1" x14ac:dyDescent="0.25">
      <c r="A17" s="101" t="s">
        <v>108</v>
      </c>
      <c r="B17" s="40" t="s">
        <v>6</v>
      </c>
      <c r="C17" s="1" t="s">
        <v>92</v>
      </c>
      <c r="D17" s="49">
        <f t="shared" si="0"/>
        <v>6499</v>
      </c>
      <c r="E17" s="4" t="s">
        <v>48</v>
      </c>
      <c r="F17" s="15">
        <v>569</v>
      </c>
      <c r="G17" s="15">
        <v>578</v>
      </c>
      <c r="H17" s="49">
        <v>506</v>
      </c>
      <c r="I17" s="49">
        <v>548</v>
      </c>
      <c r="J17" s="49">
        <v>548</v>
      </c>
      <c r="K17" s="49">
        <v>548</v>
      </c>
      <c r="L17" s="15">
        <v>548</v>
      </c>
      <c r="M17" s="49">
        <v>506</v>
      </c>
      <c r="N17" s="49">
        <v>548</v>
      </c>
      <c r="O17" s="49">
        <v>548</v>
      </c>
      <c r="P17" s="49">
        <v>548</v>
      </c>
      <c r="Q17" s="49">
        <v>504</v>
      </c>
    </row>
    <row r="18" spans="1:17" ht="88.5" customHeight="1" x14ac:dyDescent="0.25">
      <c r="A18" s="101" t="s">
        <v>106</v>
      </c>
      <c r="B18" s="41" t="s">
        <v>60</v>
      </c>
      <c r="C18" s="1" t="s">
        <v>51</v>
      </c>
      <c r="D18" s="49">
        <f t="shared" si="0"/>
        <v>180</v>
      </c>
      <c r="E18" s="147" t="s">
        <v>36</v>
      </c>
      <c r="F18" s="15">
        <v>15</v>
      </c>
      <c r="G18" s="15">
        <v>15</v>
      </c>
      <c r="H18" s="49">
        <v>15</v>
      </c>
      <c r="I18" s="49">
        <v>15</v>
      </c>
      <c r="J18" s="49">
        <v>15</v>
      </c>
      <c r="K18" s="49">
        <v>15</v>
      </c>
      <c r="L18" s="15">
        <v>15</v>
      </c>
      <c r="M18" s="49">
        <v>15</v>
      </c>
      <c r="N18" s="49">
        <v>15</v>
      </c>
      <c r="O18" s="49">
        <v>15</v>
      </c>
      <c r="P18" s="49">
        <v>15</v>
      </c>
      <c r="Q18" s="49">
        <v>15</v>
      </c>
    </row>
    <row r="19" spans="1:17" ht="46.5" customHeight="1" x14ac:dyDescent="0.25">
      <c r="A19" s="101" t="s">
        <v>106</v>
      </c>
      <c r="B19" s="41" t="s">
        <v>61</v>
      </c>
      <c r="C19" s="1" t="s">
        <v>7</v>
      </c>
      <c r="D19" s="49">
        <f t="shared" si="0"/>
        <v>60</v>
      </c>
      <c r="E19" s="147"/>
      <c r="F19" s="15">
        <v>5</v>
      </c>
      <c r="G19" s="15">
        <v>5</v>
      </c>
      <c r="H19" s="49">
        <v>5</v>
      </c>
      <c r="I19" s="49">
        <v>5</v>
      </c>
      <c r="J19" s="49">
        <v>5</v>
      </c>
      <c r="K19" s="49">
        <v>5</v>
      </c>
      <c r="L19" s="15">
        <v>5</v>
      </c>
      <c r="M19" s="49">
        <v>5</v>
      </c>
      <c r="N19" s="49">
        <v>5</v>
      </c>
      <c r="O19" s="49">
        <v>5</v>
      </c>
      <c r="P19" s="49">
        <v>5</v>
      </c>
      <c r="Q19" s="49">
        <v>5</v>
      </c>
    </row>
    <row r="20" spans="1:17" ht="61.5" customHeight="1" x14ac:dyDescent="0.25">
      <c r="A20" s="101"/>
      <c r="B20" s="42" t="s">
        <v>62</v>
      </c>
      <c r="C20" s="1" t="s">
        <v>92</v>
      </c>
      <c r="D20" s="49">
        <f t="shared" si="0"/>
        <v>17768</v>
      </c>
      <c r="E20" s="4" t="s">
        <v>27</v>
      </c>
      <c r="F20" s="15">
        <v>1379</v>
      </c>
      <c r="G20" s="15">
        <v>1427</v>
      </c>
      <c r="H20" s="49">
        <v>1552</v>
      </c>
      <c r="I20" s="49">
        <v>1258</v>
      </c>
      <c r="J20" s="49">
        <v>1557</v>
      </c>
      <c r="K20" s="49">
        <v>1552</v>
      </c>
      <c r="L20" s="15">
        <v>1553</v>
      </c>
      <c r="M20" s="49">
        <v>1399</v>
      </c>
      <c r="N20" s="49">
        <v>1552</v>
      </c>
      <c r="O20" s="49">
        <v>1553</v>
      </c>
      <c r="P20" s="49">
        <v>1552</v>
      </c>
      <c r="Q20" s="49">
        <v>1434</v>
      </c>
    </row>
    <row r="21" spans="1:17" ht="97.5" customHeight="1" x14ac:dyDescent="0.25">
      <c r="A21" s="101" t="s">
        <v>109</v>
      </c>
      <c r="B21" s="44" t="s">
        <v>63</v>
      </c>
      <c r="C21" s="1" t="s">
        <v>92</v>
      </c>
      <c r="D21" s="49">
        <f t="shared" si="0"/>
        <v>36</v>
      </c>
      <c r="E21" s="5" t="s">
        <v>28</v>
      </c>
      <c r="F21" s="15">
        <v>3</v>
      </c>
      <c r="G21" s="15">
        <v>3</v>
      </c>
      <c r="H21" s="49">
        <v>3</v>
      </c>
      <c r="I21" s="49">
        <v>3</v>
      </c>
      <c r="J21" s="49">
        <v>3</v>
      </c>
      <c r="K21" s="49">
        <v>3</v>
      </c>
      <c r="L21" s="15">
        <v>3</v>
      </c>
      <c r="M21" s="49">
        <v>3</v>
      </c>
      <c r="N21" s="49">
        <v>3</v>
      </c>
      <c r="O21" s="49">
        <v>3</v>
      </c>
      <c r="P21" s="49">
        <v>3</v>
      </c>
      <c r="Q21" s="49">
        <v>3</v>
      </c>
    </row>
    <row r="22" spans="1:17" ht="75" customHeight="1" x14ac:dyDescent="0.25">
      <c r="A22" s="9"/>
      <c r="B22" s="42" t="s">
        <v>64</v>
      </c>
      <c r="C22" s="1" t="s">
        <v>92</v>
      </c>
      <c r="D22" s="49">
        <f t="shared" si="0"/>
        <v>5416</v>
      </c>
      <c r="E22" s="4" t="s">
        <v>38</v>
      </c>
      <c r="F22" s="15">
        <v>508</v>
      </c>
      <c r="G22" s="15">
        <v>508</v>
      </c>
      <c r="H22" s="49">
        <v>300</v>
      </c>
      <c r="I22" s="49">
        <v>500</v>
      </c>
      <c r="J22" s="49">
        <v>500</v>
      </c>
      <c r="K22" s="49">
        <v>500</v>
      </c>
      <c r="L22" s="15">
        <v>500</v>
      </c>
      <c r="M22" s="49">
        <v>300</v>
      </c>
      <c r="N22" s="49">
        <v>500</v>
      </c>
      <c r="O22" s="49">
        <v>500</v>
      </c>
      <c r="P22" s="49">
        <v>500</v>
      </c>
      <c r="Q22" s="49">
        <v>300</v>
      </c>
    </row>
    <row r="23" spans="1:17" ht="57.75" customHeight="1" x14ac:dyDescent="0.25">
      <c r="A23" s="106"/>
      <c r="B23" s="42" t="s">
        <v>65</v>
      </c>
      <c r="C23" s="1" t="s">
        <v>52</v>
      </c>
      <c r="D23" s="49">
        <f t="shared" si="0"/>
        <v>2292</v>
      </c>
      <c r="E23" s="5" t="s">
        <v>24</v>
      </c>
      <c r="F23" s="15">
        <v>191</v>
      </c>
      <c r="G23" s="15">
        <v>191</v>
      </c>
      <c r="H23" s="49">
        <v>191</v>
      </c>
      <c r="I23" s="49">
        <v>191</v>
      </c>
      <c r="J23" s="49">
        <v>191</v>
      </c>
      <c r="K23" s="49">
        <v>191</v>
      </c>
      <c r="L23" s="15">
        <v>191</v>
      </c>
      <c r="M23" s="49">
        <v>191</v>
      </c>
      <c r="N23" s="49">
        <v>191</v>
      </c>
      <c r="O23" s="49">
        <v>191</v>
      </c>
      <c r="P23" s="49">
        <v>191</v>
      </c>
      <c r="Q23" s="49">
        <v>191</v>
      </c>
    </row>
    <row r="24" spans="1:17" ht="91.5" customHeight="1" x14ac:dyDescent="0.25">
      <c r="A24" s="101"/>
      <c r="B24" s="42" t="s">
        <v>66</v>
      </c>
      <c r="C24" s="8" t="s">
        <v>92</v>
      </c>
      <c r="D24" s="49">
        <f t="shared" si="0"/>
        <v>1392</v>
      </c>
      <c r="E24" s="5" t="s">
        <v>34</v>
      </c>
      <c r="F24" s="15">
        <v>79</v>
      </c>
      <c r="G24" s="15">
        <v>104</v>
      </c>
      <c r="H24" s="49">
        <v>114</v>
      </c>
      <c r="I24" s="49">
        <v>136</v>
      </c>
      <c r="J24" s="49">
        <v>136</v>
      </c>
      <c r="K24" s="49">
        <v>154</v>
      </c>
      <c r="L24" s="15">
        <v>124</v>
      </c>
      <c r="M24" s="49">
        <v>124</v>
      </c>
      <c r="N24" s="49">
        <v>124</v>
      </c>
      <c r="O24" s="49">
        <v>114</v>
      </c>
      <c r="P24" s="49">
        <v>104</v>
      </c>
      <c r="Q24" s="49">
        <v>79</v>
      </c>
    </row>
    <row r="25" spans="1:17" ht="52.5" customHeight="1" x14ac:dyDescent="0.25">
      <c r="A25" s="106"/>
      <c r="B25" s="42" t="s">
        <v>67</v>
      </c>
      <c r="C25" s="1" t="s">
        <v>7</v>
      </c>
      <c r="D25" s="49">
        <f t="shared" si="0"/>
        <v>12</v>
      </c>
      <c r="E25" s="4" t="s">
        <v>35</v>
      </c>
      <c r="F25" s="15">
        <v>1</v>
      </c>
      <c r="G25" s="15">
        <v>1</v>
      </c>
      <c r="H25" s="49">
        <v>1</v>
      </c>
      <c r="I25" s="49">
        <v>1</v>
      </c>
      <c r="J25" s="49">
        <v>1</v>
      </c>
      <c r="K25" s="49">
        <v>1</v>
      </c>
      <c r="L25" s="15">
        <v>1</v>
      </c>
      <c r="M25" s="49">
        <v>1</v>
      </c>
      <c r="N25" s="49">
        <v>1</v>
      </c>
      <c r="O25" s="49">
        <v>1</v>
      </c>
      <c r="P25" s="49">
        <v>1</v>
      </c>
      <c r="Q25" s="49">
        <v>1</v>
      </c>
    </row>
    <row r="26" spans="1:17" ht="72.75" customHeight="1" x14ac:dyDescent="0.25">
      <c r="A26" s="107" t="s">
        <v>106</v>
      </c>
      <c r="B26" s="42" t="s">
        <v>96</v>
      </c>
      <c r="C26" s="1" t="s">
        <v>49</v>
      </c>
      <c r="D26" s="49">
        <f t="shared" si="0"/>
        <v>26</v>
      </c>
      <c r="E26" s="4" t="s">
        <v>31</v>
      </c>
      <c r="F26" s="15">
        <v>2</v>
      </c>
      <c r="G26" s="15">
        <v>2</v>
      </c>
      <c r="H26" s="49">
        <v>1</v>
      </c>
      <c r="I26" s="49">
        <v>2</v>
      </c>
      <c r="J26" s="49">
        <v>2</v>
      </c>
      <c r="K26" s="49">
        <v>3</v>
      </c>
      <c r="L26" s="15">
        <v>2</v>
      </c>
      <c r="M26" s="49">
        <v>2</v>
      </c>
      <c r="N26" s="49">
        <v>2</v>
      </c>
      <c r="O26" s="49">
        <v>3</v>
      </c>
      <c r="P26" s="49">
        <v>3</v>
      </c>
      <c r="Q26" s="49">
        <v>2</v>
      </c>
    </row>
    <row r="27" spans="1:17" ht="63.75" customHeight="1" x14ac:dyDescent="0.25">
      <c r="A27" s="107" t="s">
        <v>110</v>
      </c>
      <c r="B27" s="40" t="s">
        <v>68</v>
      </c>
      <c r="C27" s="1" t="s">
        <v>88</v>
      </c>
      <c r="D27" s="49">
        <f t="shared" si="0"/>
        <v>240</v>
      </c>
      <c r="E27" s="4" t="s">
        <v>40</v>
      </c>
      <c r="F27" s="15">
        <v>20</v>
      </c>
      <c r="G27" s="15">
        <v>20</v>
      </c>
      <c r="H27" s="49">
        <v>20</v>
      </c>
      <c r="I27" s="49">
        <v>20</v>
      </c>
      <c r="J27" s="49">
        <v>20</v>
      </c>
      <c r="K27" s="49">
        <v>20</v>
      </c>
      <c r="L27" s="15">
        <v>20</v>
      </c>
      <c r="M27" s="49">
        <v>20</v>
      </c>
      <c r="N27" s="49">
        <v>20</v>
      </c>
      <c r="O27" s="49">
        <v>20</v>
      </c>
      <c r="P27" s="49">
        <v>20</v>
      </c>
      <c r="Q27" s="49">
        <v>20</v>
      </c>
    </row>
    <row r="28" spans="1:17" ht="70.5" customHeight="1" x14ac:dyDescent="0.25">
      <c r="A28" s="106"/>
      <c r="B28" s="40" t="s">
        <v>69</v>
      </c>
      <c r="C28" s="1" t="s">
        <v>7</v>
      </c>
      <c r="D28" s="49">
        <f t="shared" si="0"/>
        <v>24</v>
      </c>
      <c r="E28" s="94" t="s">
        <v>25</v>
      </c>
      <c r="F28" s="15">
        <v>2</v>
      </c>
      <c r="G28" s="15">
        <v>2</v>
      </c>
      <c r="H28" s="49">
        <v>2</v>
      </c>
      <c r="I28" s="49">
        <v>2</v>
      </c>
      <c r="J28" s="49">
        <v>2</v>
      </c>
      <c r="K28" s="49">
        <v>2</v>
      </c>
      <c r="L28" s="15">
        <v>2</v>
      </c>
      <c r="M28" s="49">
        <v>2</v>
      </c>
      <c r="N28" s="49">
        <v>2</v>
      </c>
      <c r="O28" s="49">
        <v>2</v>
      </c>
      <c r="P28" s="49">
        <v>2</v>
      </c>
      <c r="Q28" s="49">
        <v>2</v>
      </c>
    </row>
    <row r="29" spans="1:17" ht="155.25" customHeight="1" x14ac:dyDescent="0.25">
      <c r="A29" s="105" t="s">
        <v>104</v>
      </c>
      <c r="B29" s="41" t="s">
        <v>70</v>
      </c>
      <c r="C29" s="1" t="s">
        <v>90</v>
      </c>
      <c r="D29" s="49">
        <f t="shared" si="0"/>
        <v>765</v>
      </c>
      <c r="E29" s="4" t="s">
        <v>26</v>
      </c>
      <c r="F29" s="15">
        <v>70</v>
      </c>
      <c r="G29" s="15">
        <v>70</v>
      </c>
      <c r="H29" s="49">
        <v>60</v>
      </c>
      <c r="I29" s="49">
        <v>70</v>
      </c>
      <c r="J29" s="49">
        <v>60</v>
      </c>
      <c r="K29" s="49">
        <v>65</v>
      </c>
      <c r="L29" s="15">
        <v>70</v>
      </c>
      <c r="M29" s="49">
        <v>50</v>
      </c>
      <c r="N29" s="49">
        <v>60</v>
      </c>
      <c r="O29" s="49">
        <v>70</v>
      </c>
      <c r="P29" s="49">
        <v>65</v>
      </c>
      <c r="Q29" s="49">
        <v>55</v>
      </c>
    </row>
    <row r="30" spans="1:17" ht="58.5" customHeight="1" x14ac:dyDescent="0.25">
      <c r="A30" s="101" t="s">
        <v>111</v>
      </c>
      <c r="B30" s="42" t="s">
        <v>71</v>
      </c>
      <c r="C30" s="1" t="s">
        <v>7</v>
      </c>
      <c r="D30" s="49">
        <f t="shared" si="0"/>
        <v>24</v>
      </c>
      <c r="E30" s="4" t="s">
        <v>30</v>
      </c>
      <c r="F30" s="15">
        <v>2</v>
      </c>
      <c r="G30" s="15">
        <v>2</v>
      </c>
      <c r="H30" s="49">
        <v>2</v>
      </c>
      <c r="I30" s="49">
        <v>2</v>
      </c>
      <c r="J30" s="49">
        <v>2</v>
      </c>
      <c r="K30" s="49">
        <v>2</v>
      </c>
      <c r="L30" s="15">
        <v>2</v>
      </c>
      <c r="M30" s="49">
        <v>2</v>
      </c>
      <c r="N30" s="49">
        <v>2</v>
      </c>
      <c r="O30" s="49">
        <v>2</v>
      </c>
      <c r="P30" s="49">
        <v>2</v>
      </c>
      <c r="Q30" s="49">
        <v>2</v>
      </c>
    </row>
    <row r="31" spans="1:17" ht="65.25" customHeight="1" x14ac:dyDescent="0.25">
      <c r="A31" s="101"/>
      <c r="B31" s="46" t="s">
        <v>97</v>
      </c>
      <c r="C31" s="1" t="s">
        <v>50</v>
      </c>
      <c r="D31" s="49">
        <f t="shared" si="0"/>
        <v>1860</v>
      </c>
      <c r="E31" s="4" t="s">
        <v>37</v>
      </c>
      <c r="F31" s="15">
        <v>155</v>
      </c>
      <c r="G31" s="15">
        <v>155</v>
      </c>
      <c r="H31" s="49">
        <v>155</v>
      </c>
      <c r="I31" s="49">
        <v>155</v>
      </c>
      <c r="J31" s="49">
        <v>155</v>
      </c>
      <c r="K31" s="49">
        <v>155</v>
      </c>
      <c r="L31" s="15">
        <v>155</v>
      </c>
      <c r="M31" s="49">
        <v>155</v>
      </c>
      <c r="N31" s="49">
        <v>155</v>
      </c>
      <c r="O31" s="49">
        <v>155</v>
      </c>
      <c r="P31" s="49">
        <v>155</v>
      </c>
      <c r="Q31" s="49">
        <v>155</v>
      </c>
    </row>
    <row r="32" spans="1:17" ht="84.75" customHeight="1" x14ac:dyDescent="0.25">
      <c r="A32" s="106"/>
      <c r="B32" s="41" t="s">
        <v>72</v>
      </c>
      <c r="C32" s="100" t="s">
        <v>89</v>
      </c>
      <c r="D32" s="49">
        <f t="shared" si="0"/>
        <v>363243</v>
      </c>
      <c r="E32" s="16" t="s">
        <v>32</v>
      </c>
      <c r="F32" s="15">
        <v>42807</v>
      </c>
      <c r="G32" s="15">
        <v>37501</v>
      </c>
      <c r="H32" s="49">
        <v>27721</v>
      </c>
      <c r="I32" s="49">
        <v>27749</v>
      </c>
      <c r="J32" s="49">
        <v>30132</v>
      </c>
      <c r="K32" s="49">
        <v>34812</v>
      </c>
      <c r="L32" s="15">
        <v>30363</v>
      </c>
      <c r="M32" s="49">
        <v>27116</v>
      </c>
      <c r="N32" s="49">
        <v>28877</v>
      </c>
      <c r="O32" s="49">
        <v>32716</v>
      </c>
      <c r="P32" s="49">
        <v>26671</v>
      </c>
      <c r="Q32" s="49">
        <v>16778</v>
      </c>
    </row>
    <row r="33" spans="1:17" ht="117.75" customHeight="1" x14ac:dyDescent="0.25">
      <c r="A33" s="101" t="s">
        <v>111</v>
      </c>
      <c r="B33" s="41" t="s">
        <v>73</v>
      </c>
      <c r="C33" s="1" t="s">
        <v>7</v>
      </c>
      <c r="D33" s="49">
        <f t="shared" si="0"/>
        <v>120</v>
      </c>
      <c r="E33" s="5" t="s">
        <v>33</v>
      </c>
      <c r="F33" s="15">
        <v>10</v>
      </c>
      <c r="G33" s="15">
        <v>10</v>
      </c>
      <c r="H33" s="49">
        <v>10</v>
      </c>
      <c r="I33" s="49">
        <v>10</v>
      </c>
      <c r="J33" s="49">
        <v>10</v>
      </c>
      <c r="K33" s="49">
        <v>10</v>
      </c>
      <c r="L33" s="15">
        <v>10</v>
      </c>
      <c r="M33" s="49">
        <v>10</v>
      </c>
      <c r="N33" s="49">
        <v>10</v>
      </c>
      <c r="O33" s="49">
        <v>10</v>
      </c>
      <c r="P33" s="49">
        <v>10</v>
      </c>
      <c r="Q33" s="49">
        <v>10</v>
      </c>
    </row>
    <row r="34" spans="1:17" ht="83.25" customHeight="1" x14ac:dyDescent="0.25">
      <c r="A34" s="101"/>
      <c r="B34" s="47" t="s">
        <v>74</v>
      </c>
      <c r="C34" s="1" t="s">
        <v>50</v>
      </c>
      <c r="D34" s="49">
        <f t="shared" si="0"/>
        <v>34</v>
      </c>
      <c r="E34" s="4" t="s">
        <v>39</v>
      </c>
      <c r="F34" s="15">
        <v>1</v>
      </c>
      <c r="G34" s="15">
        <v>2</v>
      </c>
      <c r="H34" s="49">
        <v>6</v>
      </c>
      <c r="I34" s="49">
        <v>2</v>
      </c>
      <c r="J34" s="49">
        <v>2</v>
      </c>
      <c r="K34" s="49">
        <v>6</v>
      </c>
      <c r="L34" s="15">
        <v>2</v>
      </c>
      <c r="M34" s="49">
        <v>2</v>
      </c>
      <c r="N34" s="49">
        <v>7</v>
      </c>
      <c r="O34" s="49">
        <v>1</v>
      </c>
      <c r="P34" s="49">
        <v>2</v>
      </c>
      <c r="Q34" s="49">
        <v>1</v>
      </c>
    </row>
    <row r="35" spans="1:17" ht="82.5" customHeight="1" x14ac:dyDescent="0.25">
      <c r="A35" s="106"/>
      <c r="B35" s="41" t="s">
        <v>75</v>
      </c>
      <c r="C35" s="1" t="s">
        <v>7</v>
      </c>
      <c r="D35" s="49">
        <f t="shared" si="0"/>
        <v>16</v>
      </c>
      <c r="E35" s="4" t="s">
        <v>39</v>
      </c>
      <c r="F35" s="15">
        <v>2</v>
      </c>
      <c r="G35" s="15">
        <v>1</v>
      </c>
      <c r="H35" s="49">
        <v>1</v>
      </c>
      <c r="I35" s="49">
        <v>2</v>
      </c>
      <c r="J35" s="49">
        <v>1</v>
      </c>
      <c r="K35" s="49">
        <v>1</v>
      </c>
      <c r="L35" s="15">
        <v>2</v>
      </c>
      <c r="M35" s="49">
        <v>1</v>
      </c>
      <c r="N35" s="49">
        <v>1</v>
      </c>
      <c r="O35" s="49">
        <v>2</v>
      </c>
      <c r="P35" s="49">
        <v>1</v>
      </c>
      <c r="Q35" s="49">
        <v>1</v>
      </c>
    </row>
    <row r="36" spans="1:17" ht="52.5" customHeight="1" x14ac:dyDescent="0.25">
      <c r="A36" s="101" t="s">
        <v>102</v>
      </c>
      <c r="B36" s="47" t="s">
        <v>76</v>
      </c>
      <c r="C36" s="1" t="s">
        <v>53</v>
      </c>
      <c r="D36" s="49">
        <f t="shared" si="0"/>
        <v>780</v>
      </c>
      <c r="E36" s="6" t="s">
        <v>41</v>
      </c>
      <c r="F36" s="15">
        <v>65</v>
      </c>
      <c r="G36" s="15">
        <v>65</v>
      </c>
      <c r="H36" s="49">
        <v>65</v>
      </c>
      <c r="I36" s="49">
        <v>65</v>
      </c>
      <c r="J36" s="49">
        <v>65</v>
      </c>
      <c r="K36" s="49">
        <v>65</v>
      </c>
      <c r="L36" s="15">
        <v>65</v>
      </c>
      <c r="M36" s="49">
        <v>65</v>
      </c>
      <c r="N36" s="49">
        <v>65</v>
      </c>
      <c r="O36" s="49">
        <v>65</v>
      </c>
      <c r="P36" s="49">
        <v>65</v>
      </c>
      <c r="Q36" s="49">
        <v>65</v>
      </c>
    </row>
    <row r="37" spans="1:17" ht="51" x14ac:dyDescent="0.25">
      <c r="A37" s="101"/>
      <c r="B37" s="41" t="s">
        <v>77</v>
      </c>
      <c r="C37" s="15" t="s">
        <v>91</v>
      </c>
      <c r="D37" s="49">
        <f t="shared" si="0"/>
        <v>4</v>
      </c>
      <c r="E37" s="6" t="s">
        <v>42</v>
      </c>
      <c r="F37" s="15">
        <v>0</v>
      </c>
      <c r="G37" s="15">
        <v>1</v>
      </c>
      <c r="H37" s="49">
        <v>0</v>
      </c>
      <c r="I37" s="49">
        <v>0</v>
      </c>
      <c r="J37" s="49">
        <v>1</v>
      </c>
      <c r="K37" s="49">
        <v>0</v>
      </c>
      <c r="L37" s="15">
        <v>0</v>
      </c>
      <c r="M37" s="49">
        <v>1</v>
      </c>
      <c r="N37" s="49">
        <v>0</v>
      </c>
      <c r="O37" s="49">
        <v>0</v>
      </c>
      <c r="P37" s="49">
        <v>1</v>
      </c>
      <c r="Q37" s="49">
        <v>0</v>
      </c>
    </row>
    <row r="38" spans="1:17" ht="81.75" customHeight="1" x14ac:dyDescent="0.25">
      <c r="A38" s="101" t="s">
        <v>111</v>
      </c>
      <c r="B38" s="41" t="s">
        <v>78</v>
      </c>
      <c r="C38" s="1" t="s">
        <v>7</v>
      </c>
      <c r="D38" s="49">
        <f t="shared" si="0"/>
        <v>6</v>
      </c>
      <c r="E38" s="4" t="s">
        <v>43</v>
      </c>
      <c r="F38" s="15">
        <v>0</v>
      </c>
      <c r="G38" s="15">
        <v>1</v>
      </c>
      <c r="H38" s="49">
        <v>0</v>
      </c>
      <c r="I38" s="49">
        <v>1</v>
      </c>
      <c r="J38" s="49">
        <v>0</v>
      </c>
      <c r="K38" s="49">
        <v>1</v>
      </c>
      <c r="L38" s="15">
        <v>0</v>
      </c>
      <c r="M38" s="49">
        <v>1</v>
      </c>
      <c r="N38" s="49">
        <v>0</v>
      </c>
      <c r="O38" s="49">
        <v>1</v>
      </c>
      <c r="P38" s="49">
        <v>0</v>
      </c>
      <c r="Q38" s="49">
        <v>1</v>
      </c>
    </row>
    <row r="39" spans="1:17" ht="80.25" customHeight="1" x14ac:dyDescent="0.25">
      <c r="A39" s="108" t="s">
        <v>107</v>
      </c>
      <c r="B39" s="40" t="s">
        <v>79</v>
      </c>
      <c r="C39" s="1" t="s">
        <v>51</v>
      </c>
      <c r="D39" s="49">
        <f t="shared" si="0"/>
        <v>72</v>
      </c>
      <c r="E39" s="4" t="s">
        <v>44</v>
      </c>
      <c r="F39" s="15">
        <v>6</v>
      </c>
      <c r="G39" s="15">
        <v>6</v>
      </c>
      <c r="H39" s="49">
        <v>6</v>
      </c>
      <c r="I39" s="49">
        <v>6</v>
      </c>
      <c r="J39" s="49">
        <v>6</v>
      </c>
      <c r="K39" s="49">
        <v>6</v>
      </c>
      <c r="L39" s="15">
        <v>6</v>
      </c>
      <c r="M39" s="49">
        <v>6</v>
      </c>
      <c r="N39" s="49">
        <v>6</v>
      </c>
      <c r="O39" s="49">
        <v>6</v>
      </c>
      <c r="P39" s="49">
        <v>6</v>
      </c>
      <c r="Q39" s="49">
        <v>6</v>
      </c>
    </row>
    <row r="40" spans="1:17" ht="44.25" customHeight="1" x14ac:dyDescent="0.25">
      <c r="A40" s="107" t="s">
        <v>107</v>
      </c>
      <c r="B40" s="40" t="s">
        <v>98</v>
      </c>
      <c r="C40" s="1" t="s">
        <v>7</v>
      </c>
      <c r="D40" s="49">
        <f t="shared" si="0"/>
        <v>378</v>
      </c>
      <c r="E40" s="4" t="s">
        <v>45</v>
      </c>
      <c r="F40" s="15">
        <v>32</v>
      </c>
      <c r="G40" s="15">
        <v>30</v>
      </c>
      <c r="H40" s="49">
        <v>32</v>
      </c>
      <c r="I40" s="49">
        <v>31</v>
      </c>
      <c r="J40" s="49">
        <v>32</v>
      </c>
      <c r="K40" s="49">
        <v>31</v>
      </c>
      <c r="L40" s="15">
        <v>32</v>
      </c>
      <c r="M40" s="49">
        <v>32</v>
      </c>
      <c r="N40" s="49">
        <v>31</v>
      </c>
      <c r="O40" s="49">
        <v>32</v>
      </c>
      <c r="P40" s="49">
        <v>31</v>
      </c>
      <c r="Q40" s="49">
        <v>32</v>
      </c>
    </row>
    <row r="41" spans="1:17" ht="52.5" customHeight="1" x14ac:dyDescent="0.25">
      <c r="A41" s="109"/>
      <c r="B41" s="41" t="s">
        <v>80</v>
      </c>
      <c r="C41" s="1" t="s">
        <v>7</v>
      </c>
      <c r="D41" s="49">
        <f t="shared" si="0"/>
        <v>12</v>
      </c>
      <c r="E41" s="7" t="s">
        <v>29</v>
      </c>
      <c r="F41" s="15">
        <v>1</v>
      </c>
      <c r="G41" s="15">
        <v>1</v>
      </c>
      <c r="H41" s="49">
        <v>1</v>
      </c>
      <c r="I41" s="49">
        <v>1</v>
      </c>
      <c r="J41" s="49">
        <v>1</v>
      </c>
      <c r="K41" s="49">
        <v>1</v>
      </c>
      <c r="L41" s="15">
        <v>1</v>
      </c>
      <c r="M41" s="49">
        <v>1</v>
      </c>
      <c r="N41" s="49">
        <v>1</v>
      </c>
      <c r="O41" s="49">
        <v>1</v>
      </c>
      <c r="P41" s="49">
        <v>1</v>
      </c>
      <c r="Q41" s="49">
        <v>1</v>
      </c>
    </row>
    <row r="42" spans="1:17" ht="48" customHeight="1" x14ac:dyDescent="0.25">
      <c r="A42" s="107" t="s">
        <v>107</v>
      </c>
      <c r="B42" s="40" t="s">
        <v>81</v>
      </c>
      <c r="C42" s="1" t="s">
        <v>92</v>
      </c>
      <c r="D42" s="49">
        <f t="shared" si="0"/>
        <v>4</v>
      </c>
      <c r="E42" s="7" t="s">
        <v>85</v>
      </c>
      <c r="F42" s="100">
        <v>0</v>
      </c>
      <c r="G42" s="100">
        <v>0</v>
      </c>
      <c r="H42" s="49">
        <v>0</v>
      </c>
      <c r="I42" s="49">
        <v>0</v>
      </c>
      <c r="J42" s="49">
        <v>0</v>
      </c>
      <c r="K42" s="49">
        <v>0</v>
      </c>
      <c r="L42" s="100">
        <v>2</v>
      </c>
      <c r="M42" s="49">
        <v>0</v>
      </c>
      <c r="N42" s="49">
        <v>2</v>
      </c>
      <c r="O42" s="49">
        <v>0</v>
      </c>
      <c r="P42" s="49">
        <v>0</v>
      </c>
      <c r="Q42" s="49">
        <v>0</v>
      </c>
    </row>
    <row r="43" spans="1:17" ht="48.75" customHeight="1" x14ac:dyDescent="0.25">
      <c r="A43" s="107" t="s">
        <v>107</v>
      </c>
      <c r="B43" s="42" t="s">
        <v>82</v>
      </c>
      <c r="C43" s="1" t="s">
        <v>86</v>
      </c>
      <c r="D43" s="49">
        <f t="shared" si="0"/>
        <v>2</v>
      </c>
      <c r="E43" s="7" t="s">
        <v>85</v>
      </c>
      <c r="F43" s="100">
        <v>0</v>
      </c>
      <c r="G43" s="100">
        <v>0</v>
      </c>
      <c r="H43" s="49">
        <v>0</v>
      </c>
      <c r="I43" s="49">
        <v>0</v>
      </c>
      <c r="J43" s="49">
        <v>0</v>
      </c>
      <c r="K43" s="49">
        <v>0</v>
      </c>
      <c r="L43" s="100">
        <v>0</v>
      </c>
      <c r="M43" s="49">
        <v>0</v>
      </c>
      <c r="N43" s="49">
        <v>0</v>
      </c>
      <c r="O43" s="49">
        <v>0</v>
      </c>
      <c r="P43" s="49">
        <v>2</v>
      </c>
      <c r="Q43" s="49">
        <v>0</v>
      </c>
    </row>
    <row r="44" spans="1:17" ht="22.5" customHeight="1" x14ac:dyDescent="0.25">
      <c r="A44" s="109" t="s">
        <v>21</v>
      </c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3"/>
    </row>
    <row r="45" spans="1:17" x14ac:dyDescent="0.25">
      <c r="B45"/>
      <c r="C45"/>
      <c r="D45"/>
      <c r="F45" s="60"/>
      <c r="G45" s="61"/>
      <c r="H45" s="62"/>
      <c r="I45" s="61"/>
      <c r="J45" s="62"/>
      <c r="K45" s="61"/>
      <c r="L45" s="62"/>
      <c r="M45" s="146"/>
      <c r="N45" s="146"/>
      <c r="O45" s="146"/>
      <c r="P45" s="146"/>
      <c r="Q45" s="146"/>
    </row>
    <row r="46" spans="1:17" x14ac:dyDescent="0.25">
      <c r="B46" s="12"/>
      <c r="C46" s="12"/>
      <c r="D46" s="12"/>
      <c r="E46" s="95"/>
      <c r="F46" s="36"/>
      <c r="G46" s="36"/>
      <c r="H46" s="36"/>
      <c r="I46" s="61"/>
      <c r="J46" s="62"/>
      <c r="K46" s="61"/>
      <c r="L46" s="62"/>
      <c r="M46" s="61"/>
      <c r="N46" s="62"/>
      <c r="O46" s="61"/>
      <c r="P46" s="55"/>
      <c r="Q46" s="63"/>
    </row>
    <row r="47" spans="1:17" ht="15.75" customHeight="1" x14ac:dyDescent="0.25">
      <c r="A47" s="143" t="s">
        <v>56</v>
      </c>
      <c r="B47" s="26" t="s">
        <v>55</v>
      </c>
      <c r="C47" s="20"/>
      <c r="D47" s="23" t="s">
        <v>54</v>
      </c>
      <c r="E47" s="96"/>
      <c r="F47" s="36"/>
      <c r="G47" s="36"/>
      <c r="H47" s="36"/>
      <c r="I47" s="61"/>
      <c r="J47" s="62"/>
      <c r="K47" s="61"/>
      <c r="L47" s="62"/>
      <c r="M47" s="61"/>
      <c r="N47" s="62"/>
      <c r="O47" s="61"/>
      <c r="P47" s="55"/>
      <c r="Q47" s="63"/>
    </row>
    <row r="48" spans="1:17" ht="15.75" customHeight="1" x14ac:dyDescent="0.25">
      <c r="A48" s="144"/>
      <c r="B48" s="27"/>
      <c r="C48" s="21"/>
      <c r="D48" s="24"/>
      <c r="E48" s="97"/>
      <c r="F48" s="36"/>
      <c r="G48" s="36"/>
      <c r="H48" s="36"/>
      <c r="I48" s="61"/>
      <c r="J48" s="62"/>
      <c r="K48" s="61"/>
      <c r="L48" s="62"/>
      <c r="M48" s="61"/>
      <c r="N48" s="62"/>
      <c r="O48" s="61"/>
      <c r="P48" s="55"/>
      <c r="Q48" s="63"/>
    </row>
    <row r="49" spans="1:17" ht="15.75" customHeight="1" x14ac:dyDescent="0.25">
      <c r="A49" s="144"/>
      <c r="B49" s="27"/>
      <c r="C49" s="21"/>
      <c r="D49" s="24"/>
      <c r="E49" s="97"/>
      <c r="F49" s="36"/>
      <c r="G49" s="36"/>
      <c r="H49" s="36"/>
      <c r="I49" s="61"/>
      <c r="J49" s="62"/>
      <c r="K49" s="61"/>
      <c r="L49" s="62"/>
      <c r="M49" s="61"/>
      <c r="N49" s="62"/>
      <c r="O49" s="61"/>
      <c r="P49" s="55"/>
      <c r="Q49" s="63"/>
    </row>
    <row r="50" spans="1:17" ht="15.75" customHeight="1" x14ac:dyDescent="0.25">
      <c r="A50" s="144"/>
      <c r="B50" s="27"/>
      <c r="C50" s="21"/>
      <c r="D50" s="24"/>
      <c r="E50" s="97"/>
      <c r="F50" s="36"/>
      <c r="G50" s="36"/>
      <c r="H50" s="36"/>
      <c r="I50" s="61"/>
      <c r="J50" s="62"/>
      <c r="K50" s="61"/>
      <c r="L50" s="62"/>
      <c r="M50" s="61"/>
      <c r="N50" s="62"/>
      <c r="O50" s="61"/>
      <c r="P50" s="55"/>
      <c r="Q50" s="63"/>
    </row>
    <row r="51" spans="1:17" ht="15.75" customHeight="1" x14ac:dyDescent="0.25">
      <c r="A51" s="144"/>
      <c r="B51" s="27"/>
      <c r="C51" s="21"/>
      <c r="D51" s="24"/>
      <c r="E51" s="97"/>
      <c r="I51" s="61"/>
      <c r="J51" s="62"/>
      <c r="K51" s="61"/>
      <c r="L51" s="62"/>
      <c r="M51" s="61"/>
      <c r="N51" s="62"/>
      <c r="O51" s="61"/>
      <c r="P51" s="55"/>
      <c r="Q51" s="63"/>
    </row>
    <row r="52" spans="1:17" ht="15" customHeight="1" x14ac:dyDescent="0.25">
      <c r="A52" s="144"/>
      <c r="B52" s="24"/>
      <c r="C52" s="21"/>
      <c r="D52" s="24"/>
      <c r="E52" s="97"/>
      <c r="H52" s="30"/>
      <c r="I52" s="30"/>
      <c r="J52" s="62"/>
      <c r="K52" s="61"/>
      <c r="L52" s="62"/>
      <c r="M52" s="61"/>
      <c r="N52" s="62"/>
      <c r="O52" s="61"/>
      <c r="P52" s="55"/>
      <c r="Q52" s="63"/>
    </row>
    <row r="53" spans="1:17" ht="15" customHeight="1" x14ac:dyDescent="0.25">
      <c r="A53" s="144"/>
      <c r="B53" s="24"/>
      <c r="C53" s="21"/>
      <c r="D53" s="24"/>
      <c r="E53" s="97"/>
      <c r="H53" s="66"/>
      <c r="I53" s="66"/>
      <c r="J53" s="62"/>
      <c r="K53" s="61"/>
      <c r="L53" s="62"/>
      <c r="M53" s="61"/>
      <c r="N53" s="62"/>
      <c r="O53" s="61"/>
      <c r="P53" s="55"/>
      <c r="Q53" s="63"/>
    </row>
    <row r="54" spans="1:17" ht="15" customHeight="1" x14ac:dyDescent="0.25">
      <c r="A54" s="144"/>
      <c r="B54" s="24"/>
      <c r="C54" s="21"/>
      <c r="D54" s="24"/>
      <c r="E54" s="97"/>
      <c r="H54" s="58"/>
      <c r="I54" s="58"/>
      <c r="J54" s="62"/>
      <c r="K54" s="61"/>
      <c r="L54" s="62"/>
      <c r="M54" s="61"/>
      <c r="N54" s="62"/>
      <c r="O54" s="61"/>
      <c r="P54" s="55"/>
      <c r="Q54" s="63"/>
    </row>
    <row r="55" spans="1:17" ht="15" customHeight="1" x14ac:dyDescent="0.25">
      <c r="A55" s="144"/>
      <c r="B55" s="24" t="s">
        <v>114</v>
      </c>
      <c r="C55" s="21"/>
      <c r="D55" s="24"/>
      <c r="E55" s="97"/>
      <c r="H55" s="60"/>
      <c r="I55" s="61"/>
      <c r="J55" s="62"/>
      <c r="K55" s="61"/>
      <c r="L55" s="62"/>
      <c r="M55" s="61"/>
      <c r="N55" s="62"/>
      <c r="O55" s="61"/>
      <c r="P55" s="55"/>
      <c r="Q55" s="63"/>
    </row>
    <row r="56" spans="1:17" ht="15" customHeight="1" x14ac:dyDescent="0.25">
      <c r="A56" s="145"/>
      <c r="B56" s="25"/>
      <c r="C56" s="22"/>
      <c r="D56" s="25"/>
      <c r="E56" s="98"/>
      <c r="F56" s="60"/>
      <c r="G56" s="61"/>
      <c r="H56" s="62"/>
      <c r="I56" s="61"/>
      <c r="J56" s="62"/>
      <c r="K56" s="61"/>
      <c r="L56" s="62"/>
      <c r="M56" s="61"/>
      <c r="N56" s="62"/>
      <c r="O56" s="61"/>
      <c r="P56" s="55"/>
      <c r="Q56" s="63"/>
    </row>
    <row r="57" spans="1:17" x14ac:dyDescent="0.25">
      <c r="B57" s="12"/>
      <c r="C57" s="12"/>
      <c r="D57" s="12"/>
      <c r="E57" s="95"/>
      <c r="F57" s="60"/>
      <c r="G57" s="61"/>
      <c r="H57" s="62"/>
      <c r="I57" s="61"/>
      <c r="J57" s="62"/>
      <c r="K57" s="61"/>
      <c r="L57" s="62"/>
      <c r="M57" s="61"/>
      <c r="O57" s="61"/>
      <c r="P57" s="55"/>
      <c r="Q57" s="63"/>
    </row>
    <row r="58" spans="1:17" x14ac:dyDescent="0.25">
      <c r="A58" s="110"/>
      <c r="B58" s="11"/>
      <c r="C58" s="17"/>
      <c r="D58" s="18"/>
      <c r="E58" s="19"/>
      <c r="F58" s="60"/>
      <c r="G58" s="61"/>
      <c r="H58" s="62"/>
      <c r="I58" s="61"/>
      <c r="J58" s="62"/>
      <c r="K58" s="61"/>
      <c r="L58" s="62"/>
      <c r="M58" s="61"/>
      <c r="N58" s="62"/>
      <c r="O58" s="61"/>
      <c r="P58" s="55"/>
      <c r="Q58" s="63"/>
    </row>
    <row r="59" spans="1:17" x14ac:dyDescent="0.25">
      <c r="F59" s="60"/>
      <c r="G59" s="61"/>
      <c r="H59" s="62"/>
      <c r="I59" s="61"/>
      <c r="J59" s="62"/>
      <c r="K59" s="61"/>
      <c r="L59" s="62"/>
      <c r="M59" s="61"/>
      <c r="N59" s="62"/>
      <c r="O59" s="61"/>
      <c r="P59" s="55"/>
      <c r="Q59" s="63"/>
    </row>
    <row r="60" spans="1:17" x14ac:dyDescent="0.25">
      <c r="F60" s="60"/>
      <c r="G60" s="61"/>
      <c r="H60" s="62"/>
      <c r="I60" s="61"/>
      <c r="J60" s="62"/>
      <c r="K60" s="61"/>
      <c r="L60" s="62"/>
      <c r="M60" s="61"/>
      <c r="N60" s="62"/>
      <c r="O60" s="61"/>
      <c r="P60" s="55"/>
      <c r="Q60" s="63"/>
    </row>
    <row r="61" spans="1:17" x14ac:dyDescent="0.25">
      <c r="F61" s="60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</sheetData>
  <mergeCells count="11">
    <mergeCell ref="A47:A56"/>
    <mergeCell ref="M45:Q45"/>
    <mergeCell ref="E11:E15"/>
    <mergeCell ref="E18:E19"/>
    <mergeCell ref="A7:A8"/>
    <mergeCell ref="B7:B8"/>
    <mergeCell ref="C7:C8"/>
    <mergeCell ref="D7:D8"/>
    <mergeCell ref="E7:E8"/>
    <mergeCell ref="F7:Q7"/>
    <mergeCell ref="B44:Q44"/>
  </mergeCells>
  <pageMargins left="0.7" right="0.7" top="0.54" bottom="0.75" header="0.3" footer="0.3"/>
  <pageSetup scale="51" fitToHeight="0" orientation="landscape" r:id="rId1"/>
  <rowBreaks count="3" manualBreakCount="3">
    <brk id="17" max="16383" man="1"/>
    <brk id="30" max="16" man="1"/>
    <brk id="5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2016 COSTOS</vt:lpstr>
      <vt:lpstr>PLAN SIN COSTOS</vt:lpstr>
      <vt:lpstr>'PLAN 2016 COSTOS'!Área_de_impresión</vt:lpstr>
      <vt:lpstr>'PLAN SIN COSTOS'!Área_de_impresión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 Hugo Arevalo</cp:lastModifiedBy>
  <cp:lastPrinted>2015-07-20T13:15:20Z</cp:lastPrinted>
  <dcterms:created xsi:type="dcterms:W3CDTF">2014-07-24T20:31:47Z</dcterms:created>
  <dcterms:modified xsi:type="dcterms:W3CDTF">2015-08-18T21:27:11Z</dcterms:modified>
</cp:coreProperties>
</file>