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SSP171\Documents\UFI 2023\OIR 2023\FEBERO 2023\PRESUPUESTO\"/>
    </mc:Choice>
  </mc:AlternateContent>
  <xr:revisionPtr revIDLastSave="0" documentId="13_ncr:1_{2A0F0597-ACE4-40E5-A879-AD3BB1B615A5}" xr6:coauthVersionLast="47" xr6:coauthVersionMax="47" xr10:uidLastSave="{00000000-0000-0000-0000-000000000000}"/>
  <bookViews>
    <workbookView xWindow="-120" yWindow="-120" windowWidth="20730" windowHeight="11160" xr2:uid="{25B4A75B-8D30-4569-92AF-72EB131E70E4}"/>
  </bookViews>
  <sheets>
    <sheet name="FEBRERO 2023" sheetId="2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5" i="2" l="1"/>
  <c r="E47" i="2"/>
  <c r="E39" i="2"/>
  <c r="E24" i="2"/>
  <c r="E42" i="2" l="1"/>
  <c r="E69" i="2"/>
  <c r="E18" i="2"/>
  <c r="C20" i="2"/>
  <c r="E71" i="2"/>
  <c r="E51" i="2"/>
  <c r="E75" i="2"/>
  <c r="E61" i="2"/>
  <c r="E103" i="2"/>
  <c r="C32" i="2"/>
  <c r="E33" i="2"/>
  <c r="E32" i="2" s="1"/>
  <c r="C94" i="2"/>
  <c r="C93" i="2" s="1"/>
  <c r="D32" i="2"/>
  <c r="E43" i="2"/>
  <c r="E79" i="2"/>
  <c r="E15" i="2"/>
  <c r="E58" i="2"/>
  <c r="E101" i="2"/>
  <c r="E90" i="2"/>
  <c r="E66" i="2"/>
  <c r="E19" i="2"/>
  <c r="E62" i="2"/>
  <c r="E80" i="2"/>
  <c r="C87" i="2"/>
  <c r="E46" i="2"/>
  <c r="E99" i="2"/>
  <c r="E104" i="2"/>
  <c r="E88" i="2"/>
  <c r="E40" i="2"/>
  <c r="E89" i="2"/>
  <c r="E65" i="2"/>
  <c r="E106" i="2"/>
  <c r="C16" i="2" l="1"/>
  <c r="C77" i="2"/>
  <c r="E78" i="2"/>
  <c r="E102" i="2"/>
  <c r="E74" i="2"/>
  <c r="E12" i="2"/>
  <c r="C11" i="2"/>
  <c r="E87" i="2"/>
  <c r="C22" i="2"/>
  <c r="E56" i="2"/>
  <c r="D91" i="2"/>
  <c r="E76" i="2"/>
  <c r="D87" i="2"/>
  <c r="E63" i="2"/>
  <c r="E70" i="2"/>
  <c r="C97" i="2"/>
  <c r="E81" i="2"/>
  <c r="C107" i="2"/>
  <c r="E49" i="2"/>
  <c r="E85" i="2"/>
  <c r="E28" i="2"/>
  <c r="E92" i="2"/>
  <c r="E91" i="2" s="1"/>
  <c r="C91" i="2"/>
  <c r="C30" i="2"/>
  <c r="C59" i="2"/>
  <c r="E60" i="2"/>
  <c r="E53" i="2"/>
  <c r="E44" i="2"/>
  <c r="D77" i="2"/>
  <c r="E48" i="2"/>
  <c r="C83" i="2"/>
  <c r="E36" i="2"/>
  <c r="C72" i="2"/>
  <c r="E73" i="2"/>
  <c r="D72" i="2"/>
  <c r="E38" i="2"/>
  <c r="E37" i="2"/>
  <c r="C26" i="2"/>
  <c r="C54" i="2"/>
  <c r="C35" i="2"/>
  <c r="E86" i="2"/>
  <c r="C96" i="2" l="1"/>
  <c r="E77" i="2"/>
  <c r="D94" i="2"/>
  <c r="D93" i="2" s="1"/>
  <c r="E95" i="2"/>
  <c r="E94" i="2" s="1"/>
  <c r="E93" i="2" s="1"/>
  <c r="E68" i="2"/>
  <c r="E14" i="2"/>
  <c r="E45" i="2"/>
  <c r="E100" i="2"/>
  <c r="C34" i="2"/>
  <c r="E25" i="2"/>
  <c r="E29" i="2"/>
  <c r="E52" i="2"/>
  <c r="D35" i="2"/>
  <c r="E72" i="2"/>
  <c r="E50" i="2"/>
  <c r="C10" i="2"/>
  <c r="D97" i="2"/>
  <c r="C82" i="2"/>
  <c r="E67" i="2"/>
  <c r="E98" i="2"/>
  <c r="E57" i="2"/>
  <c r="E41" i="2"/>
  <c r="E64" i="2"/>
  <c r="C109" i="2" l="1"/>
  <c r="C110" i="2" s="1"/>
  <c r="C111" i="2" s="1"/>
  <c r="E59" i="2"/>
  <c r="E35" i="2"/>
  <c r="D107" i="2"/>
  <c r="D96" i="2" s="1"/>
  <c r="E108" i="2"/>
  <c r="E107" i="2" s="1"/>
  <c r="D22" i="2"/>
  <c r="E23" i="2"/>
  <c r="E22" i="2" s="1"/>
  <c r="D16" i="2"/>
  <c r="E17" i="2"/>
  <c r="E16" i="2" s="1"/>
  <c r="D26" i="2"/>
  <c r="E27" i="2"/>
  <c r="E26" i="2" s="1"/>
  <c r="D83" i="2"/>
  <c r="D82" i="2" s="1"/>
  <c r="E84" i="2"/>
  <c r="E83" i="2" s="1"/>
  <c r="E82" i="2" s="1"/>
  <c r="E13" i="2"/>
  <c r="E11" i="2" s="1"/>
  <c r="D11" i="2"/>
  <c r="D59" i="2"/>
  <c r="D20" i="2"/>
  <c r="E21" i="2"/>
  <c r="E20" i="2" s="1"/>
  <c r="D30" i="2"/>
  <c r="E31" i="2"/>
  <c r="E30" i="2" s="1"/>
  <c r="E97" i="2"/>
  <c r="D54" i="2"/>
  <c r="E55" i="2"/>
  <c r="E54" i="2" s="1"/>
  <c r="E96" i="2" l="1"/>
  <c r="D34" i="2"/>
  <c r="E34" i="2"/>
  <c r="E10" i="2"/>
  <c r="D10" i="2"/>
  <c r="D109" i="2" l="1"/>
  <c r="D110" i="2" s="1"/>
  <c r="D111" i="2" s="1"/>
  <c r="E109" i="2"/>
  <c r="E110" i="2" s="1"/>
  <c r="E111" i="2" s="1"/>
</calcChain>
</file>

<file path=xl/sharedStrings.xml><?xml version="1.0" encoding="utf-8"?>
<sst xmlns="http://schemas.openxmlformats.org/spreadsheetml/2006/main" count="112" uniqueCount="105">
  <si>
    <t>CONSEJO SUPERIOR DE SALUD PÚBLICA</t>
  </si>
  <si>
    <t>(EN DOLARES)</t>
  </si>
  <si>
    <t>CODIGO</t>
  </si>
  <si>
    <t>CONCEPTO</t>
  </si>
  <si>
    <t>Remuneraciones</t>
  </si>
  <si>
    <t>Remuneraciones Permanentes</t>
  </si>
  <si>
    <t>Sueldos</t>
  </si>
  <si>
    <t>Aguinaldos</t>
  </si>
  <si>
    <t>Dietas</t>
  </si>
  <si>
    <t>Beneficios Adicionales</t>
  </si>
  <si>
    <t>Remuneraciones Eventuales</t>
  </si>
  <si>
    <t>Remuneraciones Extraordinarias</t>
  </si>
  <si>
    <t>Horas Extraordinarias</t>
  </si>
  <si>
    <t>Contribuciones Patronales a Inst de Seg Social Públicas</t>
  </si>
  <si>
    <t>Por Remuneraciones Permanentes</t>
  </si>
  <si>
    <t>Por Remuneraciones Eventuales</t>
  </si>
  <si>
    <t>Por Remuneraciones Extraordinarias</t>
  </si>
  <si>
    <t>Contribuciones Patronales a Inst de Seg Social Privadas</t>
  </si>
  <si>
    <t>Indemnizaciones</t>
  </si>
  <si>
    <t>Al Personal de Servicios Permanentes</t>
  </si>
  <si>
    <t>Remuneraciones Diversas</t>
  </si>
  <si>
    <t>Adquisiciones de Bienes y Servicios</t>
  </si>
  <si>
    <t>Bienes de Uso y Consumo</t>
  </si>
  <si>
    <t>Productos Alimenticios para Personas</t>
  </si>
  <si>
    <t>Productos Agropecuarios y Forestales</t>
  </si>
  <si>
    <t>Productos Textiles y Vestuarios</t>
  </si>
  <si>
    <t>Productos de Papel y Cartón</t>
  </si>
  <si>
    <t>Productos de Cuero y Caucho</t>
  </si>
  <si>
    <t>Productos Químicos</t>
  </si>
  <si>
    <t>Productos Farmacéuticos y Medicinales</t>
  </si>
  <si>
    <t>Llantas y Neumáticos</t>
  </si>
  <si>
    <t>Combustibles y Lubricantes</t>
  </si>
  <si>
    <t>Minerales no Métalicos y Productos Derivados</t>
  </si>
  <si>
    <t>Minerales Métalicos y Productos Derivados</t>
  </si>
  <si>
    <t>Materiales e Instrumental de Laboratorio y uso Médico</t>
  </si>
  <si>
    <t>Materiales de Oficina</t>
  </si>
  <si>
    <t>Materiales Informáticos</t>
  </si>
  <si>
    <t>Libros , Textos, Utiles de Enseñanza y Publicaciones</t>
  </si>
  <si>
    <t>Herramientas, Repuestos y Accesorios</t>
  </si>
  <si>
    <t>Materiales Eléctricos</t>
  </si>
  <si>
    <t>Bienes de Uso y Consumo Diversos</t>
  </si>
  <si>
    <t>Servicios Básicos</t>
  </si>
  <si>
    <t>Servicios de Energía Eléctrica</t>
  </si>
  <si>
    <t>Servicios de Agua</t>
  </si>
  <si>
    <t>Servicios de Telecomunicaciones</t>
  </si>
  <si>
    <t>Servicios de Correos</t>
  </si>
  <si>
    <t>Servicios Generales y Arrendamientos</t>
  </si>
  <si>
    <t>Mantenimientos y Reparaciones de Bienes Muebles</t>
  </si>
  <si>
    <t>Mantenimientos y Reparaciones de Vehículos</t>
  </si>
  <si>
    <t>Mantenimientos y Reparaciones de Bienes Inmuebles</t>
  </si>
  <si>
    <t>Servicios de Publicidad</t>
  </si>
  <si>
    <t>Servicios de Vigilancia</t>
  </si>
  <si>
    <t>Servicios de Limpiezas y Fumigaciones</t>
  </si>
  <si>
    <t>Servicios de Lavanderías y Planchado</t>
  </si>
  <si>
    <t>Servicios de Alimentación</t>
  </si>
  <si>
    <t>Impresiones, Publicaciones y Reproducciones</t>
  </si>
  <si>
    <t>Arrendamiento de Bienes Muebles</t>
  </si>
  <si>
    <t>Arrendamiento de Bienes Inmuebles</t>
  </si>
  <si>
    <t>Servicios Generales y Arrendamientos Diversos</t>
  </si>
  <si>
    <t>Pasajes y Viáticos</t>
  </si>
  <si>
    <t>Pasajes al Interior</t>
  </si>
  <si>
    <t>Pasajes al Exterior</t>
  </si>
  <si>
    <t>Viáticos por Comisión Interna</t>
  </si>
  <si>
    <t>Viáticos por Comisión Externa</t>
  </si>
  <si>
    <t>Consultorías, Estudios e Investigaciones</t>
  </si>
  <si>
    <t>Servicios Jurídicos</t>
  </si>
  <si>
    <t>Servicios de Capacitación</t>
  </si>
  <si>
    <t>Consultorías, Estudios e Investigaciones Diversas</t>
  </si>
  <si>
    <t>Gastos Financieros y Otros</t>
  </si>
  <si>
    <t>Impuestos, Tasas y Derechos</t>
  </si>
  <si>
    <t>Tasas</t>
  </si>
  <si>
    <t>Derechos</t>
  </si>
  <si>
    <t>Impuestos, Tasas y Derechos Diversos</t>
  </si>
  <si>
    <t>Seguros, Comisiones y Gastos Bancarios</t>
  </si>
  <si>
    <t>Primas y Gastos de Seguros de Personas</t>
  </si>
  <si>
    <t>Primas y Gastos de Seguros de Bienes</t>
  </si>
  <si>
    <t>Comisiones y Gastos Bancarios</t>
  </si>
  <si>
    <t>Otros Gastos no Clasificados</t>
  </si>
  <si>
    <t>Gastos Diversos</t>
  </si>
  <si>
    <t>Transferencias Corrientes</t>
  </si>
  <si>
    <t>Transferencias Corrientes al Sector Privado</t>
  </si>
  <si>
    <t>A Personas Naturales</t>
  </si>
  <si>
    <t>Inversiones en Activos Fijos</t>
  </si>
  <si>
    <t>Bienes Muebles</t>
  </si>
  <si>
    <t>Mobiliarios</t>
  </si>
  <si>
    <t>Maquinarias y Equipos</t>
  </si>
  <si>
    <t>Equipos Informáticos</t>
  </si>
  <si>
    <t>Vehículos de Transporte</t>
  </si>
  <si>
    <t>Herramientas y Repuestos Principales</t>
  </si>
  <si>
    <t>Maquinaria y Equipo para Apoyo Institucional</t>
  </si>
  <si>
    <t>Bienes Muebles Diversos</t>
  </si>
  <si>
    <t>Intangibles</t>
  </si>
  <si>
    <t>Derechos de Propiedad Intelectual</t>
  </si>
  <si>
    <t>Total Rubro</t>
  </si>
  <si>
    <t>Total Cuenta</t>
  </si>
  <si>
    <t>Total Especifico</t>
  </si>
  <si>
    <t>PRESUPUESTARIO</t>
  </si>
  <si>
    <t>Institucional</t>
  </si>
  <si>
    <t>Servicios Médicos</t>
  </si>
  <si>
    <t>ESTADO DE EJECUCION PRESUPUESTARIA DE EGRESOS</t>
  </si>
  <si>
    <t>Reporte Acumulado del 1 de Enero al 28  de Febrero 2023</t>
  </si>
  <si>
    <t>CREDITO PRESUPUESTARIO</t>
  </si>
  <si>
    <t>Maquinaria y Equipo para la Producción</t>
  </si>
  <si>
    <t>Equipos Medicos y de Laboratorio</t>
  </si>
  <si>
    <t>TOTAL DEVNGADO AL 28/02/2023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</si>
</sst>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.00_);_(&quot;$&quot;* \(#,##0.00\);_(&quot;$&quot;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000000"/>
      <name val="Courier New"/>
      <family val="3"/>
    </font>
    <font>
      <sz val="10"/>
      <color rgb="FF000000"/>
      <name val="Courier New"/>
      <family val="3"/>
    </font>
    <font>
      <b/>
      <sz val="9"/>
      <name val="Courier New"/>
      <family val="3"/>
    </font>
    <font>
      <b/>
      <sz val="8"/>
      <color rgb="FF000000"/>
      <name val="Courier New"/>
      <family val="3"/>
    </font>
    <font>
      <b/>
      <sz val="8"/>
      <name val="Courier New"/>
      <family val="3"/>
    </font>
    <font>
      <sz val="8"/>
      <color rgb="FF000000"/>
      <name val="Courier New"/>
      <family val="3"/>
    </font>
    <font>
      <sz val="8"/>
      <name val="Courier New"/>
      <family val="3"/>
    </font>
  </fonts>
  <fills count="3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000000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1" fontId="5" fillId="0" borderId="0" xfId="0" applyNumberFormat="1" applyFont="1" applyAlignment="1">
      <alignment horizontal="left" vertical="center" wrapText="1"/>
    </xf>
    <xf numFmtId="0" fontId="6" fillId="0" borderId="0" xfId="0" applyFont="1" applyAlignment="1">
      <alignment vertical="center" wrapText="1"/>
    </xf>
    <xf numFmtId="164" fontId="5" fillId="0" borderId="0" xfId="1" applyFont="1" applyFill="1" applyBorder="1" applyAlignment="1">
      <alignment vertical="center" wrapText="1"/>
    </xf>
    <xf numFmtId="1" fontId="7" fillId="0" borderId="0" xfId="0" applyNumberFormat="1" applyFont="1" applyAlignment="1">
      <alignment horizontal="left" vertical="center" wrapText="1"/>
    </xf>
    <xf numFmtId="0" fontId="8" fillId="0" borderId="0" xfId="0" applyFont="1" applyAlignment="1">
      <alignment vertical="center" wrapText="1"/>
    </xf>
    <xf numFmtId="164" fontId="7" fillId="0" borderId="0" xfId="1" applyFont="1" applyFill="1" applyBorder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164" fontId="7" fillId="0" borderId="1" xfId="1" applyFont="1" applyFill="1" applyBorder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6" fillId="0" borderId="2" xfId="0" applyFont="1" applyBorder="1" applyAlignment="1">
      <alignment vertical="center" wrapText="1"/>
    </xf>
    <xf numFmtId="0" fontId="2" fillId="2" borderId="0" xfId="0" applyFont="1" applyFill="1" applyAlignment="1">
      <alignment horizontal="left" vertical="center"/>
    </xf>
    <xf numFmtId="0" fontId="2" fillId="0" borderId="0" xfId="0" applyFont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965DB1-5B8A-4CA5-B3E8-AEA2C06F1867}">
  <dimension ref="A1:E111"/>
  <sheetViews>
    <sheetView tabSelected="1" zoomScale="145" zoomScaleNormal="145" workbookViewId="0">
      <selection activeCell="D114" sqref="D114"/>
    </sheetView>
  </sheetViews>
  <sheetFormatPr baseColWidth="10" defaultColWidth="8" defaultRowHeight="13.5" x14ac:dyDescent="0.25"/>
  <cols>
    <col min="1" max="1" width="8" style="2"/>
    <col min="2" max="2" width="43.85546875" style="2" customWidth="1"/>
    <col min="3" max="3" width="16.85546875" style="2" customWidth="1"/>
    <col min="4" max="5" width="16" style="2" customWidth="1"/>
    <col min="6" max="254" width="8" style="2"/>
    <col min="255" max="255" width="43.85546875" style="2" customWidth="1"/>
    <col min="256" max="256" width="16.85546875" style="2" customWidth="1"/>
    <col min="257" max="261" width="16" style="2" customWidth="1"/>
    <col min="262" max="510" width="8" style="2"/>
    <col min="511" max="511" width="43.85546875" style="2" customWidth="1"/>
    <col min="512" max="512" width="16.85546875" style="2" customWidth="1"/>
    <col min="513" max="517" width="16" style="2" customWidth="1"/>
    <col min="518" max="766" width="8" style="2"/>
    <col min="767" max="767" width="43.85546875" style="2" customWidth="1"/>
    <col min="768" max="768" width="16.85546875" style="2" customWidth="1"/>
    <col min="769" max="773" width="16" style="2" customWidth="1"/>
    <col min="774" max="1022" width="8" style="2"/>
    <col min="1023" max="1023" width="43.85546875" style="2" customWidth="1"/>
    <col min="1024" max="1024" width="16.85546875" style="2" customWidth="1"/>
    <col min="1025" max="1029" width="16" style="2" customWidth="1"/>
    <col min="1030" max="1278" width="8" style="2"/>
    <col min="1279" max="1279" width="43.85546875" style="2" customWidth="1"/>
    <col min="1280" max="1280" width="16.85546875" style="2" customWidth="1"/>
    <col min="1281" max="1285" width="16" style="2" customWidth="1"/>
    <col min="1286" max="1534" width="8" style="2"/>
    <col min="1535" max="1535" width="43.85546875" style="2" customWidth="1"/>
    <col min="1536" max="1536" width="16.85546875" style="2" customWidth="1"/>
    <col min="1537" max="1541" width="16" style="2" customWidth="1"/>
    <col min="1542" max="1790" width="8" style="2"/>
    <col min="1791" max="1791" width="43.85546875" style="2" customWidth="1"/>
    <col min="1792" max="1792" width="16.85546875" style="2" customWidth="1"/>
    <col min="1793" max="1797" width="16" style="2" customWidth="1"/>
    <col min="1798" max="2046" width="8" style="2"/>
    <col min="2047" max="2047" width="43.85546875" style="2" customWidth="1"/>
    <col min="2048" max="2048" width="16.85546875" style="2" customWidth="1"/>
    <col min="2049" max="2053" width="16" style="2" customWidth="1"/>
    <col min="2054" max="2302" width="8" style="2"/>
    <col min="2303" max="2303" width="43.85546875" style="2" customWidth="1"/>
    <col min="2304" max="2304" width="16.85546875" style="2" customWidth="1"/>
    <col min="2305" max="2309" width="16" style="2" customWidth="1"/>
    <col min="2310" max="2558" width="8" style="2"/>
    <col min="2559" max="2559" width="43.85546875" style="2" customWidth="1"/>
    <col min="2560" max="2560" width="16.85546875" style="2" customWidth="1"/>
    <col min="2561" max="2565" width="16" style="2" customWidth="1"/>
    <col min="2566" max="2814" width="8" style="2"/>
    <col min="2815" max="2815" width="43.85546875" style="2" customWidth="1"/>
    <col min="2816" max="2816" width="16.85546875" style="2" customWidth="1"/>
    <col min="2817" max="2821" width="16" style="2" customWidth="1"/>
    <col min="2822" max="3070" width="8" style="2"/>
    <col min="3071" max="3071" width="43.85546875" style="2" customWidth="1"/>
    <col min="3072" max="3072" width="16.85546875" style="2" customWidth="1"/>
    <col min="3073" max="3077" width="16" style="2" customWidth="1"/>
    <col min="3078" max="3326" width="8" style="2"/>
    <col min="3327" max="3327" width="43.85546875" style="2" customWidth="1"/>
    <col min="3328" max="3328" width="16.85546875" style="2" customWidth="1"/>
    <col min="3329" max="3333" width="16" style="2" customWidth="1"/>
    <col min="3334" max="3582" width="8" style="2"/>
    <col min="3583" max="3583" width="43.85546875" style="2" customWidth="1"/>
    <col min="3584" max="3584" width="16.85546875" style="2" customWidth="1"/>
    <col min="3585" max="3589" width="16" style="2" customWidth="1"/>
    <col min="3590" max="3838" width="8" style="2"/>
    <col min="3839" max="3839" width="43.85546875" style="2" customWidth="1"/>
    <col min="3840" max="3840" width="16.85546875" style="2" customWidth="1"/>
    <col min="3841" max="3845" width="16" style="2" customWidth="1"/>
    <col min="3846" max="4094" width="8" style="2"/>
    <col min="4095" max="4095" width="43.85546875" style="2" customWidth="1"/>
    <col min="4096" max="4096" width="16.85546875" style="2" customWidth="1"/>
    <col min="4097" max="4101" width="16" style="2" customWidth="1"/>
    <col min="4102" max="4350" width="8" style="2"/>
    <col min="4351" max="4351" width="43.85546875" style="2" customWidth="1"/>
    <col min="4352" max="4352" width="16.85546875" style="2" customWidth="1"/>
    <col min="4353" max="4357" width="16" style="2" customWidth="1"/>
    <col min="4358" max="4606" width="8" style="2"/>
    <col min="4607" max="4607" width="43.85546875" style="2" customWidth="1"/>
    <col min="4608" max="4608" width="16.85546875" style="2" customWidth="1"/>
    <col min="4609" max="4613" width="16" style="2" customWidth="1"/>
    <col min="4614" max="4862" width="8" style="2"/>
    <col min="4863" max="4863" width="43.85546875" style="2" customWidth="1"/>
    <col min="4864" max="4864" width="16.85546875" style="2" customWidth="1"/>
    <col min="4865" max="4869" width="16" style="2" customWidth="1"/>
    <col min="4870" max="5118" width="8" style="2"/>
    <col min="5119" max="5119" width="43.85546875" style="2" customWidth="1"/>
    <col min="5120" max="5120" width="16.85546875" style="2" customWidth="1"/>
    <col min="5121" max="5125" width="16" style="2" customWidth="1"/>
    <col min="5126" max="5374" width="8" style="2"/>
    <col min="5375" max="5375" width="43.85546875" style="2" customWidth="1"/>
    <col min="5376" max="5376" width="16.85546875" style="2" customWidth="1"/>
    <col min="5377" max="5381" width="16" style="2" customWidth="1"/>
    <col min="5382" max="5630" width="8" style="2"/>
    <col min="5631" max="5631" width="43.85546875" style="2" customWidth="1"/>
    <col min="5632" max="5632" width="16.85546875" style="2" customWidth="1"/>
    <col min="5633" max="5637" width="16" style="2" customWidth="1"/>
    <col min="5638" max="5886" width="8" style="2"/>
    <col min="5887" max="5887" width="43.85546875" style="2" customWidth="1"/>
    <col min="5888" max="5888" width="16.85546875" style="2" customWidth="1"/>
    <col min="5889" max="5893" width="16" style="2" customWidth="1"/>
    <col min="5894" max="6142" width="8" style="2"/>
    <col min="6143" max="6143" width="43.85546875" style="2" customWidth="1"/>
    <col min="6144" max="6144" width="16.85546875" style="2" customWidth="1"/>
    <col min="6145" max="6149" width="16" style="2" customWidth="1"/>
    <col min="6150" max="6398" width="8" style="2"/>
    <col min="6399" max="6399" width="43.85546875" style="2" customWidth="1"/>
    <col min="6400" max="6400" width="16.85546875" style="2" customWidth="1"/>
    <col min="6401" max="6405" width="16" style="2" customWidth="1"/>
    <col min="6406" max="6654" width="8" style="2"/>
    <col min="6655" max="6655" width="43.85546875" style="2" customWidth="1"/>
    <col min="6656" max="6656" width="16.85546875" style="2" customWidth="1"/>
    <col min="6657" max="6661" width="16" style="2" customWidth="1"/>
    <col min="6662" max="6910" width="8" style="2"/>
    <col min="6911" max="6911" width="43.85546875" style="2" customWidth="1"/>
    <col min="6912" max="6912" width="16.85546875" style="2" customWidth="1"/>
    <col min="6913" max="6917" width="16" style="2" customWidth="1"/>
    <col min="6918" max="7166" width="8" style="2"/>
    <col min="7167" max="7167" width="43.85546875" style="2" customWidth="1"/>
    <col min="7168" max="7168" width="16.85546875" style="2" customWidth="1"/>
    <col min="7169" max="7173" width="16" style="2" customWidth="1"/>
    <col min="7174" max="7422" width="8" style="2"/>
    <col min="7423" max="7423" width="43.85546875" style="2" customWidth="1"/>
    <col min="7424" max="7424" width="16.85546875" style="2" customWidth="1"/>
    <col min="7425" max="7429" width="16" style="2" customWidth="1"/>
    <col min="7430" max="7678" width="8" style="2"/>
    <col min="7679" max="7679" width="43.85546875" style="2" customWidth="1"/>
    <col min="7680" max="7680" width="16.85546875" style="2" customWidth="1"/>
    <col min="7681" max="7685" width="16" style="2" customWidth="1"/>
    <col min="7686" max="7934" width="8" style="2"/>
    <col min="7935" max="7935" width="43.85546875" style="2" customWidth="1"/>
    <col min="7936" max="7936" width="16.85546875" style="2" customWidth="1"/>
    <col min="7937" max="7941" width="16" style="2" customWidth="1"/>
    <col min="7942" max="8190" width="8" style="2"/>
    <col min="8191" max="8191" width="43.85546875" style="2" customWidth="1"/>
    <col min="8192" max="8192" width="16.85546875" style="2" customWidth="1"/>
    <col min="8193" max="8197" width="16" style="2" customWidth="1"/>
    <col min="8198" max="8446" width="8" style="2"/>
    <col min="8447" max="8447" width="43.85546875" style="2" customWidth="1"/>
    <col min="8448" max="8448" width="16.85546875" style="2" customWidth="1"/>
    <col min="8449" max="8453" width="16" style="2" customWidth="1"/>
    <col min="8454" max="8702" width="8" style="2"/>
    <col min="8703" max="8703" width="43.85546875" style="2" customWidth="1"/>
    <col min="8704" max="8704" width="16.85546875" style="2" customWidth="1"/>
    <col min="8705" max="8709" width="16" style="2" customWidth="1"/>
    <col min="8710" max="8958" width="8" style="2"/>
    <col min="8959" max="8959" width="43.85546875" style="2" customWidth="1"/>
    <col min="8960" max="8960" width="16.85546875" style="2" customWidth="1"/>
    <col min="8961" max="8965" width="16" style="2" customWidth="1"/>
    <col min="8966" max="9214" width="8" style="2"/>
    <col min="9215" max="9215" width="43.85546875" style="2" customWidth="1"/>
    <col min="9216" max="9216" width="16.85546875" style="2" customWidth="1"/>
    <col min="9217" max="9221" width="16" style="2" customWidth="1"/>
    <col min="9222" max="9470" width="8" style="2"/>
    <col min="9471" max="9471" width="43.85546875" style="2" customWidth="1"/>
    <col min="9472" max="9472" width="16.85546875" style="2" customWidth="1"/>
    <col min="9473" max="9477" width="16" style="2" customWidth="1"/>
    <col min="9478" max="9726" width="8" style="2"/>
    <col min="9727" max="9727" width="43.85546875" style="2" customWidth="1"/>
    <col min="9728" max="9728" width="16.85546875" style="2" customWidth="1"/>
    <col min="9729" max="9733" width="16" style="2" customWidth="1"/>
    <col min="9734" max="9982" width="8" style="2"/>
    <col min="9983" max="9983" width="43.85546875" style="2" customWidth="1"/>
    <col min="9984" max="9984" width="16.85546875" style="2" customWidth="1"/>
    <col min="9985" max="9989" width="16" style="2" customWidth="1"/>
    <col min="9990" max="10238" width="8" style="2"/>
    <col min="10239" max="10239" width="43.85546875" style="2" customWidth="1"/>
    <col min="10240" max="10240" width="16.85546875" style="2" customWidth="1"/>
    <col min="10241" max="10245" width="16" style="2" customWidth="1"/>
    <col min="10246" max="10494" width="8" style="2"/>
    <col min="10495" max="10495" width="43.85546875" style="2" customWidth="1"/>
    <col min="10496" max="10496" width="16.85546875" style="2" customWidth="1"/>
    <col min="10497" max="10501" width="16" style="2" customWidth="1"/>
    <col min="10502" max="10750" width="8" style="2"/>
    <col min="10751" max="10751" width="43.85546875" style="2" customWidth="1"/>
    <col min="10752" max="10752" width="16.85546875" style="2" customWidth="1"/>
    <col min="10753" max="10757" width="16" style="2" customWidth="1"/>
    <col min="10758" max="11006" width="8" style="2"/>
    <col min="11007" max="11007" width="43.85546875" style="2" customWidth="1"/>
    <col min="11008" max="11008" width="16.85546875" style="2" customWidth="1"/>
    <col min="11009" max="11013" width="16" style="2" customWidth="1"/>
    <col min="11014" max="11262" width="8" style="2"/>
    <col min="11263" max="11263" width="43.85546875" style="2" customWidth="1"/>
    <col min="11264" max="11264" width="16.85546875" style="2" customWidth="1"/>
    <col min="11265" max="11269" width="16" style="2" customWidth="1"/>
    <col min="11270" max="11518" width="8" style="2"/>
    <col min="11519" max="11519" width="43.85546875" style="2" customWidth="1"/>
    <col min="11520" max="11520" width="16.85546875" style="2" customWidth="1"/>
    <col min="11521" max="11525" width="16" style="2" customWidth="1"/>
    <col min="11526" max="11774" width="8" style="2"/>
    <col min="11775" max="11775" width="43.85546875" style="2" customWidth="1"/>
    <col min="11776" max="11776" width="16.85546875" style="2" customWidth="1"/>
    <col min="11777" max="11781" width="16" style="2" customWidth="1"/>
    <col min="11782" max="12030" width="8" style="2"/>
    <col min="12031" max="12031" width="43.85546875" style="2" customWidth="1"/>
    <col min="12032" max="12032" width="16.85546875" style="2" customWidth="1"/>
    <col min="12033" max="12037" width="16" style="2" customWidth="1"/>
    <col min="12038" max="12286" width="8" style="2"/>
    <col min="12287" max="12287" width="43.85546875" style="2" customWidth="1"/>
    <col min="12288" max="12288" width="16.85546875" style="2" customWidth="1"/>
    <col min="12289" max="12293" width="16" style="2" customWidth="1"/>
    <col min="12294" max="12542" width="8" style="2"/>
    <col min="12543" max="12543" width="43.85546875" style="2" customWidth="1"/>
    <col min="12544" max="12544" width="16.85546875" style="2" customWidth="1"/>
    <col min="12545" max="12549" width="16" style="2" customWidth="1"/>
    <col min="12550" max="12798" width="8" style="2"/>
    <col min="12799" max="12799" width="43.85546875" style="2" customWidth="1"/>
    <col min="12800" max="12800" width="16.85546875" style="2" customWidth="1"/>
    <col min="12801" max="12805" width="16" style="2" customWidth="1"/>
    <col min="12806" max="13054" width="8" style="2"/>
    <col min="13055" max="13055" width="43.85546875" style="2" customWidth="1"/>
    <col min="13056" max="13056" width="16.85546875" style="2" customWidth="1"/>
    <col min="13057" max="13061" width="16" style="2" customWidth="1"/>
    <col min="13062" max="13310" width="8" style="2"/>
    <col min="13311" max="13311" width="43.85546875" style="2" customWidth="1"/>
    <col min="13312" max="13312" width="16.85546875" style="2" customWidth="1"/>
    <col min="13313" max="13317" width="16" style="2" customWidth="1"/>
    <col min="13318" max="13566" width="8" style="2"/>
    <col min="13567" max="13567" width="43.85546875" style="2" customWidth="1"/>
    <col min="13568" max="13568" width="16.85546875" style="2" customWidth="1"/>
    <col min="13569" max="13573" width="16" style="2" customWidth="1"/>
    <col min="13574" max="13822" width="8" style="2"/>
    <col min="13823" max="13823" width="43.85546875" style="2" customWidth="1"/>
    <col min="13824" max="13824" width="16.85546875" style="2" customWidth="1"/>
    <col min="13825" max="13829" width="16" style="2" customWidth="1"/>
    <col min="13830" max="14078" width="8" style="2"/>
    <col min="14079" max="14079" width="43.85546875" style="2" customWidth="1"/>
    <col min="14080" max="14080" width="16.85546875" style="2" customWidth="1"/>
    <col min="14081" max="14085" width="16" style="2" customWidth="1"/>
    <col min="14086" max="14334" width="8" style="2"/>
    <col min="14335" max="14335" width="43.85546875" style="2" customWidth="1"/>
    <col min="14336" max="14336" width="16.85546875" style="2" customWidth="1"/>
    <col min="14337" max="14341" width="16" style="2" customWidth="1"/>
    <col min="14342" max="14590" width="8" style="2"/>
    <col min="14591" max="14591" width="43.85546875" style="2" customWidth="1"/>
    <col min="14592" max="14592" width="16.85546875" style="2" customWidth="1"/>
    <col min="14593" max="14597" width="16" style="2" customWidth="1"/>
    <col min="14598" max="14846" width="8" style="2"/>
    <col min="14847" max="14847" width="43.85546875" style="2" customWidth="1"/>
    <col min="14848" max="14848" width="16.85546875" style="2" customWidth="1"/>
    <col min="14849" max="14853" width="16" style="2" customWidth="1"/>
    <col min="14854" max="15102" width="8" style="2"/>
    <col min="15103" max="15103" width="43.85546875" style="2" customWidth="1"/>
    <col min="15104" max="15104" width="16.85546875" style="2" customWidth="1"/>
    <col min="15105" max="15109" width="16" style="2" customWidth="1"/>
    <col min="15110" max="15358" width="8" style="2"/>
    <col min="15359" max="15359" width="43.85546875" style="2" customWidth="1"/>
    <col min="15360" max="15360" width="16.85546875" style="2" customWidth="1"/>
    <col min="15361" max="15365" width="16" style="2" customWidth="1"/>
    <col min="15366" max="15614" width="8" style="2"/>
    <col min="15615" max="15615" width="43.85546875" style="2" customWidth="1"/>
    <col min="15616" max="15616" width="16.85546875" style="2" customWidth="1"/>
    <col min="15617" max="15621" width="16" style="2" customWidth="1"/>
    <col min="15622" max="15870" width="8" style="2"/>
    <col min="15871" max="15871" width="43.85546875" style="2" customWidth="1"/>
    <col min="15872" max="15872" width="16.85546875" style="2" customWidth="1"/>
    <col min="15873" max="15877" width="16" style="2" customWidth="1"/>
    <col min="15878" max="16126" width="8" style="2"/>
    <col min="16127" max="16127" width="43.85546875" style="2" customWidth="1"/>
    <col min="16128" max="16128" width="16.85546875" style="2" customWidth="1"/>
    <col min="16129" max="16133" width="16" style="2" customWidth="1"/>
    <col min="16134" max="16384" width="8" style="2"/>
  </cols>
  <sheetData>
    <row r="1" spans="1:5" ht="16.5" x14ac:dyDescent="0.25">
      <c r="A1" s="17" t="s">
        <v>0</v>
      </c>
      <c r="B1" s="17"/>
      <c r="C1" s="17"/>
      <c r="D1" s="17"/>
      <c r="E1" s="17"/>
    </row>
    <row r="2" spans="1:5" ht="16.5" x14ac:dyDescent="0.25">
      <c r="A2" s="17" t="s">
        <v>99</v>
      </c>
      <c r="B2" s="17"/>
      <c r="C2" s="17"/>
      <c r="D2" s="17"/>
      <c r="E2" s="17"/>
    </row>
    <row r="3" spans="1:5" ht="16.5" x14ac:dyDescent="0.25">
      <c r="A3" s="17" t="s">
        <v>100</v>
      </c>
      <c r="B3" s="17"/>
      <c r="C3" s="17"/>
      <c r="D3" s="17"/>
      <c r="E3" s="17"/>
    </row>
    <row r="4" spans="1:5" ht="16.5" x14ac:dyDescent="0.25">
      <c r="A4" s="17" t="s">
        <v>1</v>
      </c>
      <c r="B4" s="17"/>
      <c r="C4" s="17"/>
      <c r="D4" s="17"/>
      <c r="E4" s="17"/>
    </row>
    <row r="5" spans="1:5" ht="16.5" x14ac:dyDescent="0.25">
      <c r="A5" s="1"/>
      <c r="B5" s="1"/>
      <c r="C5" s="1"/>
      <c r="D5" s="1"/>
      <c r="E5" s="1"/>
    </row>
    <row r="6" spans="1:5" ht="16.5" x14ac:dyDescent="0.25">
      <c r="A6" s="16" t="s">
        <v>97</v>
      </c>
      <c r="B6" s="16"/>
      <c r="C6" s="16"/>
      <c r="D6" s="16"/>
      <c r="E6" s="16"/>
    </row>
    <row r="8" spans="1:5" x14ac:dyDescent="0.25">
      <c r="A8" s="3"/>
      <c r="B8" s="3"/>
      <c r="C8" s="3"/>
      <c r="D8" s="3"/>
      <c r="E8" s="3"/>
    </row>
    <row r="9" spans="1:5" ht="27" customHeight="1" x14ac:dyDescent="0.25">
      <c r="A9" s="4" t="s">
        <v>2</v>
      </c>
      <c r="B9" s="4" t="s">
        <v>3</v>
      </c>
      <c r="C9" s="4" t="s">
        <v>96</v>
      </c>
      <c r="D9" s="4" t="s">
        <v>104</v>
      </c>
      <c r="E9" s="4" t="s">
        <v>101</v>
      </c>
    </row>
    <row r="10" spans="1:5" x14ac:dyDescent="0.25">
      <c r="A10" s="5">
        <v>51</v>
      </c>
      <c r="B10" s="6" t="s">
        <v>4</v>
      </c>
      <c r="C10" s="7">
        <f t="shared" ref="C10:E10" si="0">+C11+C16+C20+C22+C26+C30+C32</f>
        <v>2298624.9999999995</v>
      </c>
      <c r="D10" s="7">
        <f t="shared" si="0"/>
        <v>330684.77</v>
      </c>
      <c r="E10" s="7">
        <f t="shared" si="0"/>
        <v>1967940.23</v>
      </c>
    </row>
    <row r="11" spans="1:5" x14ac:dyDescent="0.25">
      <c r="A11" s="5">
        <v>511</v>
      </c>
      <c r="B11" s="6" t="s">
        <v>5</v>
      </c>
      <c r="C11" s="7">
        <f t="shared" ref="C11:E11" si="1">SUM(C12:C15)</f>
        <v>1566296.16</v>
      </c>
      <c r="D11" s="7">
        <f t="shared" si="1"/>
        <v>200947.34000000003</v>
      </c>
      <c r="E11" s="7">
        <f t="shared" si="1"/>
        <v>1365348.8199999998</v>
      </c>
    </row>
    <row r="12" spans="1:5" x14ac:dyDescent="0.25">
      <c r="A12" s="8">
        <v>51101</v>
      </c>
      <c r="B12" s="9" t="s">
        <v>6</v>
      </c>
      <c r="C12" s="10">
        <v>1182330.24</v>
      </c>
      <c r="D12" s="10">
        <v>191445.17</v>
      </c>
      <c r="E12" s="10">
        <f>+C12-D12</f>
        <v>990885.07</v>
      </c>
    </row>
    <row r="13" spans="1:5" x14ac:dyDescent="0.25">
      <c r="A13" s="8">
        <v>51103</v>
      </c>
      <c r="B13" s="9" t="s">
        <v>7</v>
      </c>
      <c r="C13" s="10">
        <v>66330</v>
      </c>
      <c r="D13" s="10">
        <v>0</v>
      </c>
      <c r="E13" s="10">
        <f>+C13-D13</f>
        <v>66330</v>
      </c>
    </row>
    <row r="14" spans="1:5" x14ac:dyDescent="0.25">
      <c r="A14" s="8">
        <v>51105</v>
      </c>
      <c r="B14" s="9" t="s">
        <v>8</v>
      </c>
      <c r="C14" s="10">
        <v>86120.92</v>
      </c>
      <c r="D14" s="10">
        <v>9502.17</v>
      </c>
      <c r="E14" s="10">
        <f>+C14-D14</f>
        <v>76618.75</v>
      </c>
    </row>
    <row r="15" spans="1:5" x14ac:dyDescent="0.25">
      <c r="A15" s="8">
        <v>51107</v>
      </c>
      <c r="B15" s="9" t="s">
        <v>9</v>
      </c>
      <c r="C15" s="10">
        <v>231515</v>
      </c>
      <c r="D15" s="10">
        <v>0</v>
      </c>
      <c r="E15" s="10">
        <f>+C15-D15</f>
        <v>231515</v>
      </c>
    </row>
    <row r="16" spans="1:5" x14ac:dyDescent="0.25">
      <c r="A16" s="5">
        <v>512</v>
      </c>
      <c r="B16" s="6" t="s">
        <v>10</v>
      </c>
      <c r="C16" s="7">
        <f t="shared" ref="C16:E16" si="2">SUM(C17:C19)</f>
        <v>423148.23</v>
      </c>
      <c r="D16" s="7">
        <f t="shared" si="2"/>
        <v>50327.24</v>
      </c>
      <c r="E16" s="7">
        <f t="shared" si="2"/>
        <v>372820.99</v>
      </c>
    </row>
    <row r="17" spans="1:5" x14ac:dyDescent="0.25">
      <c r="A17" s="8">
        <v>51201</v>
      </c>
      <c r="B17" s="9" t="s">
        <v>6</v>
      </c>
      <c r="C17" s="10">
        <v>351638.23</v>
      </c>
      <c r="D17" s="10">
        <v>50327.24</v>
      </c>
      <c r="E17" s="10">
        <f>+C17-D17</f>
        <v>301310.99</v>
      </c>
    </row>
    <row r="18" spans="1:5" x14ac:dyDescent="0.25">
      <c r="A18" s="8">
        <v>51203</v>
      </c>
      <c r="B18" s="9" t="s">
        <v>7</v>
      </c>
      <c r="C18" s="10">
        <v>19380</v>
      </c>
      <c r="D18" s="10">
        <v>0</v>
      </c>
      <c r="E18" s="10">
        <f>+C18-D18</f>
        <v>19380</v>
      </c>
    </row>
    <row r="19" spans="1:5" x14ac:dyDescent="0.25">
      <c r="A19" s="8">
        <v>51207</v>
      </c>
      <c r="B19" s="9" t="s">
        <v>9</v>
      </c>
      <c r="C19" s="10">
        <v>52130</v>
      </c>
      <c r="D19" s="10">
        <v>0</v>
      </c>
      <c r="E19" s="10">
        <f>+C19-D19</f>
        <v>52130</v>
      </c>
    </row>
    <row r="20" spans="1:5" x14ac:dyDescent="0.25">
      <c r="A20" s="5">
        <v>513</v>
      </c>
      <c r="B20" s="6" t="s">
        <v>11</v>
      </c>
      <c r="C20" s="7">
        <f t="shared" ref="C20:E20" si="3">SUM(C21)</f>
        <v>0</v>
      </c>
      <c r="D20" s="7">
        <f t="shared" si="3"/>
        <v>0</v>
      </c>
      <c r="E20" s="7">
        <f t="shared" si="3"/>
        <v>0</v>
      </c>
    </row>
    <row r="21" spans="1:5" x14ac:dyDescent="0.25">
      <c r="A21" s="8">
        <v>51301</v>
      </c>
      <c r="B21" s="9" t="s">
        <v>12</v>
      </c>
      <c r="C21" s="10">
        <v>0</v>
      </c>
      <c r="D21" s="10">
        <v>0</v>
      </c>
      <c r="E21" s="10">
        <f>+C21-D21</f>
        <v>0</v>
      </c>
    </row>
    <row r="22" spans="1:5" ht="22.5" x14ac:dyDescent="0.25">
      <c r="A22" s="5">
        <v>514</v>
      </c>
      <c r="B22" s="6" t="s">
        <v>13</v>
      </c>
      <c r="C22" s="7">
        <f t="shared" ref="C22:E22" si="4">SUM(C23:C25)</f>
        <v>124619.47</v>
      </c>
      <c r="D22" s="7">
        <f t="shared" si="4"/>
        <v>18875.41</v>
      </c>
      <c r="E22" s="7">
        <f t="shared" si="4"/>
        <v>105744.06</v>
      </c>
    </row>
    <row r="23" spans="1:5" x14ac:dyDescent="0.25">
      <c r="A23" s="8">
        <v>51401</v>
      </c>
      <c r="B23" s="9" t="s">
        <v>14</v>
      </c>
      <c r="C23" s="10">
        <v>94913.94</v>
      </c>
      <c r="D23" s="10">
        <v>14404.88</v>
      </c>
      <c r="E23" s="10">
        <f>+C23-D23</f>
        <v>80509.06</v>
      </c>
    </row>
    <row r="24" spans="1:5" x14ac:dyDescent="0.25">
      <c r="A24" s="8">
        <v>51402</v>
      </c>
      <c r="B24" s="9" t="s">
        <v>15</v>
      </c>
      <c r="C24" s="10">
        <v>29705.53</v>
      </c>
      <c r="D24" s="10">
        <v>4470.53</v>
      </c>
      <c r="E24" s="10">
        <f>+C24-D24</f>
        <v>25235</v>
      </c>
    </row>
    <row r="25" spans="1:5" x14ac:dyDescent="0.25">
      <c r="A25" s="8">
        <v>51403</v>
      </c>
      <c r="B25" s="9" t="s">
        <v>16</v>
      </c>
      <c r="C25" s="10">
        <v>0</v>
      </c>
      <c r="D25" s="10">
        <v>0</v>
      </c>
      <c r="E25" s="10">
        <f>+C25-D25</f>
        <v>0</v>
      </c>
    </row>
    <row r="26" spans="1:5" ht="22.5" x14ac:dyDescent="0.25">
      <c r="A26" s="5">
        <v>515</v>
      </c>
      <c r="B26" s="6" t="s">
        <v>17</v>
      </c>
      <c r="C26" s="7">
        <f t="shared" ref="C26:E26" si="5">SUM(C27:C29)</f>
        <v>119150.54999999999</v>
      </c>
      <c r="D26" s="7">
        <f t="shared" si="5"/>
        <v>20124.189999999999</v>
      </c>
      <c r="E26" s="7">
        <f t="shared" si="5"/>
        <v>99026.359999999986</v>
      </c>
    </row>
    <row r="27" spans="1:5" x14ac:dyDescent="0.25">
      <c r="A27" s="8">
        <v>51501</v>
      </c>
      <c r="B27" s="9" t="s">
        <v>14</v>
      </c>
      <c r="C27" s="10">
        <v>91534.399999999994</v>
      </c>
      <c r="D27" s="10">
        <v>16068.05</v>
      </c>
      <c r="E27" s="10">
        <f>+C27-D27</f>
        <v>75466.349999999991</v>
      </c>
    </row>
    <row r="28" spans="1:5" x14ac:dyDescent="0.25">
      <c r="A28" s="8">
        <v>51502</v>
      </c>
      <c r="B28" s="9" t="s">
        <v>15</v>
      </c>
      <c r="C28" s="10">
        <v>27616.15</v>
      </c>
      <c r="D28" s="10">
        <v>4056.14</v>
      </c>
      <c r="E28" s="10">
        <f>+C28-D28</f>
        <v>23560.010000000002</v>
      </c>
    </row>
    <row r="29" spans="1:5" x14ac:dyDescent="0.25">
      <c r="A29" s="8">
        <v>51503</v>
      </c>
      <c r="B29" s="9" t="s">
        <v>16</v>
      </c>
      <c r="C29" s="10">
        <v>0</v>
      </c>
      <c r="D29" s="10">
        <v>0</v>
      </c>
      <c r="E29" s="10">
        <f>+C29-D29</f>
        <v>0</v>
      </c>
    </row>
    <row r="30" spans="1:5" x14ac:dyDescent="0.25">
      <c r="A30" s="5">
        <v>517</v>
      </c>
      <c r="B30" s="6" t="s">
        <v>18</v>
      </c>
      <c r="C30" s="7">
        <f t="shared" ref="C30:E30" si="6">SUM(C31)</f>
        <v>37393.31</v>
      </c>
      <c r="D30" s="7">
        <f t="shared" si="6"/>
        <v>37393.31</v>
      </c>
      <c r="E30" s="7">
        <f t="shared" si="6"/>
        <v>0</v>
      </c>
    </row>
    <row r="31" spans="1:5" x14ac:dyDescent="0.25">
      <c r="A31" s="8">
        <v>51701</v>
      </c>
      <c r="B31" s="9" t="s">
        <v>19</v>
      </c>
      <c r="C31" s="10">
        <v>37393.31</v>
      </c>
      <c r="D31" s="10">
        <v>37393.31</v>
      </c>
      <c r="E31" s="10">
        <f>+C31-D31</f>
        <v>0</v>
      </c>
    </row>
    <row r="32" spans="1:5" x14ac:dyDescent="0.25">
      <c r="A32" s="5">
        <v>519</v>
      </c>
      <c r="B32" s="6" t="s">
        <v>20</v>
      </c>
      <c r="C32" s="7">
        <f t="shared" ref="C32:E32" si="7">SUM(C33)</f>
        <v>28017.279999999999</v>
      </c>
      <c r="D32" s="7">
        <f t="shared" si="7"/>
        <v>3017.28</v>
      </c>
      <c r="E32" s="7">
        <f t="shared" si="7"/>
        <v>25000</v>
      </c>
    </row>
    <row r="33" spans="1:5" x14ac:dyDescent="0.25">
      <c r="A33" s="8">
        <v>51999</v>
      </c>
      <c r="B33" s="9" t="s">
        <v>20</v>
      </c>
      <c r="C33" s="10">
        <v>28017.279999999999</v>
      </c>
      <c r="D33" s="10">
        <v>3017.28</v>
      </c>
      <c r="E33" s="10">
        <f>+C33-D33</f>
        <v>25000</v>
      </c>
    </row>
    <row r="34" spans="1:5" x14ac:dyDescent="0.25">
      <c r="A34" s="5">
        <v>54</v>
      </c>
      <c r="B34" s="6" t="s">
        <v>21</v>
      </c>
      <c r="C34" s="7">
        <f t="shared" ref="C34:E34" si="8">+C35+C54+C59+C72+C77</f>
        <v>947264</v>
      </c>
      <c r="D34" s="7">
        <f t="shared" si="8"/>
        <v>41589.58</v>
      </c>
      <c r="E34" s="7">
        <f t="shared" si="8"/>
        <v>905674.42</v>
      </c>
    </row>
    <row r="35" spans="1:5" x14ac:dyDescent="0.25">
      <c r="A35" s="5">
        <v>541</v>
      </c>
      <c r="B35" s="6" t="s">
        <v>22</v>
      </c>
      <c r="C35" s="7">
        <f t="shared" ref="C35:E35" si="9">SUM(C36:C53)</f>
        <v>564042.27</v>
      </c>
      <c r="D35" s="7">
        <f t="shared" si="9"/>
        <v>9086.6999999999989</v>
      </c>
      <c r="E35" s="7">
        <f t="shared" si="9"/>
        <v>554955.57000000007</v>
      </c>
    </row>
    <row r="36" spans="1:5" x14ac:dyDescent="0.25">
      <c r="A36" s="8">
        <v>54101</v>
      </c>
      <c r="B36" s="9" t="s">
        <v>23</v>
      </c>
      <c r="C36" s="10">
        <v>354505</v>
      </c>
      <c r="D36" s="10">
        <v>3028.72</v>
      </c>
      <c r="E36" s="10">
        <f>+C36-D36</f>
        <v>351476.28</v>
      </c>
    </row>
    <row r="37" spans="1:5" x14ac:dyDescent="0.25">
      <c r="A37" s="8">
        <v>54103</v>
      </c>
      <c r="B37" s="9" t="s">
        <v>24</v>
      </c>
      <c r="C37" s="10">
        <v>500</v>
      </c>
      <c r="D37" s="10">
        <v>9.6</v>
      </c>
      <c r="E37" s="10">
        <f>+C37-D37</f>
        <v>490.4</v>
      </c>
    </row>
    <row r="38" spans="1:5" x14ac:dyDescent="0.25">
      <c r="A38" s="8">
        <v>54104</v>
      </c>
      <c r="B38" s="9" t="s">
        <v>25</v>
      </c>
      <c r="C38" s="10">
        <v>22370</v>
      </c>
      <c r="D38" s="10">
        <v>435</v>
      </c>
      <c r="E38" s="10">
        <f>+C38-D38</f>
        <v>21935</v>
      </c>
    </row>
    <row r="39" spans="1:5" x14ac:dyDescent="0.25">
      <c r="A39" s="8">
        <v>54105</v>
      </c>
      <c r="B39" s="9" t="s">
        <v>26</v>
      </c>
      <c r="C39" s="10">
        <v>14100</v>
      </c>
      <c r="D39" s="10">
        <v>1066.75</v>
      </c>
      <c r="E39" s="10">
        <f>+C39-D39</f>
        <v>13033.25</v>
      </c>
    </row>
    <row r="40" spans="1:5" x14ac:dyDescent="0.25">
      <c r="A40" s="8">
        <v>54106</v>
      </c>
      <c r="B40" s="9" t="s">
        <v>27</v>
      </c>
      <c r="C40" s="10">
        <v>73500</v>
      </c>
      <c r="D40" s="10">
        <v>149.80000000000001</v>
      </c>
      <c r="E40" s="10">
        <f>+C40-D40</f>
        <v>73350.2</v>
      </c>
    </row>
    <row r="41" spans="1:5" x14ac:dyDescent="0.25">
      <c r="A41" s="8">
        <v>54107</v>
      </c>
      <c r="B41" s="9" t="s">
        <v>28</v>
      </c>
      <c r="C41" s="10">
        <v>17430</v>
      </c>
      <c r="D41" s="10">
        <v>551.70000000000005</v>
      </c>
      <c r="E41" s="10">
        <f>+C41-D41</f>
        <v>16878.3</v>
      </c>
    </row>
    <row r="42" spans="1:5" x14ac:dyDescent="0.25">
      <c r="A42" s="8">
        <v>54108</v>
      </c>
      <c r="B42" s="9" t="s">
        <v>29</v>
      </c>
      <c r="C42" s="10">
        <v>1000</v>
      </c>
      <c r="D42" s="10">
        <v>0</v>
      </c>
      <c r="E42" s="10">
        <f>+C42-D42</f>
        <v>1000</v>
      </c>
    </row>
    <row r="43" spans="1:5" x14ac:dyDescent="0.25">
      <c r="A43" s="8">
        <v>54109</v>
      </c>
      <c r="B43" s="9" t="s">
        <v>30</v>
      </c>
      <c r="C43" s="10">
        <v>1479.49</v>
      </c>
      <c r="D43" s="10">
        <v>1479.49</v>
      </c>
      <c r="E43" s="10">
        <f>+C43-D43</f>
        <v>0</v>
      </c>
    </row>
    <row r="44" spans="1:5" x14ac:dyDescent="0.25">
      <c r="A44" s="8">
        <v>54110</v>
      </c>
      <c r="B44" s="9" t="s">
        <v>31</v>
      </c>
      <c r="C44" s="10">
        <v>30145</v>
      </c>
      <c r="D44" s="10">
        <v>0</v>
      </c>
      <c r="E44" s="10">
        <f>+C44-D44</f>
        <v>30145</v>
      </c>
    </row>
    <row r="45" spans="1:5" ht="22.5" x14ac:dyDescent="0.25">
      <c r="A45" s="8">
        <v>54111</v>
      </c>
      <c r="B45" s="9" t="s">
        <v>32</v>
      </c>
      <c r="C45" s="10">
        <v>1205.51</v>
      </c>
      <c r="D45" s="10">
        <v>449</v>
      </c>
      <c r="E45" s="10">
        <f>+C45-D45</f>
        <v>756.51</v>
      </c>
    </row>
    <row r="46" spans="1:5" x14ac:dyDescent="0.25">
      <c r="A46" s="8">
        <v>54112</v>
      </c>
      <c r="B46" s="9" t="s">
        <v>33</v>
      </c>
      <c r="C46" s="10">
        <v>1280</v>
      </c>
      <c r="D46" s="10">
        <v>317</v>
      </c>
      <c r="E46" s="10">
        <f>+C46-D46</f>
        <v>963</v>
      </c>
    </row>
    <row r="47" spans="1:5" ht="22.5" x14ac:dyDescent="0.25">
      <c r="A47" s="8">
        <v>54113</v>
      </c>
      <c r="B47" s="9" t="s">
        <v>34</v>
      </c>
      <c r="C47" s="10">
        <v>2787.1</v>
      </c>
      <c r="D47" s="10">
        <v>0</v>
      </c>
      <c r="E47" s="10">
        <f>+C47-D47</f>
        <v>2787.1</v>
      </c>
    </row>
    <row r="48" spans="1:5" x14ac:dyDescent="0.25">
      <c r="A48" s="8">
        <v>54114</v>
      </c>
      <c r="B48" s="9" t="s">
        <v>35</v>
      </c>
      <c r="C48" s="10">
        <v>9800</v>
      </c>
      <c r="D48" s="10">
        <v>125</v>
      </c>
      <c r="E48" s="10">
        <f>+C48-D48</f>
        <v>9675</v>
      </c>
    </row>
    <row r="49" spans="1:5" x14ac:dyDescent="0.25">
      <c r="A49" s="8">
        <v>54115</v>
      </c>
      <c r="B49" s="9" t="s">
        <v>36</v>
      </c>
      <c r="C49" s="10">
        <v>22046.62</v>
      </c>
      <c r="D49" s="10">
        <v>769.75</v>
      </c>
      <c r="E49" s="10">
        <f>+C49-D49</f>
        <v>21276.87</v>
      </c>
    </row>
    <row r="50" spans="1:5" ht="22.5" x14ac:dyDescent="0.25">
      <c r="A50" s="8">
        <v>54116</v>
      </c>
      <c r="B50" s="9" t="s">
        <v>37</v>
      </c>
      <c r="C50" s="10">
        <v>1592.8</v>
      </c>
      <c r="D50" s="10">
        <v>542.4</v>
      </c>
      <c r="E50" s="10">
        <f>+C50-D50</f>
        <v>1050.4000000000001</v>
      </c>
    </row>
    <row r="51" spans="1:5" x14ac:dyDescent="0.25">
      <c r="A51" s="8">
        <v>54118</v>
      </c>
      <c r="B51" s="9" t="s">
        <v>38</v>
      </c>
      <c r="C51" s="10">
        <v>1600</v>
      </c>
      <c r="D51" s="10">
        <v>162.49</v>
      </c>
      <c r="E51" s="10">
        <f>+C51-D51</f>
        <v>1437.51</v>
      </c>
    </row>
    <row r="52" spans="1:5" x14ac:dyDescent="0.25">
      <c r="A52" s="8">
        <v>54119</v>
      </c>
      <c r="B52" s="9" t="s">
        <v>39</v>
      </c>
      <c r="C52" s="10">
        <v>2200.75</v>
      </c>
      <c r="D52" s="10">
        <v>0</v>
      </c>
      <c r="E52" s="10">
        <f>+C52-D52</f>
        <v>2200.75</v>
      </c>
    </row>
    <row r="53" spans="1:5" x14ac:dyDescent="0.25">
      <c r="A53" s="8">
        <v>54199</v>
      </c>
      <c r="B53" s="9" t="s">
        <v>40</v>
      </c>
      <c r="C53" s="10">
        <v>6500</v>
      </c>
      <c r="D53" s="10">
        <v>0</v>
      </c>
      <c r="E53" s="10">
        <f>+C53-D53</f>
        <v>6500</v>
      </c>
    </row>
    <row r="54" spans="1:5" x14ac:dyDescent="0.25">
      <c r="A54" s="5">
        <v>542</v>
      </c>
      <c r="B54" s="6" t="s">
        <v>41</v>
      </c>
      <c r="C54" s="7">
        <f t="shared" ref="C54:E54" si="10">SUM(C55:C58)</f>
        <v>73851.27</v>
      </c>
      <c r="D54" s="7">
        <f t="shared" si="10"/>
        <v>7577.92</v>
      </c>
      <c r="E54" s="7">
        <f t="shared" si="10"/>
        <v>66273.350000000006</v>
      </c>
    </row>
    <row r="55" spans="1:5" x14ac:dyDescent="0.25">
      <c r="A55" s="8">
        <v>54201</v>
      </c>
      <c r="B55" s="9" t="s">
        <v>42</v>
      </c>
      <c r="C55" s="10">
        <v>40124</v>
      </c>
      <c r="D55" s="10">
        <v>5389.18</v>
      </c>
      <c r="E55" s="10">
        <f>+C55-D55</f>
        <v>34734.82</v>
      </c>
    </row>
    <row r="56" spans="1:5" x14ac:dyDescent="0.25">
      <c r="A56" s="8">
        <v>54202</v>
      </c>
      <c r="B56" s="9" t="s">
        <v>43</v>
      </c>
      <c r="C56" s="10">
        <v>5535.03</v>
      </c>
      <c r="D56" s="10">
        <v>1435.03</v>
      </c>
      <c r="E56" s="10">
        <f>+C56-D56</f>
        <v>4100</v>
      </c>
    </row>
    <row r="57" spans="1:5" x14ac:dyDescent="0.25">
      <c r="A57" s="8">
        <v>54203</v>
      </c>
      <c r="B57" s="9" t="s">
        <v>44</v>
      </c>
      <c r="C57" s="10">
        <v>27962.240000000002</v>
      </c>
      <c r="D57" s="10">
        <v>753.71</v>
      </c>
      <c r="E57" s="10">
        <f>+C57-D57</f>
        <v>27208.530000000002</v>
      </c>
    </row>
    <row r="58" spans="1:5" x14ac:dyDescent="0.25">
      <c r="A58" s="8">
        <v>54204</v>
      </c>
      <c r="B58" s="9" t="s">
        <v>45</v>
      </c>
      <c r="C58" s="10">
        <v>230</v>
      </c>
      <c r="D58" s="10">
        <v>0</v>
      </c>
      <c r="E58" s="10">
        <f>+C58-D58</f>
        <v>230</v>
      </c>
    </row>
    <row r="59" spans="1:5" x14ac:dyDescent="0.25">
      <c r="A59" s="5">
        <v>543</v>
      </c>
      <c r="B59" s="6" t="s">
        <v>46</v>
      </c>
      <c r="C59" s="7">
        <f t="shared" ref="C59:E59" si="11">SUM(C60:C71)</f>
        <v>261762</v>
      </c>
      <c r="D59" s="7">
        <f t="shared" si="11"/>
        <v>18662.599999999999</v>
      </c>
      <c r="E59" s="7">
        <f t="shared" si="11"/>
        <v>243099.40000000002</v>
      </c>
    </row>
    <row r="60" spans="1:5" ht="22.5" x14ac:dyDescent="0.25">
      <c r="A60" s="8">
        <v>54301</v>
      </c>
      <c r="B60" s="9" t="s">
        <v>47</v>
      </c>
      <c r="C60" s="10">
        <v>20240</v>
      </c>
      <c r="D60" s="10">
        <v>142.35</v>
      </c>
      <c r="E60" s="10">
        <f>+C60-D60</f>
        <v>20097.650000000001</v>
      </c>
    </row>
    <row r="61" spans="1:5" x14ac:dyDescent="0.25">
      <c r="A61" s="8">
        <v>54302</v>
      </c>
      <c r="B61" s="9" t="s">
        <v>48</v>
      </c>
      <c r="C61" s="10">
        <v>15599.25</v>
      </c>
      <c r="D61" s="10">
        <v>2641.77</v>
      </c>
      <c r="E61" s="10">
        <f>+C61-D61</f>
        <v>12957.48</v>
      </c>
    </row>
    <row r="62" spans="1:5" ht="22.5" x14ac:dyDescent="0.25">
      <c r="A62" s="8">
        <v>54303</v>
      </c>
      <c r="B62" s="9" t="s">
        <v>49</v>
      </c>
      <c r="C62" s="10">
        <v>0</v>
      </c>
      <c r="D62" s="10">
        <v>0</v>
      </c>
      <c r="E62" s="10">
        <f>+C62-D62</f>
        <v>0</v>
      </c>
    </row>
    <row r="63" spans="1:5" x14ac:dyDescent="0.25">
      <c r="A63" s="8">
        <v>54305</v>
      </c>
      <c r="B63" s="9" t="s">
        <v>50</v>
      </c>
      <c r="C63" s="10">
        <v>1100</v>
      </c>
      <c r="D63" s="10">
        <v>0</v>
      </c>
      <c r="E63" s="10">
        <f>+C63-D63</f>
        <v>1100</v>
      </c>
    </row>
    <row r="64" spans="1:5" x14ac:dyDescent="0.25">
      <c r="A64" s="8">
        <v>54306</v>
      </c>
      <c r="B64" s="9" t="s">
        <v>51</v>
      </c>
      <c r="C64" s="10">
        <v>41100</v>
      </c>
      <c r="D64" s="10">
        <v>0</v>
      </c>
      <c r="E64" s="10">
        <f>+C64-D64</f>
        <v>41100</v>
      </c>
    </row>
    <row r="65" spans="1:5" x14ac:dyDescent="0.25">
      <c r="A65" s="8">
        <v>54307</v>
      </c>
      <c r="B65" s="9" t="s">
        <v>52</v>
      </c>
      <c r="C65" s="10">
        <v>22200</v>
      </c>
      <c r="D65" s="10">
        <v>1494.18</v>
      </c>
      <c r="E65" s="10">
        <f>+C65-D65</f>
        <v>20705.82</v>
      </c>
    </row>
    <row r="66" spans="1:5" x14ac:dyDescent="0.25">
      <c r="A66" s="8">
        <v>54308</v>
      </c>
      <c r="B66" s="9" t="s">
        <v>53</v>
      </c>
      <c r="C66" s="10">
        <v>300</v>
      </c>
      <c r="D66" s="10">
        <v>0</v>
      </c>
      <c r="E66" s="10">
        <f>+C66-D66</f>
        <v>300</v>
      </c>
    </row>
    <row r="67" spans="1:5" x14ac:dyDescent="0.25">
      <c r="A67" s="8">
        <v>54310</v>
      </c>
      <c r="B67" s="9" t="s">
        <v>54</v>
      </c>
      <c r="C67" s="10">
        <v>49825</v>
      </c>
      <c r="D67" s="10">
        <v>4436.41</v>
      </c>
      <c r="E67" s="10">
        <f>+C67-D67</f>
        <v>45388.59</v>
      </c>
    </row>
    <row r="68" spans="1:5" ht="22.5" x14ac:dyDescent="0.25">
      <c r="A68" s="8">
        <v>54313</v>
      </c>
      <c r="B68" s="9" t="s">
        <v>55</v>
      </c>
      <c r="C68" s="10">
        <v>8500</v>
      </c>
      <c r="D68" s="10">
        <v>30.74</v>
      </c>
      <c r="E68" s="10">
        <f>+C68-D68</f>
        <v>8469.26</v>
      </c>
    </row>
    <row r="69" spans="1:5" x14ac:dyDescent="0.25">
      <c r="A69" s="8">
        <v>54316</v>
      </c>
      <c r="B69" s="9" t="s">
        <v>56</v>
      </c>
      <c r="C69" s="10">
        <v>5000</v>
      </c>
      <c r="D69" s="10">
        <v>380.6</v>
      </c>
      <c r="E69" s="10">
        <f>+C69-D69</f>
        <v>4619.3999999999996</v>
      </c>
    </row>
    <row r="70" spans="1:5" x14ac:dyDescent="0.25">
      <c r="A70" s="8">
        <v>54317</v>
      </c>
      <c r="B70" s="9" t="s">
        <v>57</v>
      </c>
      <c r="C70" s="10">
        <v>28297.759999999998</v>
      </c>
      <c r="D70" s="10">
        <v>0</v>
      </c>
      <c r="E70" s="10">
        <f>+C70-D70</f>
        <v>28297.759999999998</v>
      </c>
    </row>
    <row r="71" spans="1:5" ht="22.5" x14ac:dyDescent="0.25">
      <c r="A71" s="8">
        <v>54399</v>
      </c>
      <c r="B71" s="9" t="s">
        <v>58</v>
      </c>
      <c r="C71" s="10">
        <v>69599.989999999991</v>
      </c>
      <c r="D71" s="10">
        <v>9536.5499999999993</v>
      </c>
      <c r="E71" s="10">
        <f>+C71-D71</f>
        <v>60063.439999999988</v>
      </c>
    </row>
    <row r="72" spans="1:5" x14ac:dyDescent="0.25">
      <c r="A72" s="5">
        <v>544</v>
      </c>
      <c r="B72" s="6" t="s">
        <v>59</v>
      </c>
      <c r="C72" s="7">
        <f t="shared" ref="C72:E72" si="12">SUM(C73:C76)</f>
        <v>16525</v>
      </c>
      <c r="D72" s="7">
        <f t="shared" si="12"/>
        <v>3265.6</v>
      </c>
      <c r="E72" s="7">
        <f t="shared" si="12"/>
        <v>13259.4</v>
      </c>
    </row>
    <row r="73" spans="1:5" x14ac:dyDescent="0.25">
      <c r="A73" s="8">
        <v>54401</v>
      </c>
      <c r="B73" s="9" t="s">
        <v>60</v>
      </c>
      <c r="C73" s="10">
        <v>3435</v>
      </c>
      <c r="D73" s="10">
        <v>139.6</v>
      </c>
      <c r="E73" s="10">
        <f>+C73-D73</f>
        <v>3295.4</v>
      </c>
    </row>
    <row r="74" spans="1:5" x14ac:dyDescent="0.25">
      <c r="A74" s="8">
        <v>54402</v>
      </c>
      <c r="B74" s="9" t="s">
        <v>61</v>
      </c>
      <c r="C74" s="10">
        <v>0</v>
      </c>
      <c r="D74" s="10">
        <v>0</v>
      </c>
      <c r="E74" s="10">
        <f>+C74-D74</f>
        <v>0</v>
      </c>
    </row>
    <row r="75" spans="1:5" x14ac:dyDescent="0.25">
      <c r="A75" s="8">
        <v>54403</v>
      </c>
      <c r="B75" s="9" t="s">
        <v>62</v>
      </c>
      <c r="C75" s="10">
        <v>13090</v>
      </c>
      <c r="D75" s="10">
        <v>3126</v>
      </c>
      <c r="E75" s="10">
        <f>+C75-D75</f>
        <v>9964</v>
      </c>
    </row>
    <row r="76" spans="1:5" x14ac:dyDescent="0.25">
      <c r="A76" s="8">
        <v>54404</v>
      </c>
      <c r="B76" s="9" t="s">
        <v>63</v>
      </c>
      <c r="C76" s="10">
        <v>0</v>
      </c>
      <c r="D76" s="10">
        <v>0</v>
      </c>
      <c r="E76" s="10">
        <f>+C76-D76</f>
        <v>0</v>
      </c>
    </row>
    <row r="77" spans="1:5" x14ac:dyDescent="0.25">
      <c r="A77" s="5">
        <v>545</v>
      </c>
      <c r="B77" s="6" t="s">
        <v>64</v>
      </c>
      <c r="C77" s="7">
        <f t="shared" ref="C77:E77" si="13">SUM(C78:C81)</f>
        <v>31083.46</v>
      </c>
      <c r="D77" s="7">
        <f t="shared" si="13"/>
        <v>2996.76</v>
      </c>
      <c r="E77" s="7">
        <f t="shared" si="13"/>
        <v>28086.699999999997</v>
      </c>
    </row>
    <row r="78" spans="1:5" x14ac:dyDescent="0.25">
      <c r="A78" s="8">
        <v>54501</v>
      </c>
      <c r="B78" s="9" t="s">
        <v>98</v>
      </c>
      <c r="C78" s="10">
        <v>8061.29</v>
      </c>
      <c r="D78" s="10">
        <v>1061.28</v>
      </c>
      <c r="E78" s="10">
        <f>+C78-D78</f>
        <v>7000.01</v>
      </c>
    </row>
    <row r="79" spans="1:5" x14ac:dyDescent="0.25">
      <c r="A79" s="8">
        <v>54503</v>
      </c>
      <c r="B79" s="9" t="s">
        <v>65</v>
      </c>
      <c r="C79" s="10">
        <v>12000</v>
      </c>
      <c r="D79" s="10">
        <v>1935.48</v>
      </c>
      <c r="E79" s="10">
        <f>+C79-D79</f>
        <v>10064.52</v>
      </c>
    </row>
    <row r="80" spans="1:5" x14ac:dyDescent="0.25">
      <c r="A80" s="8">
        <v>54505</v>
      </c>
      <c r="B80" s="9" t="s">
        <v>66</v>
      </c>
      <c r="C80" s="10">
        <v>9022.17</v>
      </c>
      <c r="D80" s="10">
        <v>0</v>
      </c>
      <c r="E80" s="10">
        <f>+C80-D80</f>
        <v>9022.17</v>
      </c>
    </row>
    <row r="81" spans="1:5" ht="22.5" x14ac:dyDescent="0.25">
      <c r="A81" s="8">
        <v>54599</v>
      </c>
      <c r="B81" s="9" t="s">
        <v>67</v>
      </c>
      <c r="C81" s="10">
        <v>2000</v>
      </c>
      <c r="D81" s="10">
        <v>0</v>
      </c>
      <c r="E81" s="10">
        <f>+C81-D81</f>
        <v>2000</v>
      </c>
    </row>
    <row r="82" spans="1:5" x14ac:dyDescent="0.25">
      <c r="A82" s="5">
        <v>55</v>
      </c>
      <c r="B82" s="6" t="s">
        <v>68</v>
      </c>
      <c r="C82" s="7">
        <f t="shared" ref="C82:E82" si="14">+C83+C87+C91</f>
        <v>20100</v>
      </c>
      <c r="D82" s="7">
        <f t="shared" si="14"/>
        <v>15664.439999999999</v>
      </c>
      <c r="E82" s="7">
        <f t="shared" si="14"/>
        <v>4435.5599999999995</v>
      </c>
    </row>
    <row r="83" spans="1:5" x14ac:dyDescent="0.25">
      <c r="A83" s="5">
        <v>555</v>
      </c>
      <c r="B83" s="6" t="s">
        <v>69</v>
      </c>
      <c r="C83" s="7">
        <f t="shared" ref="C83:E83" si="15">SUM(C84:C86)</f>
        <v>4364.3899999999994</v>
      </c>
      <c r="D83" s="7">
        <f t="shared" si="15"/>
        <v>1004.3799999999999</v>
      </c>
      <c r="E83" s="7">
        <f t="shared" si="15"/>
        <v>3360.0099999999998</v>
      </c>
    </row>
    <row r="84" spans="1:5" x14ac:dyDescent="0.25">
      <c r="A84" s="8">
        <v>55507</v>
      </c>
      <c r="B84" s="9" t="s">
        <v>70</v>
      </c>
      <c r="C84" s="10">
        <v>3994.93</v>
      </c>
      <c r="D84" s="10">
        <v>634.91999999999996</v>
      </c>
      <c r="E84" s="10">
        <f>+C84-D84</f>
        <v>3360.0099999999998</v>
      </c>
    </row>
    <row r="85" spans="1:5" x14ac:dyDescent="0.25">
      <c r="A85" s="8">
        <v>55508</v>
      </c>
      <c r="B85" s="9" t="s">
        <v>71</v>
      </c>
      <c r="C85" s="10">
        <v>0</v>
      </c>
      <c r="D85" s="10">
        <v>0</v>
      </c>
      <c r="E85" s="10">
        <f>+C85-D85</f>
        <v>0</v>
      </c>
    </row>
    <row r="86" spans="1:5" x14ac:dyDescent="0.25">
      <c r="A86" s="8">
        <v>55599</v>
      </c>
      <c r="B86" s="9" t="s">
        <v>72</v>
      </c>
      <c r="C86" s="10">
        <v>369.46</v>
      </c>
      <c r="D86" s="10">
        <v>369.46</v>
      </c>
      <c r="E86" s="10">
        <f>+C86-D86</f>
        <v>0</v>
      </c>
    </row>
    <row r="87" spans="1:5" x14ac:dyDescent="0.25">
      <c r="A87" s="5">
        <v>556</v>
      </c>
      <c r="B87" s="6" t="s">
        <v>73</v>
      </c>
      <c r="C87" s="7">
        <f t="shared" ref="C87:E87" si="16">SUM(C88:C90)</f>
        <v>15735.609999999999</v>
      </c>
      <c r="D87" s="7">
        <f t="shared" si="16"/>
        <v>14660.06</v>
      </c>
      <c r="E87" s="7">
        <f t="shared" si="16"/>
        <v>1075.5499999999993</v>
      </c>
    </row>
    <row r="88" spans="1:5" x14ac:dyDescent="0.25">
      <c r="A88" s="8">
        <v>55601</v>
      </c>
      <c r="B88" s="9" t="s">
        <v>74</v>
      </c>
      <c r="C88" s="10">
        <v>3804.48</v>
      </c>
      <c r="D88" s="10">
        <v>3804.48</v>
      </c>
      <c r="E88" s="10">
        <f>+C88-D88</f>
        <v>0</v>
      </c>
    </row>
    <row r="89" spans="1:5" x14ac:dyDescent="0.25">
      <c r="A89" s="8">
        <v>55602</v>
      </c>
      <c r="B89" s="11" t="s">
        <v>75</v>
      </c>
      <c r="C89" s="10">
        <v>11931.13</v>
      </c>
      <c r="D89" s="10">
        <v>10855.58</v>
      </c>
      <c r="E89" s="10">
        <f>+C89-D89</f>
        <v>1075.5499999999993</v>
      </c>
    </row>
    <row r="90" spans="1:5" x14ac:dyDescent="0.25">
      <c r="A90" s="8">
        <v>55603</v>
      </c>
      <c r="B90" s="11" t="s">
        <v>76</v>
      </c>
      <c r="C90" s="10">
        <v>0</v>
      </c>
      <c r="D90" s="10">
        <v>0</v>
      </c>
      <c r="E90" s="10">
        <f>+C90-D90</f>
        <v>0</v>
      </c>
    </row>
    <row r="91" spans="1:5" x14ac:dyDescent="0.25">
      <c r="A91" s="5">
        <v>557</v>
      </c>
      <c r="B91" s="6" t="s">
        <v>77</v>
      </c>
      <c r="C91" s="7">
        <f t="shared" ref="C91:E91" si="17">SUM(C92)</f>
        <v>0</v>
      </c>
      <c r="D91" s="7">
        <f t="shared" si="17"/>
        <v>0</v>
      </c>
      <c r="E91" s="7">
        <f t="shared" si="17"/>
        <v>0</v>
      </c>
    </row>
    <row r="92" spans="1:5" x14ac:dyDescent="0.25">
      <c r="A92" s="8">
        <v>55799</v>
      </c>
      <c r="B92" s="11" t="s">
        <v>78</v>
      </c>
      <c r="C92" s="10">
        <v>0</v>
      </c>
      <c r="D92" s="10">
        <v>0</v>
      </c>
      <c r="E92" s="10">
        <f>+C92-D92</f>
        <v>0</v>
      </c>
    </row>
    <row r="93" spans="1:5" x14ac:dyDescent="0.25">
      <c r="A93" s="5">
        <v>56</v>
      </c>
      <c r="B93" s="12" t="s">
        <v>79</v>
      </c>
      <c r="C93" s="7">
        <f t="shared" ref="C93:E94" si="18">+C94</f>
        <v>0</v>
      </c>
      <c r="D93" s="7">
        <f t="shared" si="18"/>
        <v>0</v>
      </c>
      <c r="E93" s="7">
        <f t="shared" si="18"/>
        <v>0</v>
      </c>
    </row>
    <row r="94" spans="1:5" ht="22.5" x14ac:dyDescent="0.25">
      <c r="A94" s="5">
        <v>563</v>
      </c>
      <c r="B94" s="12" t="s">
        <v>80</v>
      </c>
      <c r="C94" s="7">
        <f t="shared" si="18"/>
        <v>0</v>
      </c>
      <c r="D94" s="7">
        <f t="shared" si="18"/>
        <v>0</v>
      </c>
      <c r="E94" s="7">
        <f t="shared" si="18"/>
        <v>0</v>
      </c>
    </row>
    <row r="95" spans="1:5" x14ac:dyDescent="0.25">
      <c r="A95" s="8">
        <v>56304</v>
      </c>
      <c r="B95" s="11" t="s">
        <v>81</v>
      </c>
      <c r="C95" s="10">
        <v>0</v>
      </c>
      <c r="D95" s="10">
        <v>0</v>
      </c>
      <c r="E95" s="10">
        <f>+C95-D95</f>
        <v>0</v>
      </c>
    </row>
    <row r="96" spans="1:5" x14ac:dyDescent="0.25">
      <c r="A96" s="5">
        <v>61</v>
      </c>
      <c r="B96" s="12" t="s">
        <v>82</v>
      </c>
      <c r="C96" s="7">
        <f t="shared" ref="C96:E96" si="19">+C97+C107</f>
        <v>211960</v>
      </c>
      <c r="D96" s="7">
        <f t="shared" si="19"/>
        <v>0</v>
      </c>
      <c r="E96" s="7">
        <f t="shared" si="19"/>
        <v>211960</v>
      </c>
    </row>
    <row r="97" spans="1:5" x14ac:dyDescent="0.25">
      <c r="A97" s="5">
        <v>611</v>
      </c>
      <c r="B97" s="12" t="s">
        <v>83</v>
      </c>
      <c r="C97" s="7">
        <f t="shared" ref="C97:E97" si="20">SUM(C98:C106)</f>
        <v>141960</v>
      </c>
      <c r="D97" s="7">
        <f t="shared" si="20"/>
        <v>0</v>
      </c>
      <c r="E97" s="7">
        <f t="shared" si="20"/>
        <v>141960</v>
      </c>
    </row>
    <row r="98" spans="1:5" x14ac:dyDescent="0.25">
      <c r="A98" s="8">
        <v>61101</v>
      </c>
      <c r="B98" s="11" t="s">
        <v>84</v>
      </c>
      <c r="C98" s="10">
        <v>11115</v>
      </c>
      <c r="D98" s="10">
        <v>0</v>
      </c>
      <c r="E98" s="10">
        <f>+C98-D98</f>
        <v>11115</v>
      </c>
    </row>
    <row r="99" spans="1:5" x14ac:dyDescent="0.25">
      <c r="A99" s="8">
        <v>61102</v>
      </c>
      <c r="B99" s="11" t="s">
        <v>85</v>
      </c>
      <c r="C99" s="10">
        <v>3815</v>
      </c>
      <c r="D99" s="10">
        <v>0</v>
      </c>
      <c r="E99" s="10">
        <f>+C99-D99</f>
        <v>3815</v>
      </c>
    </row>
    <row r="100" spans="1:5" x14ac:dyDescent="0.25">
      <c r="A100" s="8">
        <v>61103</v>
      </c>
      <c r="B100" s="11" t="s">
        <v>103</v>
      </c>
      <c r="C100" s="10">
        <v>500</v>
      </c>
      <c r="D100" s="10">
        <v>0</v>
      </c>
      <c r="E100" s="10">
        <f>+C100-D100</f>
        <v>500</v>
      </c>
    </row>
    <row r="101" spans="1:5" x14ac:dyDescent="0.25">
      <c r="A101" s="8">
        <v>61104</v>
      </c>
      <c r="B101" s="11" t="s">
        <v>86</v>
      </c>
      <c r="C101" s="10">
        <v>94310</v>
      </c>
      <c r="D101" s="10">
        <v>0</v>
      </c>
      <c r="E101" s="10">
        <f>+C101-D101</f>
        <v>94310</v>
      </c>
    </row>
    <row r="102" spans="1:5" x14ac:dyDescent="0.25">
      <c r="A102" s="8">
        <v>61105</v>
      </c>
      <c r="B102" s="11" t="s">
        <v>87</v>
      </c>
      <c r="C102" s="10">
        <v>32000</v>
      </c>
      <c r="D102" s="10">
        <v>0</v>
      </c>
      <c r="E102" s="10">
        <f>+C102-D102</f>
        <v>32000</v>
      </c>
    </row>
    <row r="103" spans="1:5" x14ac:dyDescent="0.25">
      <c r="A103" s="8">
        <v>61108</v>
      </c>
      <c r="B103" s="11" t="s">
        <v>88</v>
      </c>
      <c r="C103" s="10">
        <v>100</v>
      </c>
      <c r="D103" s="10">
        <v>0</v>
      </c>
      <c r="E103" s="10">
        <f>+C103-D103</f>
        <v>100</v>
      </c>
    </row>
    <row r="104" spans="1:5" x14ac:dyDescent="0.25">
      <c r="A104" s="8">
        <v>61109</v>
      </c>
      <c r="B104" s="11" t="s">
        <v>102</v>
      </c>
      <c r="C104" s="10">
        <v>0</v>
      </c>
      <c r="D104" s="10">
        <v>0</v>
      </c>
      <c r="E104" s="10">
        <f>+C104-D104</f>
        <v>0</v>
      </c>
    </row>
    <row r="105" spans="1:5" ht="22.5" x14ac:dyDescent="0.25">
      <c r="A105" s="8">
        <v>61110</v>
      </c>
      <c r="B105" s="11" t="s">
        <v>89</v>
      </c>
      <c r="C105" s="10">
        <v>0</v>
      </c>
      <c r="D105" s="10">
        <v>0</v>
      </c>
      <c r="E105" s="10">
        <f>+C105-D105</f>
        <v>0</v>
      </c>
    </row>
    <row r="106" spans="1:5" x14ac:dyDescent="0.25">
      <c r="A106" s="8">
        <v>61199</v>
      </c>
      <c r="B106" s="11" t="s">
        <v>90</v>
      </c>
      <c r="C106" s="10">
        <v>120</v>
      </c>
      <c r="D106" s="10">
        <v>0</v>
      </c>
      <c r="E106" s="10">
        <f>+C106-D106</f>
        <v>120</v>
      </c>
    </row>
    <row r="107" spans="1:5" x14ac:dyDescent="0.25">
      <c r="A107" s="5">
        <v>614</v>
      </c>
      <c r="B107" s="12" t="s">
        <v>91</v>
      </c>
      <c r="C107" s="7">
        <f t="shared" ref="C107:E107" si="21">SUM(C108)</f>
        <v>70000</v>
      </c>
      <c r="D107" s="7">
        <f t="shared" si="21"/>
        <v>0</v>
      </c>
      <c r="E107" s="7">
        <f t="shared" si="21"/>
        <v>70000</v>
      </c>
    </row>
    <row r="108" spans="1:5" x14ac:dyDescent="0.25">
      <c r="A108" s="8">
        <v>61403</v>
      </c>
      <c r="B108" s="11" t="s">
        <v>92</v>
      </c>
      <c r="C108" s="13">
        <v>70000</v>
      </c>
      <c r="D108" s="13">
        <v>0</v>
      </c>
      <c r="E108" s="13">
        <f>+C108-D108</f>
        <v>70000</v>
      </c>
    </row>
    <row r="109" spans="1:5" x14ac:dyDescent="0.25">
      <c r="A109" s="14"/>
      <c r="B109" s="15" t="s">
        <v>93</v>
      </c>
      <c r="C109" s="7">
        <f t="shared" ref="C109:E109" si="22">+C96+C82+C34+C10+C93</f>
        <v>3477948.9999999995</v>
      </c>
      <c r="D109" s="7">
        <f t="shared" si="22"/>
        <v>387938.79000000004</v>
      </c>
      <c r="E109" s="7">
        <f t="shared" si="22"/>
        <v>3090010.21</v>
      </c>
    </row>
    <row r="110" spans="1:5" x14ac:dyDescent="0.25">
      <c r="A110" s="14"/>
      <c r="B110" s="6" t="s">
        <v>94</v>
      </c>
      <c r="C110" s="7">
        <f>C109</f>
        <v>3477948.9999999995</v>
      </c>
      <c r="D110" s="7">
        <f t="shared" ref="D110:D111" si="23">D109</f>
        <v>387938.79000000004</v>
      </c>
      <c r="E110" s="7">
        <f>E109</f>
        <v>3090010.21</v>
      </c>
    </row>
    <row r="111" spans="1:5" x14ac:dyDescent="0.25">
      <c r="A111" s="14"/>
      <c r="B111" s="6" t="s">
        <v>95</v>
      </c>
      <c r="C111" s="7">
        <f>C110</f>
        <v>3477948.9999999995</v>
      </c>
      <c r="D111" s="7">
        <f t="shared" si="23"/>
        <v>387938.79000000004</v>
      </c>
      <c r="E111" s="7">
        <f>E110</f>
        <v>3090010.21</v>
      </c>
    </row>
  </sheetData>
  <mergeCells count="5">
    <mergeCell ref="A6:E6"/>
    <mergeCell ref="A1:E1"/>
    <mergeCell ref="A2:E2"/>
    <mergeCell ref="A3:E3"/>
    <mergeCell ref="A4:E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FEBRERO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Silvia Esmeralda Fuentes Barrera</dc:creator>
  <cp:lastModifiedBy>Silvia Esmeralda Fuentes Barrera</cp:lastModifiedBy>
  <dcterms:created xsi:type="dcterms:W3CDTF">2022-02-21T19:21:09Z</dcterms:created>
  <dcterms:modified xsi:type="dcterms:W3CDTF">2023-03-13T22:02:46Z</dcterms:modified>
</cp:coreProperties>
</file>