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21 de febrero 2022\"/>
    </mc:Choice>
  </mc:AlternateContent>
  <bookViews>
    <workbookView xWindow="-120" yWindow="-120" windowWidth="20730" windowHeight="11160"/>
  </bookViews>
  <sheets>
    <sheet name="ENERO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3" i="1" l="1"/>
  <c r="C93" i="1"/>
  <c r="E105" i="1"/>
  <c r="D105" i="1"/>
  <c r="C105" i="1"/>
  <c r="C96" i="1"/>
  <c r="C95" i="1" s="1"/>
  <c r="D96" i="1"/>
  <c r="D90" i="1"/>
  <c r="E90" i="1"/>
  <c r="D86" i="1"/>
  <c r="E86" i="1"/>
  <c r="D82" i="1"/>
  <c r="D77" i="1"/>
  <c r="C77" i="1"/>
  <c r="C72" i="1"/>
  <c r="D72" i="1"/>
  <c r="D59" i="1"/>
  <c r="C59" i="1"/>
  <c r="D54" i="1"/>
  <c r="D35" i="1"/>
  <c r="C35" i="1"/>
  <c r="E32" i="1"/>
  <c r="D32" i="1"/>
  <c r="C32" i="1"/>
  <c r="D30" i="1"/>
  <c r="E30" i="1"/>
  <c r="D26" i="1"/>
  <c r="D22" i="1"/>
  <c r="E20" i="1"/>
  <c r="D20" i="1"/>
  <c r="C20" i="1"/>
  <c r="C16" i="1"/>
  <c r="D16" i="1"/>
  <c r="D11" i="1"/>
  <c r="C11" i="1"/>
  <c r="D92" i="1"/>
  <c r="D95" i="1" l="1"/>
  <c r="D10" i="1"/>
  <c r="E26" i="1"/>
  <c r="D34" i="1"/>
  <c r="E77" i="1"/>
  <c r="E82" i="1"/>
  <c r="E81" i="1" s="1"/>
  <c r="E22" i="1"/>
  <c r="E59" i="1"/>
  <c r="D81" i="1"/>
  <c r="E11" i="1"/>
  <c r="E16" i="1"/>
  <c r="E35" i="1"/>
  <c r="E54" i="1"/>
  <c r="C22" i="1"/>
  <c r="C26" i="1"/>
  <c r="C30" i="1"/>
  <c r="C54" i="1"/>
  <c r="C34" i="1" s="1"/>
  <c r="C82" i="1"/>
  <c r="C86" i="1"/>
  <c r="C90" i="1"/>
  <c r="E72" i="1"/>
  <c r="E96" i="1"/>
  <c r="E95" i="1" s="1"/>
  <c r="C81" i="1" l="1"/>
  <c r="D107" i="1"/>
  <c r="D108" i="1" s="1"/>
  <c r="D109" i="1" s="1"/>
  <c r="C10" i="1"/>
  <c r="E10" i="1"/>
  <c r="C92" i="1"/>
  <c r="E93" i="1"/>
  <c r="E34" i="1"/>
  <c r="E92" i="1" l="1"/>
  <c r="E107" i="1" s="1"/>
  <c r="E108" i="1" s="1"/>
  <c r="E109" i="1" s="1"/>
  <c r="C107" i="1"/>
  <c r="C108" i="1" s="1"/>
  <c r="C109" i="1" s="1"/>
</calcChain>
</file>

<file path=xl/sharedStrings.xml><?xml version="1.0" encoding="utf-8"?>
<sst xmlns="http://schemas.openxmlformats.org/spreadsheetml/2006/main" count="110" uniqueCount="102">
  <si>
    <t>CONSEJO SUPERIOR DE SALUD PÚBLICA</t>
  </si>
  <si>
    <t>ESTADO  DE EJECUCION PRESUPUESTARIA DE EGRESOS</t>
  </si>
  <si>
    <t>Reporte Acumulado del 1 de Enero al 31 de Enero 2022</t>
  </si>
  <si>
    <t>(EN DOLARES)</t>
  </si>
  <si>
    <t>CODIGO</t>
  </si>
  <si>
    <t>CONCEPTO</t>
  </si>
  <si>
    <t>DEVENGADO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</si>
  <si>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</si>
  <si>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</si>
  <si>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</si>
  <si>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</si>
  <si>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</si>
  <si>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</si>
  <si>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</si>
  <si>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</si>
  <si>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</si>
  <si>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</si>
  <si>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</si>
  <si>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</si>
  <si>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</si>
  <si>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</si>
  <si>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</si>
  <si>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</si>
  <si>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</si>
  <si>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</si>
  <si>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</si>
  <si>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</si>
  <si>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</si>
  <si>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</si>
  <si>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</si>
  <si>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</si>
  <si>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</si>
  <si>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</si>
  <si>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</si>
  <si>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</si>
  <si>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</si>
  <si>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</si>
  <si>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</si>
  <si>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</si>
  <si>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</si>
  <si>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</si>
  <si>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</si>
  <si>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</si>
  <si>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</si>
  <si>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</si>
  <si>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</si>
  <si>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</si>
  <si>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</si>
  <si>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</si>
  <si>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</si>
  <si>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</si>
  <si>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</si>
  <si>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</si>
  <si>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</si>
  <si>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</si>
  <si>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</si>
  <si>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</si>
  <si>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</si>
  <si>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</si>
  <si>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</si>
  <si>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</si>
  <si>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</si>
  <si>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</si>
  <si>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</si>
  <si>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</si>
  <si>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</si>
  <si>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</si>
  <si>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</si>
  <si>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</si>
  <si>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</si>
  <si>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</si>
  <si>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</si>
  <si>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</si>
  <si>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</si>
  <si>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</si>
  <si>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</si>
  <si>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</si>
  <si>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</si>
  <si>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</si>
  <si>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</si>
  <si>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</si>
  <si>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</si>
  <si>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</si>
  <si>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</si>
  <si>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</si>
  <si>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</si>
  <si>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</si>
  <si>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</si>
  <si>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</si>
  <si>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Médicos y Laboratorios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</si>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</sst>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  <font>
      <b/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zoomScale="145" zoomScaleNormal="145" workbookViewId="0">
      <selection activeCell="C107" sqref="C107"/>
    </sheetView>
  </sheetViews>
  <sheetFormatPr baseColWidth="10" defaultColWidth="8" defaultRowHeight="13.5" x14ac:dyDescent="0.25"/>
  <cols>
    <col min="1" max="1" width="8" style="1"/>
    <col min="2" max="2" width="43.85546875" style="1" customWidth="1"/>
    <col min="3" max="3" width="16.85546875" style="1" customWidth="1"/>
    <col min="4" max="5" width="16" style="1" customWidth="1"/>
    <col min="6" max="257" width="8" style="1"/>
    <col min="258" max="258" width="43.85546875" style="1" customWidth="1"/>
    <col min="259" max="259" width="16.85546875" style="1" customWidth="1"/>
    <col min="260" max="261" width="16" style="1" customWidth="1"/>
    <col min="262" max="513" width="8" style="1"/>
    <col min="514" max="514" width="43.85546875" style="1" customWidth="1"/>
    <col min="515" max="515" width="16.85546875" style="1" customWidth="1"/>
    <col min="516" max="517" width="16" style="1" customWidth="1"/>
    <col min="518" max="769" width="8" style="1"/>
    <col min="770" max="770" width="43.85546875" style="1" customWidth="1"/>
    <col min="771" max="771" width="16.85546875" style="1" customWidth="1"/>
    <col min="772" max="773" width="16" style="1" customWidth="1"/>
    <col min="774" max="1025" width="8" style="1"/>
    <col min="1026" max="1026" width="43.85546875" style="1" customWidth="1"/>
    <col min="1027" max="1027" width="16.85546875" style="1" customWidth="1"/>
    <col min="1028" max="1029" width="16" style="1" customWidth="1"/>
    <col min="1030" max="1281" width="8" style="1"/>
    <col min="1282" max="1282" width="43.85546875" style="1" customWidth="1"/>
    <col min="1283" max="1283" width="16.85546875" style="1" customWidth="1"/>
    <col min="1284" max="1285" width="16" style="1" customWidth="1"/>
    <col min="1286" max="1537" width="8" style="1"/>
    <col min="1538" max="1538" width="43.85546875" style="1" customWidth="1"/>
    <col min="1539" max="1539" width="16.85546875" style="1" customWidth="1"/>
    <col min="1540" max="1541" width="16" style="1" customWidth="1"/>
    <col min="1542" max="1793" width="8" style="1"/>
    <col min="1794" max="1794" width="43.85546875" style="1" customWidth="1"/>
    <col min="1795" max="1795" width="16.85546875" style="1" customWidth="1"/>
    <col min="1796" max="1797" width="16" style="1" customWidth="1"/>
    <col min="1798" max="2049" width="8" style="1"/>
    <col min="2050" max="2050" width="43.85546875" style="1" customWidth="1"/>
    <col min="2051" max="2051" width="16.85546875" style="1" customWidth="1"/>
    <col min="2052" max="2053" width="16" style="1" customWidth="1"/>
    <col min="2054" max="2305" width="8" style="1"/>
    <col min="2306" max="2306" width="43.85546875" style="1" customWidth="1"/>
    <col min="2307" max="2307" width="16.85546875" style="1" customWidth="1"/>
    <col min="2308" max="2309" width="16" style="1" customWidth="1"/>
    <col min="2310" max="2561" width="8" style="1"/>
    <col min="2562" max="2562" width="43.85546875" style="1" customWidth="1"/>
    <col min="2563" max="2563" width="16.85546875" style="1" customWidth="1"/>
    <col min="2564" max="2565" width="16" style="1" customWidth="1"/>
    <col min="2566" max="2817" width="8" style="1"/>
    <col min="2818" max="2818" width="43.85546875" style="1" customWidth="1"/>
    <col min="2819" max="2819" width="16.85546875" style="1" customWidth="1"/>
    <col min="2820" max="2821" width="16" style="1" customWidth="1"/>
    <col min="2822" max="3073" width="8" style="1"/>
    <col min="3074" max="3074" width="43.85546875" style="1" customWidth="1"/>
    <col min="3075" max="3075" width="16.85546875" style="1" customWidth="1"/>
    <col min="3076" max="3077" width="16" style="1" customWidth="1"/>
    <col min="3078" max="3329" width="8" style="1"/>
    <col min="3330" max="3330" width="43.85546875" style="1" customWidth="1"/>
    <col min="3331" max="3331" width="16.85546875" style="1" customWidth="1"/>
    <col min="3332" max="3333" width="16" style="1" customWidth="1"/>
    <col min="3334" max="3585" width="8" style="1"/>
    <col min="3586" max="3586" width="43.85546875" style="1" customWidth="1"/>
    <col min="3587" max="3587" width="16.85546875" style="1" customWidth="1"/>
    <col min="3588" max="3589" width="16" style="1" customWidth="1"/>
    <col min="3590" max="3841" width="8" style="1"/>
    <col min="3842" max="3842" width="43.85546875" style="1" customWidth="1"/>
    <col min="3843" max="3843" width="16.85546875" style="1" customWidth="1"/>
    <col min="3844" max="3845" width="16" style="1" customWidth="1"/>
    <col min="3846" max="4097" width="8" style="1"/>
    <col min="4098" max="4098" width="43.85546875" style="1" customWidth="1"/>
    <col min="4099" max="4099" width="16.85546875" style="1" customWidth="1"/>
    <col min="4100" max="4101" width="16" style="1" customWidth="1"/>
    <col min="4102" max="4353" width="8" style="1"/>
    <col min="4354" max="4354" width="43.85546875" style="1" customWidth="1"/>
    <col min="4355" max="4355" width="16.85546875" style="1" customWidth="1"/>
    <col min="4356" max="4357" width="16" style="1" customWidth="1"/>
    <col min="4358" max="4609" width="8" style="1"/>
    <col min="4610" max="4610" width="43.85546875" style="1" customWidth="1"/>
    <col min="4611" max="4611" width="16.85546875" style="1" customWidth="1"/>
    <col min="4612" max="4613" width="16" style="1" customWidth="1"/>
    <col min="4614" max="4865" width="8" style="1"/>
    <col min="4866" max="4866" width="43.85546875" style="1" customWidth="1"/>
    <col min="4867" max="4867" width="16.85546875" style="1" customWidth="1"/>
    <col min="4868" max="4869" width="16" style="1" customWidth="1"/>
    <col min="4870" max="5121" width="8" style="1"/>
    <col min="5122" max="5122" width="43.85546875" style="1" customWidth="1"/>
    <col min="5123" max="5123" width="16.85546875" style="1" customWidth="1"/>
    <col min="5124" max="5125" width="16" style="1" customWidth="1"/>
    <col min="5126" max="5377" width="8" style="1"/>
    <col min="5378" max="5378" width="43.85546875" style="1" customWidth="1"/>
    <col min="5379" max="5379" width="16.85546875" style="1" customWidth="1"/>
    <col min="5380" max="5381" width="16" style="1" customWidth="1"/>
    <col min="5382" max="5633" width="8" style="1"/>
    <col min="5634" max="5634" width="43.85546875" style="1" customWidth="1"/>
    <col min="5635" max="5635" width="16.85546875" style="1" customWidth="1"/>
    <col min="5636" max="5637" width="16" style="1" customWidth="1"/>
    <col min="5638" max="5889" width="8" style="1"/>
    <col min="5890" max="5890" width="43.85546875" style="1" customWidth="1"/>
    <col min="5891" max="5891" width="16.85546875" style="1" customWidth="1"/>
    <col min="5892" max="5893" width="16" style="1" customWidth="1"/>
    <col min="5894" max="6145" width="8" style="1"/>
    <col min="6146" max="6146" width="43.85546875" style="1" customWidth="1"/>
    <col min="6147" max="6147" width="16.85546875" style="1" customWidth="1"/>
    <col min="6148" max="6149" width="16" style="1" customWidth="1"/>
    <col min="6150" max="6401" width="8" style="1"/>
    <col min="6402" max="6402" width="43.85546875" style="1" customWidth="1"/>
    <col min="6403" max="6403" width="16.85546875" style="1" customWidth="1"/>
    <col min="6404" max="6405" width="16" style="1" customWidth="1"/>
    <col min="6406" max="6657" width="8" style="1"/>
    <col min="6658" max="6658" width="43.85546875" style="1" customWidth="1"/>
    <col min="6659" max="6659" width="16.85546875" style="1" customWidth="1"/>
    <col min="6660" max="6661" width="16" style="1" customWidth="1"/>
    <col min="6662" max="6913" width="8" style="1"/>
    <col min="6914" max="6914" width="43.85546875" style="1" customWidth="1"/>
    <col min="6915" max="6915" width="16.85546875" style="1" customWidth="1"/>
    <col min="6916" max="6917" width="16" style="1" customWidth="1"/>
    <col min="6918" max="7169" width="8" style="1"/>
    <col min="7170" max="7170" width="43.85546875" style="1" customWidth="1"/>
    <col min="7171" max="7171" width="16.85546875" style="1" customWidth="1"/>
    <col min="7172" max="7173" width="16" style="1" customWidth="1"/>
    <col min="7174" max="7425" width="8" style="1"/>
    <col min="7426" max="7426" width="43.85546875" style="1" customWidth="1"/>
    <col min="7427" max="7427" width="16.85546875" style="1" customWidth="1"/>
    <col min="7428" max="7429" width="16" style="1" customWidth="1"/>
    <col min="7430" max="7681" width="8" style="1"/>
    <col min="7682" max="7682" width="43.85546875" style="1" customWidth="1"/>
    <col min="7683" max="7683" width="16.85546875" style="1" customWidth="1"/>
    <col min="7684" max="7685" width="16" style="1" customWidth="1"/>
    <col min="7686" max="7937" width="8" style="1"/>
    <col min="7938" max="7938" width="43.85546875" style="1" customWidth="1"/>
    <col min="7939" max="7939" width="16.85546875" style="1" customWidth="1"/>
    <col min="7940" max="7941" width="16" style="1" customWidth="1"/>
    <col min="7942" max="8193" width="8" style="1"/>
    <col min="8194" max="8194" width="43.85546875" style="1" customWidth="1"/>
    <col min="8195" max="8195" width="16.85546875" style="1" customWidth="1"/>
    <col min="8196" max="8197" width="16" style="1" customWidth="1"/>
    <col min="8198" max="8449" width="8" style="1"/>
    <col min="8450" max="8450" width="43.85546875" style="1" customWidth="1"/>
    <col min="8451" max="8451" width="16.85546875" style="1" customWidth="1"/>
    <col min="8452" max="8453" width="16" style="1" customWidth="1"/>
    <col min="8454" max="8705" width="8" style="1"/>
    <col min="8706" max="8706" width="43.85546875" style="1" customWidth="1"/>
    <col min="8707" max="8707" width="16.85546875" style="1" customWidth="1"/>
    <col min="8708" max="8709" width="16" style="1" customWidth="1"/>
    <col min="8710" max="8961" width="8" style="1"/>
    <col min="8962" max="8962" width="43.85546875" style="1" customWidth="1"/>
    <col min="8963" max="8963" width="16.85546875" style="1" customWidth="1"/>
    <col min="8964" max="8965" width="16" style="1" customWidth="1"/>
    <col min="8966" max="9217" width="8" style="1"/>
    <col min="9218" max="9218" width="43.85546875" style="1" customWidth="1"/>
    <col min="9219" max="9219" width="16.85546875" style="1" customWidth="1"/>
    <col min="9220" max="9221" width="16" style="1" customWidth="1"/>
    <col min="9222" max="9473" width="8" style="1"/>
    <col min="9474" max="9474" width="43.85546875" style="1" customWidth="1"/>
    <col min="9475" max="9475" width="16.85546875" style="1" customWidth="1"/>
    <col min="9476" max="9477" width="16" style="1" customWidth="1"/>
    <col min="9478" max="9729" width="8" style="1"/>
    <col min="9730" max="9730" width="43.85546875" style="1" customWidth="1"/>
    <col min="9731" max="9731" width="16.85546875" style="1" customWidth="1"/>
    <col min="9732" max="9733" width="16" style="1" customWidth="1"/>
    <col min="9734" max="9985" width="8" style="1"/>
    <col min="9986" max="9986" width="43.85546875" style="1" customWidth="1"/>
    <col min="9987" max="9987" width="16.85546875" style="1" customWidth="1"/>
    <col min="9988" max="9989" width="16" style="1" customWidth="1"/>
    <col min="9990" max="10241" width="8" style="1"/>
    <col min="10242" max="10242" width="43.85546875" style="1" customWidth="1"/>
    <col min="10243" max="10243" width="16.85546875" style="1" customWidth="1"/>
    <col min="10244" max="10245" width="16" style="1" customWidth="1"/>
    <col min="10246" max="10497" width="8" style="1"/>
    <col min="10498" max="10498" width="43.85546875" style="1" customWidth="1"/>
    <col min="10499" max="10499" width="16.85546875" style="1" customWidth="1"/>
    <col min="10500" max="10501" width="16" style="1" customWidth="1"/>
    <col min="10502" max="10753" width="8" style="1"/>
    <col min="10754" max="10754" width="43.85546875" style="1" customWidth="1"/>
    <col min="10755" max="10755" width="16.85546875" style="1" customWidth="1"/>
    <col min="10756" max="10757" width="16" style="1" customWidth="1"/>
    <col min="10758" max="11009" width="8" style="1"/>
    <col min="11010" max="11010" width="43.85546875" style="1" customWidth="1"/>
    <col min="11011" max="11011" width="16.85546875" style="1" customWidth="1"/>
    <col min="11012" max="11013" width="16" style="1" customWidth="1"/>
    <col min="11014" max="11265" width="8" style="1"/>
    <col min="11266" max="11266" width="43.85546875" style="1" customWidth="1"/>
    <col min="11267" max="11267" width="16.85546875" style="1" customWidth="1"/>
    <col min="11268" max="11269" width="16" style="1" customWidth="1"/>
    <col min="11270" max="11521" width="8" style="1"/>
    <col min="11522" max="11522" width="43.85546875" style="1" customWidth="1"/>
    <col min="11523" max="11523" width="16.85546875" style="1" customWidth="1"/>
    <col min="11524" max="11525" width="16" style="1" customWidth="1"/>
    <col min="11526" max="11777" width="8" style="1"/>
    <col min="11778" max="11778" width="43.85546875" style="1" customWidth="1"/>
    <col min="11779" max="11779" width="16.85546875" style="1" customWidth="1"/>
    <col min="11780" max="11781" width="16" style="1" customWidth="1"/>
    <col min="11782" max="12033" width="8" style="1"/>
    <col min="12034" max="12034" width="43.85546875" style="1" customWidth="1"/>
    <col min="12035" max="12035" width="16.85546875" style="1" customWidth="1"/>
    <col min="12036" max="12037" width="16" style="1" customWidth="1"/>
    <col min="12038" max="12289" width="8" style="1"/>
    <col min="12290" max="12290" width="43.85546875" style="1" customWidth="1"/>
    <col min="12291" max="12291" width="16.85546875" style="1" customWidth="1"/>
    <col min="12292" max="12293" width="16" style="1" customWidth="1"/>
    <col min="12294" max="12545" width="8" style="1"/>
    <col min="12546" max="12546" width="43.85546875" style="1" customWidth="1"/>
    <col min="12547" max="12547" width="16.85546875" style="1" customWidth="1"/>
    <col min="12548" max="12549" width="16" style="1" customWidth="1"/>
    <col min="12550" max="12801" width="8" style="1"/>
    <col min="12802" max="12802" width="43.85546875" style="1" customWidth="1"/>
    <col min="12803" max="12803" width="16.85546875" style="1" customWidth="1"/>
    <col min="12804" max="12805" width="16" style="1" customWidth="1"/>
    <col min="12806" max="13057" width="8" style="1"/>
    <col min="13058" max="13058" width="43.85546875" style="1" customWidth="1"/>
    <col min="13059" max="13059" width="16.85546875" style="1" customWidth="1"/>
    <col min="13060" max="13061" width="16" style="1" customWidth="1"/>
    <col min="13062" max="13313" width="8" style="1"/>
    <col min="13314" max="13314" width="43.85546875" style="1" customWidth="1"/>
    <col min="13315" max="13315" width="16.85546875" style="1" customWidth="1"/>
    <col min="13316" max="13317" width="16" style="1" customWidth="1"/>
    <col min="13318" max="13569" width="8" style="1"/>
    <col min="13570" max="13570" width="43.85546875" style="1" customWidth="1"/>
    <col min="13571" max="13571" width="16.85546875" style="1" customWidth="1"/>
    <col min="13572" max="13573" width="16" style="1" customWidth="1"/>
    <col min="13574" max="13825" width="8" style="1"/>
    <col min="13826" max="13826" width="43.85546875" style="1" customWidth="1"/>
    <col min="13827" max="13827" width="16.85546875" style="1" customWidth="1"/>
    <col min="13828" max="13829" width="16" style="1" customWidth="1"/>
    <col min="13830" max="14081" width="8" style="1"/>
    <col min="14082" max="14082" width="43.85546875" style="1" customWidth="1"/>
    <col min="14083" max="14083" width="16.85546875" style="1" customWidth="1"/>
    <col min="14084" max="14085" width="16" style="1" customWidth="1"/>
    <col min="14086" max="14337" width="8" style="1"/>
    <col min="14338" max="14338" width="43.85546875" style="1" customWidth="1"/>
    <col min="14339" max="14339" width="16.85546875" style="1" customWidth="1"/>
    <col min="14340" max="14341" width="16" style="1" customWidth="1"/>
    <col min="14342" max="14593" width="8" style="1"/>
    <col min="14594" max="14594" width="43.85546875" style="1" customWidth="1"/>
    <col min="14595" max="14595" width="16.85546875" style="1" customWidth="1"/>
    <col min="14596" max="14597" width="16" style="1" customWidth="1"/>
    <col min="14598" max="14849" width="8" style="1"/>
    <col min="14850" max="14850" width="43.85546875" style="1" customWidth="1"/>
    <col min="14851" max="14851" width="16.85546875" style="1" customWidth="1"/>
    <col min="14852" max="14853" width="16" style="1" customWidth="1"/>
    <col min="14854" max="15105" width="8" style="1"/>
    <col min="15106" max="15106" width="43.85546875" style="1" customWidth="1"/>
    <col min="15107" max="15107" width="16.85546875" style="1" customWidth="1"/>
    <col min="15108" max="15109" width="16" style="1" customWidth="1"/>
    <col min="15110" max="15361" width="8" style="1"/>
    <col min="15362" max="15362" width="43.85546875" style="1" customWidth="1"/>
    <col min="15363" max="15363" width="16.85546875" style="1" customWidth="1"/>
    <col min="15364" max="15365" width="16" style="1" customWidth="1"/>
    <col min="15366" max="15617" width="8" style="1"/>
    <col min="15618" max="15618" width="43.85546875" style="1" customWidth="1"/>
    <col min="15619" max="15619" width="16.85546875" style="1" customWidth="1"/>
    <col min="15620" max="15621" width="16" style="1" customWidth="1"/>
    <col min="15622" max="15873" width="8" style="1"/>
    <col min="15874" max="15874" width="43.85546875" style="1" customWidth="1"/>
    <col min="15875" max="15875" width="16.85546875" style="1" customWidth="1"/>
    <col min="15876" max="15877" width="16" style="1" customWidth="1"/>
    <col min="15878" max="16129" width="8" style="1"/>
    <col min="16130" max="16130" width="43.85546875" style="1" customWidth="1"/>
    <col min="16131" max="16131" width="16.85546875" style="1" customWidth="1"/>
    <col min="16132" max="16133" width="16" style="1" customWidth="1"/>
    <col min="16134" max="16384" width="8" style="1"/>
  </cols>
  <sheetData>
    <row r="1" spans="1:5" ht="16.5" x14ac:dyDescent="0.25">
      <c r="A1" s="18" t="s">
        <v>0</v>
      </c>
      <c r="B1" s="18"/>
      <c r="C1" s="18"/>
      <c r="D1" s="18"/>
      <c r="E1" s="18"/>
    </row>
    <row r="2" spans="1:5" ht="16.5" x14ac:dyDescent="0.25">
      <c r="A2" s="18" t="s">
        <v>1</v>
      </c>
      <c r="B2" s="18"/>
      <c r="C2" s="18"/>
      <c r="D2" s="18"/>
      <c r="E2" s="18"/>
    </row>
    <row r="3" spans="1:5" ht="16.5" x14ac:dyDescent="0.25">
      <c r="A3" s="18" t="s">
        <v>2</v>
      </c>
      <c r="B3" s="18"/>
      <c r="C3" s="18"/>
      <c r="D3" s="18"/>
      <c r="E3" s="18"/>
    </row>
    <row r="4" spans="1:5" ht="16.5" x14ac:dyDescent="0.25">
      <c r="A4" s="18" t="s">
        <v>3</v>
      </c>
      <c r="B4" s="18"/>
      <c r="C4" s="18"/>
      <c r="D4" s="18"/>
      <c r="E4" s="18"/>
    </row>
    <row r="5" spans="1:5" ht="16.5" x14ac:dyDescent="0.25">
      <c r="A5" s="2"/>
      <c r="B5" s="2"/>
      <c r="C5" s="2"/>
      <c r="D5" s="2"/>
      <c r="E5" s="2"/>
    </row>
    <row r="6" spans="1:5" ht="16.5" x14ac:dyDescent="0.25">
      <c r="A6" s="17" t="s">
        <v>101</v>
      </c>
      <c r="B6" s="17"/>
      <c r="C6" s="17"/>
      <c r="D6" s="17"/>
      <c r="E6" s="17"/>
    </row>
    <row r="8" spans="1:5" x14ac:dyDescent="0.25">
      <c r="A8" s="3"/>
      <c r="B8" s="3"/>
      <c r="C8" s="3"/>
      <c r="D8" s="3"/>
      <c r="E8" s="3"/>
    </row>
    <row r="9" spans="1:5" x14ac:dyDescent="0.25">
      <c r="A9" s="4" t="s">
        <v>4</v>
      </c>
      <c r="B9" s="4" t="s">
        <v>5</v>
      </c>
      <c r="C9" s="4" t="s">
        <v>100</v>
      </c>
      <c r="D9" s="4" t="s">
        <v>6</v>
      </c>
      <c r="E9" s="4" t="s">
        <v>100</v>
      </c>
    </row>
    <row r="10" spans="1:5" x14ac:dyDescent="0.25">
      <c r="A10" s="5">
        <v>51</v>
      </c>
      <c r="B10" s="6" t="s">
        <v>7</v>
      </c>
      <c r="C10" s="7">
        <f>+C11+C16+C20+C22+C26+C30+C32</f>
        <v>2256245</v>
      </c>
      <c r="D10" s="7">
        <f>+D11+D16+D20+D22+D26+D30+D32</f>
        <v>137184.82999999999</v>
      </c>
      <c r="E10" s="7">
        <f>+E11+E16+E20+E22+E26+E30+E32</f>
        <v>2119060.17</v>
      </c>
    </row>
    <row r="11" spans="1:5" x14ac:dyDescent="0.25">
      <c r="A11" s="5">
        <v>511</v>
      </c>
      <c r="B11" s="6" t="s">
        <v>8</v>
      </c>
      <c r="C11" s="7">
        <f>SUM(C12:C15)</f>
        <v>1551610</v>
      </c>
      <c r="D11" s="7">
        <f>SUM(D12:D15)</f>
        <v>100648.48999999999</v>
      </c>
      <c r="E11" s="7">
        <f>SUM(E12:E15)</f>
        <v>1450961.51</v>
      </c>
    </row>
    <row r="12" spans="1:5" x14ac:dyDescent="0.25">
      <c r="A12" s="8">
        <v>51101</v>
      </c>
      <c r="B12" s="9" t="s">
        <v>9</v>
      </c>
      <c r="C12" s="10">
        <v>1192065</v>
      </c>
      <c r="D12" s="10">
        <v>98008.79</v>
      </c>
      <c r="E12" s="10">
        <v>1094056.21</v>
      </c>
    </row>
    <row r="13" spans="1:5" x14ac:dyDescent="0.25">
      <c r="A13" s="8">
        <v>51103</v>
      </c>
      <c r="B13" s="9" t="s">
        <v>10</v>
      </c>
      <c r="C13" s="10">
        <v>56535</v>
      </c>
      <c r="D13" s="10">
        <v>0</v>
      </c>
      <c r="E13" s="10">
        <v>56535</v>
      </c>
    </row>
    <row r="14" spans="1:5" x14ac:dyDescent="0.25">
      <c r="A14" s="8">
        <v>51105</v>
      </c>
      <c r="B14" s="9" t="s">
        <v>11</v>
      </c>
      <c r="C14" s="10">
        <v>86400</v>
      </c>
      <c r="D14" s="10">
        <v>2639.7</v>
      </c>
      <c r="E14" s="10">
        <v>83760.3</v>
      </c>
    </row>
    <row r="15" spans="1:5" x14ac:dyDescent="0.25">
      <c r="A15" s="8">
        <v>51107</v>
      </c>
      <c r="B15" s="9" t="s">
        <v>12</v>
      </c>
      <c r="C15" s="10">
        <v>216610</v>
      </c>
      <c r="D15" s="10">
        <v>0</v>
      </c>
      <c r="E15" s="10">
        <v>216610</v>
      </c>
    </row>
    <row r="16" spans="1:5" x14ac:dyDescent="0.25">
      <c r="A16" s="5">
        <v>512</v>
      </c>
      <c r="B16" s="6" t="s">
        <v>13</v>
      </c>
      <c r="C16" s="7">
        <f>SUM(C17:C19)</f>
        <v>450565</v>
      </c>
      <c r="D16" s="7">
        <f>SUM(D17:D19)</f>
        <v>18409.25</v>
      </c>
      <c r="E16" s="7">
        <f>SUM(E17:E19)</f>
        <v>432155.75</v>
      </c>
    </row>
    <row r="17" spans="1:5" x14ac:dyDescent="0.25">
      <c r="A17" s="8">
        <v>51201</v>
      </c>
      <c r="B17" s="9" t="s">
        <v>9</v>
      </c>
      <c r="C17" s="10">
        <v>366565</v>
      </c>
      <c r="D17" s="10">
        <v>18409.25</v>
      </c>
      <c r="E17" s="10">
        <v>348155.75</v>
      </c>
    </row>
    <row r="18" spans="1:5" x14ac:dyDescent="0.25">
      <c r="A18" s="8">
        <v>51203</v>
      </c>
      <c r="B18" s="9" t="s">
        <v>10</v>
      </c>
      <c r="C18" s="10">
        <v>15965</v>
      </c>
      <c r="D18" s="10">
        <v>0</v>
      </c>
      <c r="E18" s="10">
        <v>15965</v>
      </c>
    </row>
    <row r="19" spans="1:5" x14ac:dyDescent="0.25">
      <c r="A19" s="8">
        <v>51207</v>
      </c>
      <c r="B19" s="9" t="s">
        <v>12</v>
      </c>
      <c r="C19" s="10">
        <v>68035</v>
      </c>
      <c r="D19" s="10">
        <v>0</v>
      </c>
      <c r="E19" s="10">
        <v>68035</v>
      </c>
    </row>
    <row r="20" spans="1:5" x14ac:dyDescent="0.25">
      <c r="A20" s="5">
        <v>513</v>
      </c>
      <c r="B20" s="6" t="s">
        <v>14</v>
      </c>
      <c r="C20" s="7">
        <f>SUM(C21)</f>
        <v>0</v>
      </c>
      <c r="D20" s="7">
        <f>SUM(D21)</f>
        <v>0</v>
      </c>
      <c r="E20" s="7">
        <f>SUM(E21)</f>
        <v>0</v>
      </c>
    </row>
    <row r="21" spans="1:5" x14ac:dyDescent="0.25">
      <c r="A21" s="8">
        <v>51301</v>
      </c>
      <c r="B21" s="9" t="s">
        <v>15</v>
      </c>
      <c r="C21" s="10">
        <v>0</v>
      </c>
      <c r="D21" s="10">
        <v>0</v>
      </c>
      <c r="E21" s="10">
        <v>0</v>
      </c>
    </row>
    <row r="22" spans="1:5" ht="22.5" x14ac:dyDescent="0.25">
      <c r="A22" s="5">
        <v>514</v>
      </c>
      <c r="B22" s="6" t="s">
        <v>16</v>
      </c>
      <c r="C22" s="7">
        <f>SUM(C23:C25)</f>
        <v>125749.7</v>
      </c>
      <c r="D22" s="7">
        <f>SUM(D23:D25)</f>
        <v>8855.18</v>
      </c>
      <c r="E22" s="7">
        <f>SUM(E23:E25)</f>
        <v>116894.51999999999</v>
      </c>
    </row>
    <row r="23" spans="1:5" x14ac:dyDescent="0.25">
      <c r="A23" s="8">
        <v>51401</v>
      </c>
      <c r="B23" s="9" t="s">
        <v>17</v>
      </c>
      <c r="C23" s="10">
        <v>95514.7</v>
      </c>
      <c r="D23" s="10">
        <v>7237.9400000000005</v>
      </c>
      <c r="E23" s="10">
        <v>88276.76</v>
      </c>
    </row>
    <row r="24" spans="1:5" x14ac:dyDescent="0.25">
      <c r="A24" s="8">
        <v>51402</v>
      </c>
      <c r="B24" s="9" t="s">
        <v>18</v>
      </c>
      <c r="C24" s="10">
        <v>30235</v>
      </c>
      <c r="D24" s="10">
        <v>1617.24</v>
      </c>
      <c r="E24" s="10">
        <v>28617.759999999998</v>
      </c>
    </row>
    <row r="25" spans="1:5" x14ac:dyDescent="0.25">
      <c r="A25" s="8">
        <v>51403</v>
      </c>
      <c r="B25" s="9" t="s">
        <v>19</v>
      </c>
      <c r="C25" s="10">
        <v>0</v>
      </c>
      <c r="D25" s="10">
        <v>0</v>
      </c>
      <c r="E25" s="10">
        <v>0</v>
      </c>
    </row>
    <row r="26" spans="1:5" ht="22.5" x14ac:dyDescent="0.25">
      <c r="A26" s="5">
        <v>515</v>
      </c>
      <c r="B26" s="6" t="s">
        <v>20</v>
      </c>
      <c r="C26" s="7">
        <f>SUM(C27:C29)</f>
        <v>111275.3</v>
      </c>
      <c r="D26" s="7">
        <f>SUM(D27:D29)</f>
        <v>7983.28</v>
      </c>
      <c r="E26" s="7">
        <f>SUM(E27:E29)</f>
        <v>103292.01999999999</v>
      </c>
    </row>
    <row r="27" spans="1:5" x14ac:dyDescent="0.25">
      <c r="A27" s="8">
        <v>51501</v>
      </c>
      <c r="B27" s="9" t="s">
        <v>17</v>
      </c>
      <c r="C27" s="10">
        <v>82865.3</v>
      </c>
      <c r="D27" s="10">
        <v>6638.74</v>
      </c>
      <c r="E27" s="10">
        <v>76226.559999999998</v>
      </c>
    </row>
    <row r="28" spans="1:5" x14ac:dyDescent="0.25">
      <c r="A28" s="8">
        <v>51502</v>
      </c>
      <c r="B28" s="9" t="s">
        <v>18</v>
      </c>
      <c r="C28" s="10">
        <v>28410</v>
      </c>
      <c r="D28" s="10">
        <v>1344.54</v>
      </c>
      <c r="E28" s="10">
        <v>27065.46</v>
      </c>
    </row>
    <row r="29" spans="1:5" x14ac:dyDescent="0.25">
      <c r="A29" s="8">
        <v>51503</v>
      </c>
      <c r="B29" s="9" t="s">
        <v>19</v>
      </c>
      <c r="C29" s="10">
        <v>0</v>
      </c>
      <c r="D29" s="10">
        <v>0</v>
      </c>
      <c r="E29" s="10">
        <v>0</v>
      </c>
    </row>
    <row r="30" spans="1:5" x14ac:dyDescent="0.25">
      <c r="A30" s="5">
        <v>517</v>
      </c>
      <c r="B30" s="6" t="s">
        <v>21</v>
      </c>
      <c r="C30" s="7">
        <f>SUM(C31)</f>
        <v>5044.4399999999996</v>
      </c>
      <c r="D30" s="7">
        <f>SUM(D31)</f>
        <v>0</v>
      </c>
      <c r="E30" s="7">
        <f>SUM(E31)</f>
        <v>5044.4399999999996</v>
      </c>
    </row>
    <row r="31" spans="1:5" x14ac:dyDescent="0.25">
      <c r="A31" s="8">
        <v>51701</v>
      </c>
      <c r="B31" s="9" t="s">
        <v>22</v>
      </c>
      <c r="C31" s="10">
        <v>5044.4399999999996</v>
      </c>
      <c r="D31" s="10">
        <v>0</v>
      </c>
      <c r="E31" s="10">
        <v>5044.4399999999996</v>
      </c>
    </row>
    <row r="32" spans="1:5" x14ac:dyDescent="0.25">
      <c r="A32" s="5">
        <v>519</v>
      </c>
      <c r="B32" s="6" t="s">
        <v>23</v>
      </c>
      <c r="C32" s="7">
        <f>SUM(C33)</f>
        <v>12000.56</v>
      </c>
      <c r="D32" s="7">
        <f>SUM(D33)</f>
        <v>1288.6300000000001</v>
      </c>
      <c r="E32" s="7">
        <f>SUM(E33)</f>
        <v>10711.93</v>
      </c>
    </row>
    <row r="33" spans="1:5" x14ac:dyDescent="0.25">
      <c r="A33" s="8">
        <v>51999</v>
      </c>
      <c r="B33" s="9" t="s">
        <v>23</v>
      </c>
      <c r="C33" s="10">
        <v>12000.56</v>
      </c>
      <c r="D33" s="10">
        <v>1288.6300000000001</v>
      </c>
      <c r="E33" s="10">
        <v>10711.93</v>
      </c>
    </row>
    <row r="34" spans="1:5" x14ac:dyDescent="0.25">
      <c r="A34" s="5">
        <v>54</v>
      </c>
      <c r="B34" s="6" t="s">
        <v>24</v>
      </c>
      <c r="C34" s="7">
        <f>+C35+C54+C59+C72+C77</f>
        <v>787890</v>
      </c>
      <c r="D34" s="7">
        <f>+D35+D54+D59+D72+D77</f>
        <v>11306.17</v>
      </c>
      <c r="E34" s="7">
        <f>+E35+E54+E59+E72+E77</f>
        <v>776583.83000000007</v>
      </c>
    </row>
    <row r="35" spans="1:5" x14ac:dyDescent="0.25">
      <c r="A35" s="5">
        <v>541</v>
      </c>
      <c r="B35" s="6" t="s">
        <v>25</v>
      </c>
      <c r="C35" s="7">
        <f>SUM(C36:C53)</f>
        <v>513347.52</v>
      </c>
      <c r="D35" s="7">
        <f>SUM(D36:D53)</f>
        <v>4945.99</v>
      </c>
      <c r="E35" s="7">
        <f>SUM(E36:E53)</f>
        <v>508401.53</v>
      </c>
    </row>
    <row r="36" spans="1:5" x14ac:dyDescent="0.25">
      <c r="A36" s="8">
        <v>54101</v>
      </c>
      <c r="B36" s="9" t="s">
        <v>26</v>
      </c>
      <c r="C36" s="10">
        <v>295287.8</v>
      </c>
      <c r="D36" s="10">
        <v>630.49</v>
      </c>
      <c r="E36" s="10">
        <v>294657.31</v>
      </c>
    </row>
    <row r="37" spans="1:5" x14ac:dyDescent="0.25">
      <c r="A37" s="8">
        <v>54103</v>
      </c>
      <c r="B37" s="9" t="s">
        <v>27</v>
      </c>
      <c r="C37" s="10">
        <v>455</v>
      </c>
      <c r="D37" s="10">
        <v>0</v>
      </c>
      <c r="E37" s="10">
        <v>455</v>
      </c>
    </row>
    <row r="38" spans="1:5" x14ac:dyDescent="0.25">
      <c r="A38" s="8">
        <v>54104</v>
      </c>
      <c r="B38" s="9" t="s">
        <v>28</v>
      </c>
      <c r="C38" s="10">
        <v>16000</v>
      </c>
      <c r="D38" s="10">
        <v>0</v>
      </c>
      <c r="E38" s="10">
        <v>16000</v>
      </c>
    </row>
    <row r="39" spans="1:5" x14ac:dyDescent="0.25">
      <c r="A39" s="8">
        <v>54105</v>
      </c>
      <c r="B39" s="9" t="s">
        <v>29</v>
      </c>
      <c r="C39" s="10">
        <v>15870</v>
      </c>
      <c r="D39" s="10">
        <v>22.5</v>
      </c>
      <c r="E39" s="10">
        <v>15847.5</v>
      </c>
    </row>
    <row r="40" spans="1:5" x14ac:dyDescent="0.25">
      <c r="A40" s="8">
        <v>54106</v>
      </c>
      <c r="B40" s="9" t="s">
        <v>30</v>
      </c>
      <c r="C40" s="10">
        <v>51314.62</v>
      </c>
      <c r="D40" s="10">
        <v>2112</v>
      </c>
      <c r="E40" s="10">
        <v>49202.62</v>
      </c>
    </row>
    <row r="41" spans="1:5" x14ac:dyDescent="0.25">
      <c r="A41" s="8">
        <v>54107</v>
      </c>
      <c r="B41" s="9" t="s">
        <v>31</v>
      </c>
      <c r="C41" s="10">
        <v>23684.9</v>
      </c>
      <c r="D41" s="10">
        <v>9.6999999999999993</v>
      </c>
      <c r="E41" s="10">
        <v>23675.200000000001</v>
      </c>
    </row>
    <row r="42" spans="1:5" x14ac:dyDescent="0.25">
      <c r="A42" s="8">
        <v>54108</v>
      </c>
      <c r="B42" s="9" t="s">
        <v>32</v>
      </c>
      <c r="C42" s="10">
        <v>1000</v>
      </c>
      <c r="D42" s="10">
        <v>0</v>
      </c>
      <c r="E42" s="10">
        <v>1000</v>
      </c>
    </row>
    <row r="43" spans="1:5" x14ac:dyDescent="0.25">
      <c r="A43" s="8">
        <v>54109</v>
      </c>
      <c r="B43" s="9" t="s">
        <v>33</v>
      </c>
      <c r="C43" s="10">
        <v>5835</v>
      </c>
      <c r="D43" s="10">
        <v>0</v>
      </c>
      <c r="E43" s="10">
        <v>5835</v>
      </c>
    </row>
    <row r="44" spans="1:5" x14ac:dyDescent="0.25">
      <c r="A44" s="8">
        <v>54110</v>
      </c>
      <c r="B44" s="9" t="s">
        <v>34</v>
      </c>
      <c r="C44" s="10">
        <v>30000</v>
      </c>
      <c r="D44" s="10">
        <v>0</v>
      </c>
      <c r="E44" s="10">
        <v>30000</v>
      </c>
    </row>
    <row r="45" spans="1:5" ht="22.5" x14ac:dyDescent="0.25">
      <c r="A45" s="8">
        <v>54111</v>
      </c>
      <c r="B45" s="9" t="s">
        <v>35</v>
      </c>
      <c r="C45" s="10">
        <v>1285</v>
      </c>
      <c r="D45" s="10">
        <v>0</v>
      </c>
      <c r="E45" s="10">
        <v>1285</v>
      </c>
    </row>
    <row r="46" spans="1:5" x14ac:dyDescent="0.25">
      <c r="A46" s="8">
        <v>54112</v>
      </c>
      <c r="B46" s="9" t="s">
        <v>36</v>
      </c>
      <c r="C46" s="10">
        <v>1280</v>
      </c>
      <c r="D46" s="10">
        <v>0</v>
      </c>
      <c r="E46" s="10">
        <v>1280</v>
      </c>
    </row>
    <row r="47" spans="1:5" ht="22.5" x14ac:dyDescent="0.25">
      <c r="A47" s="8">
        <v>54113</v>
      </c>
      <c r="B47" s="9" t="s">
        <v>37</v>
      </c>
      <c r="C47" s="10">
        <v>16000</v>
      </c>
      <c r="D47" s="10">
        <v>0</v>
      </c>
      <c r="E47" s="10">
        <v>16000</v>
      </c>
    </row>
    <row r="48" spans="1:5" x14ac:dyDescent="0.25">
      <c r="A48" s="8">
        <v>54114</v>
      </c>
      <c r="B48" s="9" t="s">
        <v>38</v>
      </c>
      <c r="C48" s="10">
        <v>8645</v>
      </c>
      <c r="D48" s="10">
        <v>0</v>
      </c>
      <c r="E48" s="10">
        <v>8645</v>
      </c>
    </row>
    <row r="49" spans="1:5" x14ac:dyDescent="0.25">
      <c r="A49" s="8">
        <v>54115</v>
      </c>
      <c r="B49" s="9" t="s">
        <v>39</v>
      </c>
      <c r="C49" s="10">
        <v>31045</v>
      </c>
      <c r="D49" s="10">
        <v>0</v>
      </c>
      <c r="E49" s="10">
        <v>31045</v>
      </c>
    </row>
    <row r="50" spans="1:5" ht="22.5" x14ac:dyDescent="0.25">
      <c r="A50" s="8">
        <v>54116</v>
      </c>
      <c r="B50" s="9" t="s">
        <v>40</v>
      </c>
      <c r="C50" s="10">
        <v>2100</v>
      </c>
      <c r="D50" s="10">
        <v>0</v>
      </c>
      <c r="E50" s="10">
        <v>2100</v>
      </c>
    </row>
    <row r="51" spans="1:5" x14ac:dyDescent="0.25">
      <c r="A51" s="8">
        <v>54118</v>
      </c>
      <c r="B51" s="9" t="s">
        <v>41</v>
      </c>
      <c r="C51" s="10">
        <v>2000</v>
      </c>
      <c r="D51" s="10">
        <v>1.3</v>
      </c>
      <c r="E51" s="10">
        <v>1998.7</v>
      </c>
    </row>
    <row r="52" spans="1:5" x14ac:dyDescent="0.25">
      <c r="A52" s="8">
        <v>54119</v>
      </c>
      <c r="B52" s="9" t="s">
        <v>42</v>
      </c>
      <c r="C52" s="10">
        <v>5092.2</v>
      </c>
      <c r="D52" s="10">
        <v>2170</v>
      </c>
      <c r="E52" s="10">
        <v>2922.2</v>
      </c>
    </row>
    <row r="53" spans="1:5" x14ac:dyDescent="0.25">
      <c r="A53" s="8">
        <v>54199</v>
      </c>
      <c r="B53" s="9" t="s">
        <v>43</v>
      </c>
      <c r="C53" s="10">
        <v>6453</v>
      </c>
      <c r="D53" s="10">
        <v>0</v>
      </c>
      <c r="E53" s="10">
        <v>6453</v>
      </c>
    </row>
    <row r="54" spans="1:5" x14ac:dyDescent="0.25">
      <c r="A54" s="5">
        <v>542</v>
      </c>
      <c r="B54" s="6" t="s">
        <v>44</v>
      </c>
      <c r="C54" s="7">
        <f>SUM(C55:C58)</f>
        <v>75405</v>
      </c>
      <c r="D54" s="7">
        <f>SUM(D55:D58)</f>
        <v>2891.38</v>
      </c>
      <c r="E54" s="7">
        <f>SUM(E55:E58)</f>
        <v>72513.62</v>
      </c>
    </row>
    <row r="55" spans="1:5" x14ac:dyDescent="0.25">
      <c r="A55" s="8">
        <v>54201</v>
      </c>
      <c r="B55" s="9" t="s">
        <v>45</v>
      </c>
      <c r="C55" s="10">
        <v>40175</v>
      </c>
      <c r="D55" s="10">
        <v>2373.66</v>
      </c>
      <c r="E55" s="10">
        <v>37801.339999999997</v>
      </c>
    </row>
    <row r="56" spans="1:5" x14ac:dyDescent="0.25">
      <c r="A56" s="8">
        <v>54202</v>
      </c>
      <c r="B56" s="9" t="s">
        <v>46</v>
      </c>
      <c r="C56" s="10">
        <v>5000</v>
      </c>
      <c r="D56" s="10">
        <v>314.32</v>
      </c>
      <c r="E56" s="10">
        <v>4685.68</v>
      </c>
    </row>
    <row r="57" spans="1:5" x14ac:dyDescent="0.25">
      <c r="A57" s="8">
        <v>54203</v>
      </c>
      <c r="B57" s="9" t="s">
        <v>47</v>
      </c>
      <c r="C57" s="10">
        <v>30000</v>
      </c>
      <c r="D57" s="10">
        <v>203.4</v>
      </c>
      <c r="E57" s="10">
        <v>29796.6</v>
      </c>
    </row>
    <row r="58" spans="1:5" x14ac:dyDescent="0.25">
      <c r="A58" s="8">
        <v>54204</v>
      </c>
      <c r="B58" s="9" t="s">
        <v>48</v>
      </c>
      <c r="C58" s="10">
        <v>230</v>
      </c>
      <c r="D58" s="10">
        <v>0</v>
      </c>
      <c r="E58" s="10">
        <v>230</v>
      </c>
    </row>
    <row r="59" spans="1:5" x14ac:dyDescent="0.25">
      <c r="A59" s="5">
        <v>543</v>
      </c>
      <c r="B59" s="6" t="s">
        <v>49</v>
      </c>
      <c r="C59" s="7">
        <f>SUM(C60:C71)</f>
        <v>139077</v>
      </c>
      <c r="D59" s="7">
        <f>SUM(D60:D71)</f>
        <v>1995.62</v>
      </c>
      <c r="E59" s="7">
        <f>SUM(E60:E71)</f>
        <v>137081.38</v>
      </c>
    </row>
    <row r="60" spans="1:5" ht="22.5" x14ac:dyDescent="0.25">
      <c r="A60" s="8">
        <v>54301</v>
      </c>
      <c r="B60" s="9" t="s">
        <v>50</v>
      </c>
      <c r="C60" s="10">
        <v>11000</v>
      </c>
      <c r="D60" s="10">
        <v>0</v>
      </c>
      <c r="E60" s="10">
        <v>11000</v>
      </c>
    </row>
    <row r="61" spans="1:5" x14ac:dyDescent="0.25">
      <c r="A61" s="8">
        <v>54302</v>
      </c>
      <c r="B61" s="9" t="s">
        <v>51</v>
      </c>
      <c r="C61" s="10">
        <v>15000</v>
      </c>
      <c r="D61" s="10">
        <v>0</v>
      </c>
      <c r="E61" s="10">
        <v>15000</v>
      </c>
    </row>
    <row r="62" spans="1:5" ht="22.5" x14ac:dyDescent="0.25">
      <c r="A62" s="8">
        <v>54303</v>
      </c>
      <c r="B62" s="9" t="s">
        <v>52</v>
      </c>
      <c r="C62" s="10">
        <v>1000</v>
      </c>
      <c r="D62" s="10">
        <v>0</v>
      </c>
      <c r="E62" s="10">
        <v>1000</v>
      </c>
    </row>
    <row r="63" spans="1:5" x14ac:dyDescent="0.25">
      <c r="A63" s="8">
        <v>54305</v>
      </c>
      <c r="B63" s="9" t="s">
        <v>53</v>
      </c>
      <c r="C63" s="10">
        <v>0</v>
      </c>
      <c r="D63" s="10">
        <v>0</v>
      </c>
      <c r="E63" s="10">
        <v>0</v>
      </c>
    </row>
    <row r="64" spans="1:5" x14ac:dyDescent="0.25">
      <c r="A64" s="8">
        <v>54306</v>
      </c>
      <c r="B64" s="9" t="s">
        <v>54</v>
      </c>
      <c r="C64" s="10">
        <v>29000</v>
      </c>
      <c r="D64" s="10">
        <v>0</v>
      </c>
      <c r="E64" s="10">
        <v>29000</v>
      </c>
    </row>
    <row r="65" spans="1:5" x14ac:dyDescent="0.25">
      <c r="A65" s="8">
        <v>54307</v>
      </c>
      <c r="B65" s="9" t="s">
        <v>55</v>
      </c>
      <c r="C65" s="10">
        <v>15680</v>
      </c>
      <c r="D65" s="10">
        <v>0</v>
      </c>
      <c r="E65" s="10">
        <v>15680</v>
      </c>
    </row>
    <row r="66" spans="1:5" x14ac:dyDescent="0.25">
      <c r="A66" s="8">
        <v>54308</v>
      </c>
      <c r="B66" s="9" t="s">
        <v>56</v>
      </c>
      <c r="C66" s="10">
        <v>300</v>
      </c>
      <c r="D66" s="10">
        <v>0</v>
      </c>
      <c r="E66" s="10">
        <v>300</v>
      </c>
    </row>
    <row r="67" spans="1:5" x14ac:dyDescent="0.25">
      <c r="A67" s="8">
        <v>54310</v>
      </c>
      <c r="B67" s="9" t="s">
        <v>57</v>
      </c>
      <c r="C67" s="10">
        <v>16000</v>
      </c>
      <c r="D67" s="10">
        <v>346.85</v>
      </c>
      <c r="E67" s="10">
        <v>15653.15</v>
      </c>
    </row>
    <row r="68" spans="1:5" ht="22.5" x14ac:dyDescent="0.25">
      <c r="A68" s="8">
        <v>54313</v>
      </c>
      <c r="B68" s="9" t="s">
        <v>58</v>
      </c>
      <c r="C68" s="10">
        <v>8500</v>
      </c>
      <c r="D68" s="10">
        <v>0</v>
      </c>
      <c r="E68" s="10">
        <v>8500</v>
      </c>
    </row>
    <row r="69" spans="1:5" x14ac:dyDescent="0.25">
      <c r="A69" s="8">
        <v>54316</v>
      </c>
      <c r="B69" s="9" t="s">
        <v>59</v>
      </c>
      <c r="C69" s="10">
        <v>4500</v>
      </c>
      <c r="D69" s="10">
        <v>0</v>
      </c>
      <c r="E69" s="10">
        <v>4500</v>
      </c>
    </row>
    <row r="70" spans="1:5" x14ac:dyDescent="0.25">
      <c r="A70" s="8">
        <v>54317</v>
      </c>
      <c r="B70" s="9" t="s">
        <v>60</v>
      </c>
      <c r="C70" s="10">
        <v>0</v>
      </c>
      <c r="D70" s="10">
        <v>0</v>
      </c>
      <c r="E70" s="10">
        <v>0</v>
      </c>
    </row>
    <row r="71" spans="1:5" ht="22.5" x14ac:dyDescent="0.25">
      <c r="A71" s="8">
        <v>54399</v>
      </c>
      <c r="B71" s="9" t="s">
        <v>61</v>
      </c>
      <c r="C71" s="10">
        <v>38097</v>
      </c>
      <c r="D71" s="10">
        <v>1648.77</v>
      </c>
      <c r="E71" s="10">
        <v>36448.230000000003</v>
      </c>
    </row>
    <row r="72" spans="1:5" x14ac:dyDescent="0.25">
      <c r="A72" s="5">
        <v>544</v>
      </c>
      <c r="B72" s="6" t="s">
        <v>62</v>
      </c>
      <c r="C72" s="7">
        <f>SUM(C73:C76)</f>
        <v>12525</v>
      </c>
      <c r="D72" s="7">
        <f>SUM(D73:D76)</f>
        <v>537.70000000000005</v>
      </c>
      <c r="E72" s="7">
        <f>SUM(E73:E76)</f>
        <v>11987.3</v>
      </c>
    </row>
    <row r="73" spans="1:5" x14ac:dyDescent="0.25">
      <c r="A73" s="8">
        <v>54401</v>
      </c>
      <c r="B73" s="9" t="s">
        <v>63</v>
      </c>
      <c r="C73" s="10">
        <v>3525</v>
      </c>
      <c r="D73" s="10">
        <v>49.7</v>
      </c>
      <c r="E73" s="10">
        <v>3475.3</v>
      </c>
    </row>
    <row r="74" spans="1:5" x14ac:dyDescent="0.25">
      <c r="A74" s="8">
        <v>54402</v>
      </c>
      <c r="B74" s="9" t="s">
        <v>64</v>
      </c>
      <c r="C74" s="10">
        <v>0</v>
      </c>
      <c r="D74" s="10">
        <v>0</v>
      </c>
      <c r="E74" s="10">
        <v>0</v>
      </c>
    </row>
    <row r="75" spans="1:5" x14ac:dyDescent="0.25">
      <c r="A75" s="8">
        <v>54403</v>
      </c>
      <c r="B75" s="9" t="s">
        <v>65</v>
      </c>
      <c r="C75" s="10">
        <v>9000</v>
      </c>
      <c r="D75" s="10">
        <v>488</v>
      </c>
      <c r="E75" s="10">
        <v>8512</v>
      </c>
    </row>
    <row r="76" spans="1:5" x14ac:dyDescent="0.25">
      <c r="A76" s="8">
        <v>54404</v>
      </c>
      <c r="B76" s="9" t="s">
        <v>66</v>
      </c>
      <c r="C76" s="10">
        <v>0</v>
      </c>
      <c r="D76" s="10">
        <v>0</v>
      </c>
      <c r="E76" s="10">
        <v>0</v>
      </c>
    </row>
    <row r="77" spans="1:5" x14ac:dyDescent="0.25">
      <c r="A77" s="5">
        <v>545</v>
      </c>
      <c r="B77" s="6" t="s">
        <v>67</v>
      </c>
      <c r="C77" s="7">
        <f>SUM(C78:C80)</f>
        <v>47535.479999999996</v>
      </c>
      <c r="D77" s="7">
        <f>SUM(D78:D80)</f>
        <v>935.48</v>
      </c>
      <c r="E77" s="7">
        <f>SUM(E78:E80)</f>
        <v>46600</v>
      </c>
    </row>
    <row r="78" spans="1:5" x14ac:dyDescent="0.25">
      <c r="A78" s="8">
        <v>54503</v>
      </c>
      <c r="B78" s="9" t="s">
        <v>68</v>
      </c>
      <c r="C78" s="10">
        <v>21535.48</v>
      </c>
      <c r="D78" s="10">
        <v>935.48</v>
      </c>
      <c r="E78" s="10">
        <v>20600</v>
      </c>
    </row>
    <row r="79" spans="1:5" x14ac:dyDescent="0.25">
      <c r="A79" s="8">
        <v>54505</v>
      </c>
      <c r="B79" s="9" t="s">
        <v>69</v>
      </c>
      <c r="C79" s="10">
        <v>22000</v>
      </c>
      <c r="D79" s="10">
        <v>0</v>
      </c>
      <c r="E79" s="10">
        <v>22000</v>
      </c>
    </row>
    <row r="80" spans="1:5" ht="22.5" x14ac:dyDescent="0.25">
      <c r="A80" s="8">
        <v>54599</v>
      </c>
      <c r="B80" s="9" t="s">
        <v>70</v>
      </c>
      <c r="C80" s="10">
        <v>4000</v>
      </c>
      <c r="D80" s="10">
        <v>0</v>
      </c>
      <c r="E80" s="10">
        <v>4000</v>
      </c>
    </row>
    <row r="81" spans="1:5" x14ac:dyDescent="0.25">
      <c r="A81" s="5">
        <v>55</v>
      </c>
      <c r="B81" s="6" t="s">
        <v>71</v>
      </c>
      <c r="C81" s="7">
        <f>+C82+C86+C90</f>
        <v>17500</v>
      </c>
      <c r="D81" s="7">
        <f>+D82+D86+D90</f>
        <v>686.92</v>
      </c>
      <c r="E81" s="7">
        <f>+E82+E86+E90</f>
        <v>16813.080000000002</v>
      </c>
    </row>
    <row r="82" spans="1:5" x14ac:dyDescent="0.25">
      <c r="A82" s="5">
        <v>555</v>
      </c>
      <c r="B82" s="6" t="s">
        <v>72</v>
      </c>
      <c r="C82" s="7">
        <f>SUM(C83:C85)</f>
        <v>4500</v>
      </c>
      <c r="D82" s="7">
        <f>SUM(D83:D85)</f>
        <v>686.92</v>
      </c>
      <c r="E82" s="7">
        <f>SUM(E83:E85)</f>
        <v>3813.08</v>
      </c>
    </row>
    <row r="83" spans="1:5" x14ac:dyDescent="0.25">
      <c r="A83" s="8">
        <v>55507</v>
      </c>
      <c r="B83" s="9" t="s">
        <v>73</v>
      </c>
      <c r="C83" s="10">
        <v>4000</v>
      </c>
      <c r="D83" s="10">
        <v>317.45999999999998</v>
      </c>
      <c r="E83" s="10">
        <v>3682.54</v>
      </c>
    </row>
    <row r="84" spans="1:5" x14ac:dyDescent="0.25">
      <c r="A84" s="8">
        <v>55508</v>
      </c>
      <c r="B84" s="9" t="s">
        <v>74</v>
      </c>
      <c r="C84" s="10">
        <v>0</v>
      </c>
      <c r="D84" s="10">
        <v>0</v>
      </c>
      <c r="E84" s="10">
        <v>0</v>
      </c>
    </row>
    <row r="85" spans="1:5" x14ac:dyDescent="0.25">
      <c r="A85" s="8">
        <v>55599</v>
      </c>
      <c r="B85" s="9" t="s">
        <v>75</v>
      </c>
      <c r="C85" s="10">
        <v>500</v>
      </c>
      <c r="D85" s="10">
        <v>369.46</v>
      </c>
      <c r="E85" s="10">
        <v>130.54000000000002</v>
      </c>
    </row>
    <row r="86" spans="1:5" x14ac:dyDescent="0.25">
      <c r="A86" s="5">
        <v>556</v>
      </c>
      <c r="B86" s="6" t="s">
        <v>76</v>
      </c>
      <c r="C86" s="7">
        <f>SUM(C87:C89)</f>
        <v>13000</v>
      </c>
      <c r="D86" s="7">
        <f>SUM(D87:D89)</f>
        <v>0</v>
      </c>
      <c r="E86" s="7">
        <f>SUM(E87:E89)</f>
        <v>13000</v>
      </c>
    </row>
    <row r="87" spans="1:5" x14ac:dyDescent="0.25">
      <c r="A87" s="8">
        <v>55601</v>
      </c>
      <c r="B87" s="9" t="s">
        <v>77</v>
      </c>
      <c r="C87" s="10">
        <v>5000</v>
      </c>
      <c r="D87" s="10">
        <v>0</v>
      </c>
      <c r="E87" s="10">
        <v>5000</v>
      </c>
    </row>
    <row r="88" spans="1:5" x14ac:dyDescent="0.25">
      <c r="A88" s="8">
        <v>55602</v>
      </c>
      <c r="B88" s="11" t="s">
        <v>78</v>
      </c>
      <c r="C88" s="10">
        <v>8000</v>
      </c>
      <c r="D88" s="10">
        <v>0</v>
      </c>
      <c r="E88" s="10">
        <v>8000</v>
      </c>
    </row>
    <row r="89" spans="1:5" x14ac:dyDescent="0.25">
      <c r="A89" s="8">
        <v>55603</v>
      </c>
      <c r="B89" s="11" t="s">
        <v>79</v>
      </c>
      <c r="C89" s="10">
        <v>0</v>
      </c>
      <c r="D89" s="10">
        <v>0</v>
      </c>
      <c r="E89" s="10">
        <v>0</v>
      </c>
    </row>
    <row r="90" spans="1:5" x14ac:dyDescent="0.25">
      <c r="A90" s="5">
        <v>557</v>
      </c>
      <c r="B90" s="6" t="s">
        <v>80</v>
      </c>
      <c r="C90" s="7">
        <f>SUM(C91)</f>
        <v>0</v>
      </c>
      <c r="D90" s="7">
        <f>SUM(D91)</f>
        <v>0</v>
      </c>
      <c r="E90" s="7">
        <f>SUM(E91)</f>
        <v>0</v>
      </c>
    </row>
    <row r="91" spans="1:5" x14ac:dyDescent="0.25">
      <c r="A91" s="8">
        <v>55799</v>
      </c>
      <c r="B91" s="11" t="s">
        <v>81</v>
      </c>
      <c r="C91" s="10">
        <v>0</v>
      </c>
      <c r="D91" s="10">
        <v>0</v>
      </c>
      <c r="E91" s="10">
        <v>0</v>
      </c>
    </row>
    <row r="92" spans="1:5" s="13" customFormat="1" x14ac:dyDescent="0.25">
      <c r="A92" s="5">
        <v>56</v>
      </c>
      <c r="B92" s="12" t="s">
        <v>82</v>
      </c>
      <c r="C92" s="7">
        <f>+C93</f>
        <v>0</v>
      </c>
      <c r="D92" s="7">
        <f>+D93</f>
        <v>0</v>
      </c>
      <c r="E92" s="7">
        <f>+C92-D92</f>
        <v>0</v>
      </c>
    </row>
    <row r="93" spans="1:5" s="13" customFormat="1" ht="22.5" x14ac:dyDescent="0.25">
      <c r="A93" s="5">
        <v>563</v>
      </c>
      <c r="B93" s="12" t="s">
        <v>83</v>
      </c>
      <c r="C93" s="10">
        <f>+C94</f>
        <v>0</v>
      </c>
      <c r="D93" s="10">
        <f>+D94</f>
        <v>0</v>
      </c>
      <c r="E93" s="10">
        <f>+C93-D93</f>
        <v>0</v>
      </c>
    </row>
    <row r="94" spans="1:5" x14ac:dyDescent="0.25">
      <c r="A94" s="8">
        <v>56304</v>
      </c>
      <c r="B94" s="11" t="s">
        <v>84</v>
      </c>
      <c r="C94" s="10">
        <v>0</v>
      </c>
      <c r="D94" s="10">
        <v>0</v>
      </c>
      <c r="E94" s="10">
        <v>0</v>
      </c>
    </row>
    <row r="95" spans="1:5" x14ac:dyDescent="0.25">
      <c r="A95" s="5">
        <v>61</v>
      </c>
      <c r="B95" s="12" t="s">
        <v>85</v>
      </c>
      <c r="C95" s="7">
        <f>+C96+C105</f>
        <v>141565</v>
      </c>
      <c r="D95" s="7">
        <f>+D96+D105</f>
        <v>0</v>
      </c>
      <c r="E95" s="7">
        <f>+E96+E105</f>
        <v>141565</v>
      </c>
    </row>
    <row r="96" spans="1:5" x14ac:dyDescent="0.25">
      <c r="A96" s="5">
        <v>611</v>
      </c>
      <c r="B96" s="12" t="s">
        <v>86</v>
      </c>
      <c r="C96" s="7">
        <f>SUM(C97:C104)</f>
        <v>91565</v>
      </c>
      <c r="D96" s="7">
        <f>SUM(D97:D104)</f>
        <v>0</v>
      </c>
      <c r="E96" s="7">
        <f>SUM(E97:E104)</f>
        <v>91565</v>
      </c>
    </row>
    <row r="97" spans="1:5" x14ac:dyDescent="0.25">
      <c r="A97" s="8">
        <v>61101</v>
      </c>
      <c r="B97" s="11" t="s">
        <v>87</v>
      </c>
      <c r="C97" s="10">
        <v>9165</v>
      </c>
      <c r="D97" s="10">
        <v>0</v>
      </c>
      <c r="E97" s="10">
        <v>9165</v>
      </c>
    </row>
    <row r="98" spans="1:5" x14ac:dyDescent="0.25">
      <c r="A98" s="8">
        <v>61102</v>
      </c>
      <c r="B98" s="11" t="s">
        <v>88</v>
      </c>
      <c r="C98" s="10">
        <v>22335</v>
      </c>
      <c r="D98" s="10">
        <v>0</v>
      </c>
      <c r="E98" s="10">
        <v>22335</v>
      </c>
    </row>
    <row r="99" spans="1:5" x14ac:dyDescent="0.25">
      <c r="A99" s="8">
        <v>61103</v>
      </c>
      <c r="B99" s="11" t="s">
        <v>89</v>
      </c>
      <c r="C99" s="10">
        <v>920</v>
      </c>
      <c r="D99" s="10">
        <v>0</v>
      </c>
      <c r="E99" s="10">
        <v>920</v>
      </c>
    </row>
    <row r="100" spans="1:5" x14ac:dyDescent="0.25">
      <c r="A100" s="8">
        <v>61104</v>
      </c>
      <c r="B100" s="11" t="s">
        <v>90</v>
      </c>
      <c r="C100" s="10">
        <v>32025</v>
      </c>
      <c r="D100" s="10">
        <v>0</v>
      </c>
      <c r="E100" s="10">
        <v>32025</v>
      </c>
    </row>
    <row r="101" spans="1:5" x14ac:dyDescent="0.25">
      <c r="A101" s="8">
        <v>61105</v>
      </c>
      <c r="B101" s="11" t="s">
        <v>91</v>
      </c>
      <c r="C101" s="10">
        <v>27000</v>
      </c>
      <c r="D101" s="10">
        <v>0</v>
      </c>
      <c r="E101" s="10">
        <v>27000</v>
      </c>
    </row>
    <row r="102" spans="1:5" x14ac:dyDescent="0.25">
      <c r="A102" s="8">
        <v>61108</v>
      </c>
      <c r="B102" s="11" t="s">
        <v>92</v>
      </c>
      <c r="C102" s="10">
        <v>0</v>
      </c>
      <c r="D102" s="10">
        <v>0</v>
      </c>
      <c r="E102" s="10">
        <v>0</v>
      </c>
    </row>
    <row r="103" spans="1:5" ht="22.5" x14ac:dyDescent="0.25">
      <c r="A103" s="8">
        <v>61110</v>
      </c>
      <c r="B103" s="11" t="s">
        <v>93</v>
      </c>
      <c r="C103" s="10">
        <v>0</v>
      </c>
      <c r="D103" s="10">
        <v>0</v>
      </c>
      <c r="E103" s="10">
        <v>0</v>
      </c>
    </row>
    <row r="104" spans="1:5" x14ac:dyDescent="0.25">
      <c r="A104" s="8">
        <v>61199</v>
      </c>
      <c r="B104" s="11" t="s">
        <v>94</v>
      </c>
      <c r="C104" s="10">
        <v>120</v>
      </c>
      <c r="D104" s="10">
        <v>0</v>
      </c>
      <c r="E104" s="10">
        <v>120</v>
      </c>
    </row>
    <row r="105" spans="1:5" x14ac:dyDescent="0.25">
      <c r="A105" s="5">
        <v>614</v>
      </c>
      <c r="B105" s="12" t="s">
        <v>95</v>
      </c>
      <c r="C105" s="7">
        <f>SUM(C106)</f>
        <v>50000</v>
      </c>
      <c r="D105" s="7">
        <f>SUM(D106)</f>
        <v>0</v>
      </c>
      <c r="E105" s="7">
        <f>SUM(E106)</f>
        <v>50000</v>
      </c>
    </row>
    <row r="106" spans="1:5" x14ac:dyDescent="0.25">
      <c r="A106" s="8">
        <v>61403</v>
      </c>
      <c r="B106" s="11" t="s">
        <v>96</v>
      </c>
      <c r="C106" s="14">
        <v>50000</v>
      </c>
      <c r="D106" s="14">
        <v>0</v>
      </c>
      <c r="E106" s="14">
        <v>50000</v>
      </c>
    </row>
    <row r="107" spans="1:5" x14ac:dyDescent="0.25">
      <c r="A107" s="15"/>
      <c r="B107" s="16" t="s">
        <v>97</v>
      </c>
      <c r="C107" s="7">
        <f>+C10+C34+C81+C92+C95</f>
        <v>3203200</v>
      </c>
      <c r="D107" s="7">
        <f>+D95+D81+D34+D10+D92</f>
        <v>149177.91999999998</v>
      </c>
      <c r="E107" s="7">
        <f>+E95+E81+E34+E10+E92</f>
        <v>3054022.08</v>
      </c>
    </row>
    <row r="108" spans="1:5" x14ac:dyDescent="0.25">
      <c r="A108" s="15"/>
      <c r="B108" s="6" t="s">
        <v>98</v>
      </c>
      <c r="C108" s="7">
        <f t="shared" ref="C108:E109" si="0">C107</f>
        <v>3203200</v>
      </c>
      <c r="D108" s="7">
        <f t="shared" si="0"/>
        <v>149177.91999999998</v>
      </c>
      <c r="E108" s="7">
        <f t="shared" si="0"/>
        <v>3054022.08</v>
      </c>
    </row>
    <row r="109" spans="1:5" x14ac:dyDescent="0.25">
      <c r="A109" s="15"/>
      <c r="B109" s="6" t="s">
        <v>99</v>
      </c>
      <c r="C109" s="7">
        <f t="shared" si="0"/>
        <v>3203200</v>
      </c>
      <c r="D109" s="7">
        <f t="shared" si="0"/>
        <v>149177.91999999998</v>
      </c>
      <c r="E109" s="7">
        <f t="shared" si="0"/>
        <v>3054022.08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2022-02-21T19:56:04Z</dcterms:modified>
</cp:coreProperties>
</file>