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ines.hernandez\Desktop\"/>
    </mc:Choice>
  </mc:AlternateContent>
  <bookViews>
    <workbookView xWindow="0" yWindow="0" windowWidth="20490" windowHeight="6855"/>
  </bookViews>
  <sheets>
    <sheet name="Consolidado numérico JP" sheetId="1" r:id="rId1"/>
    <sheet name="consolidado" sheetId="4" r:id="rId2"/>
  </sheets>
  <definedNames>
    <definedName name="_xlnm._FilterDatabase" localSheetId="1" hidden="1">consolidado!$B$15:$N$15</definedName>
    <definedName name="_xlnm._FilterDatabase" localSheetId="0" hidden="1">'Consolidado numérico JP'!$BF$6:$BS$6</definedName>
  </definedNames>
  <calcPr calcId="152511"/>
</workbook>
</file>

<file path=xl/calcChain.xml><?xml version="1.0" encoding="utf-8"?>
<calcChain xmlns="http://schemas.openxmlformats.org/spreadsheetml/2006/main">
  <c r="JF23" i="1" l="1"/>
  <c r="JE23" i="1"/>
  <c r="JD23" i="1"/>
  <c r="JC23" i="1"/>
  <c r="JB23" i="1"/>
  <c r="JA23" i="1"/>
  <c r="IZ23" i="1"/>
  <c r="IY23" i="1"/>
  <c r="IX23" i="1"/>
  <c r="IW23" i="1"/>
  <c r="IV23" i="1"/>
  <c r="IU23" i="1"/>
  <c r="JG22" i="1"/>
  <c r="JG21" i="1"/>
  <c r="JG20" i="1"/>
  <c r="JG19" i="1"/>
  <c r="JG18" i="1"/>
  <c r="JG17" i="1"/>
  <c r="JG16" i="1"/>
  <c r="JG15" i="1"/>
  <c r="JG14" i="1"/>
  <c r="JG13" i="1"/>
  <c r="JG12" i="1"/>
  <c r="JG11" i="1"/>
  <c r="JG10" i="1"/>
  <c r="JG9" i="1"/>
  <c r="JG8" i="1"/>
  <c r="JH11" i="1" l="1"/>
  <c r="JH19" i="1"/>
  <c r="JH8" i="1"/>
  <c r="JH15" i="1"/>
  <c r="JG23" i="1"/>
  <c r="CW29" i="1"/>
  <c r="CV29" i="1"/>
  <c r="JI11" i="1" l="1"/>
  <c r="JI15" i="1"/>
  <c r="JI8" i="1"/>
  <c r="JI19" i="1"/>
  <c r="CF9" i="1"/>
  <c r="CF10" i="1"/>
  <c r="CF11" i="1"/>
  <c r="CF12" i="1"/>
  <c r="CF13" i="1"/>
  <c r="CF14" i="1"/>
  <c r="CF15" i="1"/>
  <c r="CF16" i="1"/>
  <c r="CF17" i="1"/>
  <c r="CF18" i="1"/>
  <c r="CF19" i="1"/>
  <c r="CF20" i="1"/>
  <c r="CF21" i="1"/>
  <c r="CF22" i="1"/>
  <c r="CF23" i="1"/>
  <c r="CF24" i="1"/>
  <c r="CF25" i="1"/>
  <c r="CF26" i="1"/>
  <c r="CF27" i="1"/>
  <c r="CF8" i="1"/>
  <c r="CE28" i="1"/>
  <c r="CD28" i="1"/>
  <c r="CC28" i="1"/>
  <c r="CB28" i="1"/>
  <c r="CA28" i="1"/>
  <c r="BZ28" i="1"/>
  <c r="BY28" i="1"/>
  <c r="BX28" i="1"/>
  <c r="BW28" i="1"/>
  <c r="CF28" i="1" l="1"/>
  <c r="N35" i="4"/>
  <c r="L17" i="4"/>
  <c r="L18" i="4"/>
  <c r="L19" i="4"/>
  <c r="L20" i="4"/>
  <c r="L21" i="4"/>
  <c r="L16" i="4"/>
  <c r="K10" i="4"/>
  <c r="I10" i="4"/>
  <c r="G10" i="4"/>
  <c r="E10" i="4"/>
  <c r="O9" i="4"/>
  <c r="M11" i="4" s="1"/>
  <c r="EN23" i="1"/>
  <c r="EZ9" i="1"/>
  <c r="EZ10" i="1"/>
  <c r="EZ11" i="1"/>
  <c r="EZ12" i="1"/>
  <c r="EZ13" i="1"/>
  <c r="EZ14" i="1"/>
  <c r="EZ15" i="1"/>
  <c r="EZ16" i="1"/>
  <c r="EZ17" i="1"/>
  <c r="EZ18" i="1"/>
  <c r="EZ19" i="1"/>
  <c r="EZ20" i="1"/>
  <c r="EZ21" i="1"/>
  <c r="EZ22" i="1"/>
  <c r="EZ8" i="1"/>
  <c r="FI23" i="1"/>
  <c r="FU22" i="1"/>
  <c r="FU9" i="1"/>
  <c r="FU10" i="1"/>
  <c r="FU11" i="1"/>
  <c r="FU12" i="1"/>
  <c r="FU13" i="1"/>
  <c r="FU14" i="1"/>
  <c r="FU15" i="1"/>
  <c r="FU16" i="1"/>
  <c r="FU17" i="1"/>
  <c r="FU18" i="1"/>
  <c r="FU19" i="1"/>
  <c r="FU20" i="1"/>
  <c r="FU21" i="1"/>
  <c r="FU8" i="1"/>
  <c r="GC23" i="1"/>
  <c r="GO9" i="1"/>
  <c r="GO10" i="1"/>
  <c r="GO11" i="1"/>
  <c r="GO12" i="1"/>
  <c r="GO13" i="1"/>
  <c r="GO14" i="1"/>
  <c r="GO15" i="1"/>
  <c r="GO16" i="1"/>
  <c r="GO17" i="1"/>
  <c r="GO18" i="1"/>
  <c r="GO19" i="1"/>
  <c r="GO20" i="1"/>
  <c r="GO21" i="1"/>
  <c r="GO22" i="1"/>
  <c r="GO8" i="1"/>
  <c r="HI9" i="1"/>
  <c r="HI10" i="1"/>
  <c r="HI11" i="1"/>
  <c r="HI12" i="1"/>
  <c r="HI13" i="1"/>
  <c r="HI14" i="1"/>
  <c r="HI15" i="1"/>
  <c r="HI16" i="1"/>
  <c r="HI17" i="1"/>
  <c r="HI18" i="1"/>
  <c r="HI19" i="1"/>
  <c r="HI20" i="1"/>
  <c r="HI21" i="1"/>
  <c r="HI22" i="1"/>
  <c r="HI8" i="1"/>
  <c r="GW23" i="1"/>
  <c r="HZ23" i="1"/>
  <c r="IL9" i="1"/>
  <c r="IL10" i="1"/>
  <c r="IL11" i="1"/>
  <c r="IL12" i="1"/>
  <c r="IL13" i="1"/>
  <c r="IL14" i="1"/>
  <c r="IL15" i="1"/>
  <c r="IL16" i="1"/>
  <c r="IL17" i="1"/>
  <c r="IL18" i="1"/>
  <c r="IL19" i="1"/>
  <c r="IL20" i="1"/>
  <c r="IL21" i="1"/>
  <c r="IL22" i="1"/>
  <c r="IL8" i="1"/>
  <c r="CX28" i="1"/>
  <c r="CX10" i="1"/>
  <c r="CX11" i="1"/>
  <c r="CX12" i="1"/>
  <c r="CX13" i="1"/>
  <c r="CX14" i="1"/>
  <c r="CX15" i="1"/>
  <c r="CX16" i="1"/>
  <c r="CX17" i="1"/>
  <c r="CX18" i="1"/>
  <c r="CX19" i="1"/>
  <c r="CX20" i="1"/>
  <c r="CX21" i="1"/>
  <c r="CX22" i="1"/>
  <c r="CX23" i="1"/>
  <c r="CX24" i="1"/>
  <c r="CX25" i="1"/>
  <c r="CX26" i="1"/>
  <c r="CX27" i="1"/>
  <c r="CX9" i="1"/>
  <c r="K11" i="4" l="1"/>
  <c r="F10" i="4"/>
  <c r="G11" i="4"/>
  <c r="J10" i="4"/>
  <c r="L10" i="4"/>
  <c r="L11" i="4" s="1"/>
  <c r="H10" i="4"/>
  <c r="ED23" i="1"/>
  <c r="EC23" i="1"/>
  <c r="EB23" i="1"/>
  <c r="EA23" i="1"/>
  <c r="DZ23" i="1"/>
  <c r="DY23" i="1"/>
  <c r="DX23" i="1"/>
  <c r="DW23" i="1"/>
  <c r="DV23" i="1"/>
  <c r="DU23" i="1"/>
  <c r="DT23" i="1"/>
  <c r="DS23" i="1"/>
  <c r="EE22" i="1"/>
  <c r="EE21" i="1"/>
  <c r="EE20" i="1"/>
  <c r="EE19" i="1"/>
  <c r="EE18" i="1"/>
  <c r="EE17" i="1"/>
  <c r="EE16" i="1"/>
  <c r="EE15" i="1"/>
  <c r="EE14" i="1"/>
  <c r="EE13" i="1"/>
  <c r="EE12" i="1"/>
  <c r="EE11" i="1"/>
  <c r="EE10" i="1"/>
  <c r="EE9" i="1"/>
  <c r="EE8" i="1"/>
  <c r="DJ31" i="1"/>
  <c r="DL30" i="1" s="1"/>
  <c r="DO25" i="1"/>
  <c r="DN25" i="1"/>
  <c r="DM25" i="1"/>
  <c r="DL25" i="1"/>
  <c r="DK25" i="1"/>
  <c r="DJ25" i="1"/>
  <c r="DI25" i="1"/>
  <c r="DH25" i="1"/>
  <c r="DG25" i="1"/>
  <c r="DF25" i="1"/>
  <c r="DE25" i="1"/>
  <c r="DD25" i="1"/>
  <c r="H11" i="4" l="1"/>
  <c r="O11" i="4" s="1"/>
  <c r="EF8" i="1"/>
  <c r="EF11" i="1"/>
  <c r="EF15" i="1"/>
  <c r="EF19" i="1"/>
  <c r="EE23" i="1"/>
  <c r="EG8" i="1" s="1"/>
  <c r="DL28" i="1"/>
  <c r="DL29" i="1"/>
  <c r="EG19" i="1" l="1"/>
  <c r="EG15" i="1"/>
  <c r="EG11" i="1"/>
  <c r="DM28" i="1"/>
  <c r="DL31" i="1" s="1"/>
  <c r="CU29" i="1" l="1"/>
  <c r="CR29" i="1"/>
  <c r="CS29" i="1"/>
  <c r="CT29" i="1"/>
  <c r="CQ29" i="1"/>
  <c r="CP29" i="1" l="1"/>
  <c r="CO29" i="1"/>
  <c r="CN29" i="1"/>
  <c r="CM29" i="1"/>
  <c r="CL29" i="1"/>
  <c r="CK29" i="1"/>
  <c r="CJ29" i="1"/>
  <c r="CI29" i="1"/>
  <c r="CX29" i="1" l="1"/>
  <c r="CY10" i="1" s="1"/>
  <c r="CY15" i="1" l="1"/>
  <c r="CY21" i="1"/>
  <c r="CY18" i="1"/>
  <c r="CY17" i="1"/>
  <c r="CY24" i="1"/>
  <c r="CY19" i="1"/>
  <c r="CY16" i="1"/>
  <c r="CY14" i="1"/>
  <c r="CY9" i="1"/>
  <c r="CY12" i="1"/>
  <c r="CY11" i="1"/>
  <c r="CY25" i="1"/>
  <c r="CY28" i="1"/>
  <c r="CY27" i="1"/>
  <c r="CY22" i="1"/>
  <c r="CY13" i="1"/>
  <c r="CY20" i="1"/>
  <c r="CY23" i="1"/>
  <c r="CY26" i="1"/>
  <c r="IA23" i="1" l="1"/>
  <c r="IB23" i="1"/>
  <c r="IC23" i="1"/>
  <c r="ID23" i="1"/>
  <c r="IE23" i="1"/>
  <c r="IF23" i="1"/>
  <c r="IG23" i="1"/>
  <c r="IH23" i="1"/>
  <c r="II23" i="1"/>
  <c r="IJ23" i="1"/>
  <c r="IK23" i="1"/>
  <c r="GD23" i="1"/>
  <c r="GE23" i="1"/>
  <c r="GF23" i="1"/>
  <c r="GG23" i="1"/>
  <c r="GH23" i="1"/>
  <c r="GI23" i="1"/>
  <c r="GJ23" i="1"/>
  <c r="GK23" i="1"/>
  <c r="GL23" i="1"/>
  <c r="GM23" i="1"/>
  <c r="GN23" i="1"/>
  <c r="GX23" i="1"/>
  <c r="GY23" i="1"/>
  <c r="GZ23" i="1"/>
  <c r="HA23" i="1"/>
  <c r="HB23" i="1"/>
  <c r="HC23" i="1"/>
  <c r="HD23" i="1"/>
  <c r="HE23" i="1"/>
  <c r="HF23" i="1"/>
  <c r="HG23" i="1"/>
  <c r="HH23" i="1"/>
  <c r="BS7" i="1"/>
  <c r="BS25" i="1"/>
  <c r="IL23" i="1" l="1"/>
  <c r="HI23" i="1"/>
  <c r="HJ11" i="1"/>
  <c r="IM8" i="1"/>
  <c r="IM11" i="1"/>
  <c r="IM15" i="1"/>
  <c r="IM19" i="1"/>
  <c r="HJ19" i="1"/>
  <c r="HJ15" i="1"/>
  <c r="HJ8" i="1"/>
  <c r="IN11" i="1" l="1"/>
  <c r="IN19" i="1"/>
  <c r="IN15" i="1"/>
  <c r="IN8" i="1"/>
  <c r="BH27" i="1"/>
  <c r="BI27" i="1"/>
  <c r="BJ27" i="1"/>
  <c r="BK27" i="1"/>
  <c r="BL27" i="1"/>
  <c r="BM27" i="1"/>
  <c r="BN27" i="1"/>
  <c r="BO27" i="1"/>
  <c r="BP27" i="1"/>
  <c r="BQ27" i="1"/>
  <c r="BR27" i="1"/>
  <c r="BG27" i="1"/>
  <c r="F23" i="1"/>
  <c r="E23" i="1"/>
  <c r="D23" i="1"/>
  <c r="G22" i="1"/>
  <c r="G21" i="1"/>
  <c r="G20" i="1"/>
  <c r="G19" i="1"/>
  <c r="G18" i="1"/>
  <c r="G17" i="1"/>
  <c r="G16" i="1"/>
  <c r="G15" i="1"/>
  <c r="G14" i="1"/>
  <c r="G13" i="1"/>
  <c r="G12" i="1"/>
  <c r="G11" i="1"/>
  <c r="G10" i="1"/>
  <c r="G9" i="1"/>
  <c r="G8" i="1"/>
  <c r="G23" i="1" l="1"/>
  <c r="HK11" i="1" l="1"/>
  <c r="HK19" i="1"/>
  <c r="HK8" i="1"/>
  <c r="HK15" i="1"/>
  <c r="L23" i="4" l="1"/>
  <c r="B21" i="4"/>
  <c r="B20" i="4"/>
  <c r="B19" i="4"/>
  <c r="B18" i="4"/>
  <c r="B17" i="4"/>
  <c r="B16" i="4"/>
  <c r="B15" i="4"/>
  <c r="BS26" i="1"/>
  <c r="BS24" i="1"/>
  <c r="BS23" i="1"/>
  <c r="FT23" i="1"/>
  <c r="FS23" i="1"/>
  <c r="FR23" i="1"/>
  <c r="FQ23" i="1"/>
  <c r="FP23" i="1"/>
  <c r="FO23" i="1"/>
  <c r="FN23" i="1"/>
  <c r="FM23" i="1"/>
  <c r="FL23" i="1"/>
  <c r="FK23" i="1"/>
  <c r="FJ23" i="1"/>
  <c r="EY23" i="1"/>
  <c r="EX23" i="1"/>
  <c r="EW23" i="1"/>
  <c r="EV23" i="1"/>
  <c r="EU23" i="1"/>
  <c r="ET23" i="1"/>
  <c r="ES23" i="1"/>
  <c r="ER23" i="1"/>
  <c r="EQ23" i="1"/>
  <c r="EP23" i="1"/>
  <c r="EO23" i="1"/>
  <c r="BS22" i="1"/>
  <c r="AY23" i="1"/>
  <c r="AX23" i="1"/>
  <c r="AW23" i="1"/>
  <c r="AV23" i="1"/>
  <c r="AU23" i="1"/>
  <c r="AT23" i="1"/>
  <c r="AS23" i="1"/>
  <c r="AR23" i="1"/>
  <c r="AQ23" i="1"/>
  <c r="W23" i="1"/>
  <c r="V23" i="1"/>
  <c r="U23" i="1"/>
  <c r="T23" i="1"/>
  <c r="S23" i="1"/>
  <c r="R23" i="1"/>
  <c r="Q23" i="1"/>
  <c r="P23" i="1"/>
  <c r="O23" i="1"/>
  <c r="N23" i="1"/>
  <c r="M23" i="1"/>
  <c r="L23" i="1"/>
  <c r="BS21" i="1"/>
  <c r="AZ22" i="1"/>
  <c r="X22" i="1"/>
  <c r="HS21" i="1"/>
  <c r="HR21" i="1"/>
  <c r="HQ21" i="1"/>
  <c r="HP21" i="1"/>
  <c r="BS20" i="1"/>
  <c r="AZ21" i="1"/>
  <c r="X21" i="1"/>
  <c r="HT20" i="1"/>
  <c r="BS19" i="1"/>
  <c r="AM20" i="1"/>
  <c r="AL20" i="1"/>
  <c r="AK20" i="1"/>
  <c r="AJ20" i="1"/>
  <c r="AI20" i="1"/>
  <c r="AH20" i="1"/>
  <c r="AG20" i="1"/>
  <c r="AF20" i="1"/>
  <c r="AE20" i="1"/>
  <c r="AZ20" i="1"/>
  <c r="X20" i="1"/>
  <c r="HT19" i="1"/>
  <c r="BS18" i="1"/>
  <c r="AN19" i="1"/>
  <c r="AZ19" i="1"/>
  <c r="X19" i="1"/>
  <c r="HT18" i="1"/>
  <c r="BS17" i="1"/>
  <c r="AN18" i="1"/>
  <c r="AZ18" i="1"/>
  <c r="X18" i="1"/>
  <c r="HT17" i="1"/>
  <c r="BS16" i="1"/>
  <c r="AN17" i="1"/>
  <c r="AZ17" i="1"/>
  <c r="X17" i="1"/>
  <c r="HT16" i="1"/>
  <c r="BS15" i="1"/>
  <c r="AN16" i="1"/>
  <c r="AZ16" i="1"/>
  <c r="X16" i="1"/>
  <c r="HT15" i="1"/>
  <c r="BS14" i="1"/>
  <c r="AN15" i="1"/>
  <c r="AZ15" i="1"/>
  <c r="X15" i="1"/>
  <c r="HT14" i="1"/>
  <c r="BS13" i="1"/>
  <c r="AN14" i="1"/>
  <c r="AZ14" i="1"/>
  <c r="X14" i="1"/>
  <c r="HT13" i="1"/>
  <c r="BS12" i="1"/>
  <c r="AN13" i="1"/>
  <c r="AZ13" i="1"/>
  <c r="X13" i="1"/>
  <c r="HT12" i="1"/>
  <c r="BS11" i="1"/>
  <c r="AN12" i="1"/>
  <c r="AZ12" i="1"/>
  <c r="X12" i="1"/>
  <c r="HT11" i="1"/>
  <c r="BS10" i="1"/>
  <c r="AN11" i="1"/>
  <c r="AZ11" i="1"/>
  <c r="X11" i="1"/>
  <c r="BS9" i="1"/>
  <c r="AN10" i="1"/>
  <c r="AZ10" i="1"/>
  <c r="X10" i="1"/>
  <c r="BS8" i="1"/>
  <c r="AN9" i="1"/>
  <c r="AZ9" i="1"/>
  <c r="X9" i="1"/>
  <c r="AN8" i="1"/>
  <c r="AZ8" i="1"/>
  <c r="X8" i="1"/>
  <c r="O19" i="4" l="1"/>
  <c r="O22" i="4"/>
  <c r="O21" i="4"/>
  <c r="O17" i="4"/>
  <c r="O16" i="4"/>
  <c r="O20" i="4"/>
  <c r="O18" i="4"/>
  <c r="AQ24" i="1"/>
  <c r="AU24" i="1"/>
  <c r="BA8" i="1"/>
  <c r="Y11" i="1"/>
  <c r="FA11" i="1"/>
  <c r="Y15" i="1"/>
  <c r="FA15" i="1"/>
  <c r="Y19" i="1"/>
  <c r="Y8" i="1"/>
  <c r="FV11" i="1"/>
  <c r="FV15" i="1"/>
  <c r="FA8" i="1"/>
  <c r="BS27" i="1"/>
  <c r="BT25" i="1" s="1"/>
  <c r="BA19" i="1"/>
  <c r="EZ23" i="1"/>
  <c r="AE21" i="1"/>
  <c r="AI21" i="1"/>
  <c r="FA19" i="1"/>
  <c r="BA11" i="1"/>
  <c r="HT21" i="1"/>
  <c r="HU18" i="1" s="1"/>
  <c r="FV19" i="1"/>
  <c r="X23" i="1"/>
  <c r="FV8" i="1"/>
  <c r="AG21" i="1"/>
  <c r="AK21" i="1"/>
  <c r="AS24" i="1"/>
  <c r="BA15" i="1"/>
  <c r="AN20" i="1"/>
  <c r="AM21" i="1" s="1"/>
  <c r="FU23" i="1"/>
  <c r="AW24" i="1"/>
  <c r="AZ23" i="1"/>
  <c r="O23" i="4" l="1"/>
  <c r="HU17" i="1"/>
  <c r="AS25" i="1"/>
  <c r="AF21" i="1"/>
  <c r="Z19" i="1"/>
  <c r="Z8" i="1"/>
  <c r="AG22" i="1"/>
  <c r="AK22" i="1"/>
  <c r="AV24" i="1"/>
  <c r="BB11" i="1"/>
  <c r="BB15" i="1"/>
  <c r="AR24" i="1"/>
  <c r="AH21" i="1"/>
  <c r="BB8" i="1"/>
  <c r="AJ21" i="1"/>
  <c r="AL21" i="1"/>
  <c r="FW19" i="1"/>
  <c r="FB19" i="1"/>
  <c r="GP19" i="1" s="1"/>
  <c r="FB8" i="1"/>
  <c r="BT12" i="1"/>
  <c r="BT19" i="1"/>
  <c r="BT16" i="1"/>
  <c r="BT15" i="1"/>
  <c r="BT7" i="1"/>
  <c r="BT11" i="1"/>
  <c r="BT23" i="1"/>
  <c r="BT10" i="1"/>
  <c r="BT22" i="1"/>
  <c r="BT9" i="1"/>
  <c r="BT18" i="1"/>
  <c r="BT14" i="1"/>
  <c r="BT21" i="1"/>
  <c r="BT8" i="1"/>
  <c r="BT24" i="1"/>
  <c r="BT17" i="1"/>
  <c r="BT13" i="1"/>
  <c r="BT20" i="1"/>
  <c r="BT26" i="1"/>
  <c r="Z15" i="1"/>
  <c r="HU14" i="1"/>
  <c r="AB21" i="1"/>
  <c r="FB11" i="1"/>
  <c r="HU12" i="1"/>
  <c r="FW15" i="1"/>
  <c r="HU19" i="1"/>
  <c r="HU20" i="1"/>
  <c r="Z11" i="1"/>
  <c r="HU15" i="1"/>
  <c r="BB19" i="1"/>
  <c r="HU16" i="1"/>
  <c r="HU11" i="1"/>
  <c r="HU13" i="1"/>
  <c r="AB10" i="1"/>
  <c r="FW11" i="1"/>
  <c r="AB14" i="1"/>
  <c r="FW8" i="1"/>
  <c r="FB15" i="1"/>
  <c r="AB16" i="1"/>
  <c r="AT24" i="1"/>
  <c r="AY24" i="1"/>
  <c r="AX24" i="1"/>
  <c r="AW25" i="1"/>
  <c r="GP15" i="1" l="1"/>
  <c r="GP8" i="1"/>
  <c r="GP11" i="1"/>
  <c r="AL22" i="1"/>
  <c r="AT25" i="1"/>
  <c r="AH22" i="1"/>
  <c r="AX25" i="1"/>
  <c r="GO23" i="1" l="1"/>
  <c r="GQ15" i="1" l="1"/>
  <c r="GQ19" i="1"/>
  <c r="GQ11" i="1"/>
  <c r="GQ8" i="1"/>
</calcChain>
</file>

<file path=xl/sharedStrings.xml><?xml version="1.0" encoding="utf-8"?>
<sst xmlns="http://schemas.openxmlformats.org/spreadsheetml/2006/main" count="719" uniqueCount="194">
  <si>
    <t>Región</t>
  </si>
  <si>
    <t>Departamento</t>
  </si>
  <si>
    <t>Ene</t>
  </si>
  <si>
    <t>Feb</t>
  </si>
  <si>
    <t>Mar</t>
  </si>
  <si>
    <t>Abr</t>
  </si>
  <si>
    <t>May</t>
  </si>
  <si>
    <t>Jun</t>
  </si>
  <si>
    <t>Jul</t>
  </si>
  <si>
    <t>Ago</t>
  </si>
  <si>
    <t>Sep</t>
  </si>
  <si>
    <t>Oct</t>
  </si>
  <si>
    <t>Nov</t>
  </si>
  <si>
    <t>Dic</t>
  </si>
  <si>
    <t>Total</t>
  </si>
  <si>
    <t>Total Región</t>
  </si>
  <si>
    <r>
      <t xml:space="preserve">13. Se decretaron un total de </t>
    </r>
    <r>
      <rPr>
        <b/>
        <sz val="11"/>
        <color theme="1"/>
        <rFont val="Calibri"/>
        <family val="2"/>
        <scheme val="minor"/>
      </rPr>
      <t>4,178</t>
    </r>
    <r>
      <rPr>
        <sz val="11"/>
        <color theme="1"/>
        <rFont val="Calibri"/>
        <family val="2"/>
        <scheme val="minor"/>
      </rPr>
      <t xml:space="preserve"> medidas administrativas por cada niña, niño y adolescente de enero a marzo 2014.</t>
    </r>
  </si>
  <si>
    <t>Junta</t>
  </si>
  <si>
    <t>Niña</t>
  </si>
  <si>
    <t>Niño</t>
  </si>
  <si>
    <t>La Adolescente</t>
  </si>
  <si>
    <t>El Adolescente</t>
  </si>
  <si>
    <t xml:space="preserve">Total </t>
  </si>
  <si>
    <t>Derecho Vulnerado</t>
  </si>
  <si>
    <t>%</t>
  </si>
  <si>
    <t>Total región</t>
  </si>
  <si>
    <t>Occidental</t>
  </si>
  <si>
    <t>Santa Ana</t>
  </si>
  <si>
    <t>37.- Derecho a la Integridad Personal</t>
  </si>
  <si>
    <t>Ahuachapán</t>
  </si>
  <si>
    <t>21.- Derecho a la salud</t>
  </si>
  <si>
    <t>Sonsonate</t>
  </si>
  <si>
    <t>43.- Protección especial frente al  traslado y retención ilícitos</t>
  </si>
  <si>
    <t>Porcentaje</t>
  </si>
  <si>
    <t>Central</t>
  </si>
  <si>
    <t>La Libertad</t>
  </si>
  <si>
    <t>81.- Derecho a la educación y cultura</t>
  </si>
  <si>
    <t>Chalatenango</t>
  </si>
  <si>
    <t>16.- Derecho a la vida</t>
  </si>
  <si>
    <t>55.- Protección frente al abuso y explotación sexual</t>
  </si>
  <si>
    <t>38.- Protección frente al maltrato</t>
  </si>
  <si>
    <t>San Salvador I</t>
  </si>
  <si>
    <t>79.- Derecho a mantener relaciones personales con su madre y padre</t>
  </si>
  <si>
    <t>20.- Derecho a un nivel de vida digno y adecuado</t>
  </si>
  <si>
    <t>Paracentral</t>
  </si>
  <si>
    <t>Cabañas</t>
  </si>
  <si>
    <t>San Salvador II</t>
  </si>
  <si>
    <t>San Vicente</t>
  </si>
  <si>
    <t>32.- Salud sexual y reproductiva</t>
  </si>
  <si>
    <t>La Paz</t>
  </si>
  <si>
    <t>78.- Derecho a conocer a su madre y padre y ser criados por ellos</t>
  </si>
  <si>
    <t>Cuscatlán</t>
  </si>
  <si>
    <t>46.- Derechos al honor, imagen, vida privada e intimidad</t>
  </si>
  <si>
    <t>Oriental</t>
  </si>
  <si>
    <t>Usulután</t>
  </si>
  <si>
    <t>73.- Derecho a la identidad</t>
  </si>
  <si>
    <t>Otros</t>
  </si>
  <si>
    <t>San Miguel</t>
  </si>
  <si>
    <t>TOTAL</t>
  </si>
  <si>
    <t>La Unión</t>
  </si>
  <si>
    <t>74.- Derecho a la identificación</t>
  </si>
  <si>
    <t>Morazán</t>
  </si>
  <si>
    <t>28.- Derecho a la lactancia materna</t>
  </si>
  <si>
    <t>34.- Derecho a la seguridad social</t>
  </si>
  <si>
    <t>58.- Derecho a la protección en el trabajo</t>
  </si>
  <si>
    <t>Fuente: Registro de Medidas y Sanciones CONNA 2014.</t>
  </si>
  <si>
    <t>Cantidad</t>
  </si>
  <si>
    <t xml:space="preserve">Total     </t>
  </si>
  <si>
    <t>Medidas Administrativas</t>
  </si>
  <si>
    <t>Sanciones Impuestas</t>
  </si>
  <si>
    <t>Tipo de Faltas</t>
  </si>
  <si>
    <t>Adolescente mujer</t>
  </si>
  <si>
    <t>Adolescente hombre</t>
  </si>
  <si>
    <t>0-5 años</t>
  </si>
  <si>
    <t>6-12 años</t>
  </si>
  <si>
    <t>13-14 años</t>
  </si>
  <si>
    <t>15-17 años</t>
  </si>
  <si>
    <t>Se desconoce</t>
  </si>
  <si>
    <t>Subtotal</t>
  </si>
  <si>
    <t>Mujer</t>
  </si>
  <si>
    <t>Hombre</t>
  </si>
  <si>
    <t>Ilobasco</t>
  </si>
  <si>
    <t>Cojutepeque</t>
  </si>
  <si>
    <t>San Salvador</t>
  </si>
  <si>
    <t>San Francisco Gotera</t>
  </si>
  <si>
    <t>Apopa</t>
  </si>
  <si>
    <t>Candelaria la Frontera</t>
  </si>
  <si>
    <t>Metapán</t>
  </si>
  <si>
    <t>Ciudad Delgado</t>
  </si>
  <si>
    <t>Ilopango</t>
  </si>
  <si>
    <t>Panchimalco</t>
  </si>
  <si>
    <t>San Marcos</t>
  </si>
  <si>
    <t>Soyapango</t>
  </si>
  <si>
    <t>Chalchuapa</t>
  </si>
  <si>
    <t>Nahuizalco</t>
  </si>
  <si>
    <t>Total NNA</t>
  </si>
  <si>
    <t>Municipio</t>
  </si>
  <si>
    <t>Aviso</t>
  </si>
  <si>
    <t>Denuncia</t>
  </si>
  <si>
    <t>Junta de Protección</t>
  </si>
  <si>
    <t>Enero 2015</t>
  </si>
  <si>
    <t>De oficio</t>
  </si>
  <si>
    <t>Año 2015</t>
  </si>
  <si>
    <t>Enero</t>
  </si>
  <si>
    <t>Febrero</t>
  </si>
  <si>
    <t>Marzo</t>
  </si>
  <si>
    <t>Abril</t>
  </si>
  <si>
    <t>Mayo</t>
  </si>
  <si>
    <t>Junio</t>
  </si>
  <si>
    <t>Julio</t>
  </si>
  <si>
    <t>Agosto</t>
  </si>
  <si>
    <t>Septiembre</t>
  </si>
  <si>
    <t>Octubre</t>
  </si>
  <si>
    <t>Noviembre</t>
  </si>
  <si>
    <t>Diciembre</t>
  </si>
  <si>
    <t>35.- Derecho a un medio ambiente sano</t>
  </si>
  <si>
    <t>Casos conocidos</t>
  </si>
  <si>
    <t>37.-Derecho a la Integridad Personal</t>
  </si>
  <si>
    <t>42.- Libertad de tránsito</t>
  </si>
  <si>
    <t>52.- Derecho al debido proceso</t>
  </si>
  <si>
    <t>49.- Derechos de refugio y asilo</t>
  </si>
  <si>
    <t>45.- Derecho de reuniﬁcación familiar</t>
  </si>
  <si>
    <t>No.</t>
  </si>
  <si>
    <t>No. Casos conocidos</t>
  </si>
  <si>
    <t>No. Derechos vulnerados</t>
  </si>
  <si>
    <t>Municipio del Hecho</t>
  </si>
  <si>
    <t>No de casos</t>
  </si>
  <si>
    <t>164 Municipios casos conocidos</t>
  </si>
  <si>
    <t>20 municipios con mayor acumulación de casos</t>
  </si>
  <si>
    <t>144 municipios restantes</t>
  </si>
  <si>
    <t>Se desconoce el municipio del hecho</t>
  </si>
  <si>
    <t>Total casos</t>
  </si>
  <si>
    <r>
      <t xml:space="preserve">De oficio: </t>
    </r>
    <r>
      <rPr>
        <sz val="10"/>
        <color theme="1"/>
        <rFont val="Calibri"/>
        <family val="2"/>
        <scheme val="minor"/>
      </rPr>
      <t>Constituye la forma de inicio del procedimiento administrativo, cuando la misma autoridad es quien ha tenido el conocimiento, de una acción u omisión que posiblemente constituya una amenaza o vulneración de derechos, sin haber mediado un aviso o denuncia por persona u autoridad ajena a la entidad administrativa.</t>
    </r>
  </si>
  <si>
    <r>
      <rPr>
        <b/>
        <sz val="10"/>
        <color rgb="FF000000"/>
        <rFont val="Calibri"/>
        <family val="2"/>
        <scheme val="minor"/>
      </rPr>
      <t>Aviso:</t>
    </r>
    <r>
      <rPr>
        <sz val="10"/>
        <color rgb="FF000000"/>
        <rFont val="Calibri"/>
        <family val="2"/>
        <scheme val="minor"/>
      </rPr>
      <t xml:space="preserve"> Constituye el acto de informar o de poner en conocimiento hechos que configuren una posible amenaza o vulneración de derechos de niñas, niños y adolescentes.</t>
    </r>
  </si>
  <si>
    <r>
      <rPr>
        <b/>
        <sz val="10"/>
        <color theme="1"/>
        <rFont val="Calibri"/>
        <family val="2"/>
        <scheme val="minor"/>
      </rPr>
      <t>Denuncia:</t>
    </r>
    <r>
      <rPr>
        <sz val="10"/>
        <color theme="1"/>
        <rFont val="Calibri"/>
        <family val="2"/>
        <scheme val="minor"/>
      </rPr>
      <t xml:space="preserve"> Es el medio a través del cual una persona directamente perjudicada o no, informa de un hecho que constituye una amenaza o vulneración de derechos de una niña, niño o adolescente.</t>
    </r>
  </si>
  <si>
    <t>0-5</t>
  </si>
  <si>
    <t>13-14</t>
  </si>
  <si>
    <t>15-17</t>
  </si>
  <si>
    <t>6-12</t>
  </si>
  <si>
    <r>
      <rPr>
        <b/>
        <sz val="10"/>
        <color theme="1"/>
        <rFont val="Calibri"/>
        <family val="2"/>
        <scheme val="minor"/>
      </rPr>
      <t>Audiencia Única:</t>
    </r>
    <r>
      <rPr>
        <sz val="10"/>
        <color theme="1"/>
        <rFont val="Calibri"/>
        <family val="2"/>
        <scheme val="minor"/>
      </rPr>
      <t xml:space="preserve"> Constituye la etapa resolutiva del procedimiento administrativo, en donde se ventilan los hechos objeto de conocimiento de los miembros de la Junta de Protección, ante los mismos. En la cual, se disponen los medios probatorios, realizada de forma oral, permitiendo la intervención de las partes en el procedimiento.</t>
    </r>
  </si>
  <si>
    <r>
      <rPr>
        <b/>
        <sz val="10"/>
        <color theme="1"/>
        <rFont val="Calibri"/>
        <family val="2"/>
        <scheme val="minor"/>
      </rPr>
      <t xml:space="preserve">Improponibilidad: </t>
    </r>
    <r>
      <rPr>
        <sz val="10"/>
        <color theme="1"/>
        <rFont val="Calibri"/>
        <family val="2"/>
        <scheme val="minor"/>
      </rPr>
      <t>Los hechos denunciados no configuran una amenaza o violación.</t>
    </r>
  </si>
  <si>
    <t>Origen del caso</t>
  </si>
  <si>
    <t>Nota: No se registran Sanciones Impuestas en el mes de enero 2015</t>
  </si>
  <si>
    <r>
      <rPr>
        <b/>
        <sz val="10"/>
        <color theme="1"/>
        <rFont val="Calibri"/>
        <family val="2"/>
        <scheme val="minor"/>
      </rPr>
      <t>Incompetencia:</t>
    </r>
    <r>
      <rPr>
        <sz val="10"/>
        <color theme="1"/>
        <rFont val="Calibri"/>
        <family val="2"/>
        <scheme val="minor"/>
      </rPr>
      <t xml:space="preserve"> Casos para los cuales no se cuenta con la competencia o jurisdicción para actuar o proceder.</t>
    </r>
  </si>
  <si>
    <r>
      <rPr>
        <b/>
        <sz val="10"/>
        <color theme="1"/>
        <rFont val="Calibri"/>
        <family val="2"/>
        <scheme val="minor"/>
      </rPr>
      <t xml:space="preserve">Inadmisibilidad: </t>
    </r>
    <r>
      <rPr>
        <sz val="10"/>
        <color theme="1"/>
        <rFont val="Calibri"/>
        <family val="2"/>
        <scheme val="minor"/>
      </rPr>
      <t>Cuando la demanda carece de alguno de los requisitos minimos exigidos; siempre y cuando se le brinde al avisante o denunciante la oportunidad de corregir las omisiones o deficiencias del aviso o de la denuncia.</t>
    </r>
  </si>
  <si>
    <t>Medidas cuatelares</t>
  </si>
  <si>
    <t>Audiencia Única</t>
  </si>
  <si>
    <t>Improponibilidad</t>
  </si>
  <si>
    <t>Inadmisibilidad</t>
  </si>
  <si>
    <t>Incompetencia</t>
  </si>
  <si>
    <r>
      <rPr>
        <b/>
        <sz val="10"/>
        <color theme="1"/>
        <rFont val="Calibri"/>
        <family val="2"/>
        <scheme val="minor"/>
      </rPr>
      <t>Medidas administrativas:</t>
    </r>
    <r>
      <rPr>
        <sz val="10"/>
        <color theme="1"/>
        <rFont val="Calibri"/>
        <family val="2"/>
        <scheme val="minor"/>
      </rPr>
      <t xml:space="preserve"> medidas de protección dictadas en audiencia única para la adecuada protección de los derechos de niñas, niños y adolescentes.</t>
    </r>
  </si>
  <si>
    <r>
      <t xml:space="preserve">En el mes de enero 2015, las Juntas de Protección de la Niñez y de la Adolescencia, recibieron un total de </t>
    </r>
    <r>
      <rPr>
        <b/>
        <sz val="11"/>
        <color theme="1"/>
        <rFont val="Calibri"/>
        <family val="2"/>
        <scheme val="minor"/>
      </rPr>
      <t>1,069</t>
    </r>
    <r>
      <rPr>
        <sz val="11"/>
        <color theme="1"/>
        <rFont val="Calibri"/>
        <family val="2"/>
        <scheme val="minor"/>
      </rPr>
      <t xml:space="preserve"> casos, siendo de San Salvador I, Santa Ana y San Miguel las que reportan la mayor cantidad.</t>
    </r>
  </si>
  <si>
    <t xml:space="preserve">Tabla 2: Número de casos conocidos en Juntas de Protección de la Niñez y de la Adolescencia - 2015.                                                                                           </t>
  </si>
  <si>
    <r>
      <rPr>
        <b/>
        <sz val="10"/>
        <color theme="1"/>
        <rFont val="Calibri"/>
        <family val="2"/>
        <scheme val="minor"/>
      </rPr>
      <t>Nota:</t>
    </r>
    <r>
      <rPr>
        <sz val="10"/>
        <color theme="1"/>
        <rFont val="Calibri"/>
        <family val="2"/>
        <scheme val="minor"/>
      </rPr>
      <t xml:space="preserve"> Se registran casos donde se reporta a más de una niña, niño o adolescente, por lo tanto la cantidad de atención es superior al total de casos conocidos.</t>
    </r>
  </si>
  <si>
    <r>
      <t xml:space="preserve">De los </t>
    </r>
    <r>
      <rPr>
        <b/>
        <sz val="11"/>
        <color theme="1"/>
        <rFont val="Calibri"/>
        <family val="2"/>
        <scheme val="minor"/>
      </rPr>
      <t>1,069</t>
    </r>
    <r>
      <rPr>
        <sz val="11"/>
        <color theme="1"/>
        <rFont val="Calibri"/>
        <family val="2"/>
        <scheme val="minor"/>
      </rPr>
      <t xml:space="preserve"> casos conocidos  en el mes de enero, se  registraron </t>
    </r>
    <r>
      <rPr>
        <b/>
        <sz val="11"/>
        <color theme="1"/>
        <rFont val="Calibri"/>
        <family val="2"/>
        <scheme val="minor"/>
      </rPr>
      <t>1,255</t>
    </r>
    <r>
      <rPr>
        <sz val="11"/>
        <color theme="1"/>
        <rFont val="Calibri"/>
        <family val="2"/>
        <scheme val="minor"/>
      </rPr>
      <t xml:space="preserve"> niñas, niños y adolescentes. La mayor cantidad de población atendida son adolescentes mujeres, las cuales asciende a</t>
    </r>
    <r>
      <rPr>
        <b/>
        <sz val="11"/>
        <color theme="1"/>
        <rFont val="Calibri"/>
        <family val="2"/>
        <scheme val="minor"/>
      </rPr>
      <t xml:space="preserve"> 438</t>
    </r>
    <r>
      <rPr>
        <sz val="11"/>
        <color theme="1"/>
        <rFont val="Calibri"/>
        <family val="2"/>
        <scheme val="minor"/>
      </rPr>
      <t xml:space="preserve">, seguido  de las niñas con </t>
    </r>
    <r>
      <rPr>
        <b/>
        <sz val="11"/>
        <color theme="1"/>
        <rFont val="Calibri"/>
        <family val="2"/>
        <scheme val="minor"/>
      </rPr>
      <t>288</t>
    </r>
    <r>
      <rPr>
        <sz val="11"/>
        <color theme="1"/>
        <rFont val="Calibri"/>
        <family val="2"/>
        <scheme val="minor"/>
      </rPr>
      <t xml:space="preserve">. </t>
    </r>
  </si>
  <si>
    <r>
      <rPr>
        <b/>
        <sz val="10"/>
        <color theme="1"/>
        <rFont val="Calibri"/>
        <family val="2"/>
        <scheme val="minor"/>
      </rPr>
      <t xml:space="preserve">Nota: </t>
    </r>
    <r>
      <rPr>
        <sz val="10"/>
        <color theme="1"/>
        <rFont val="Calibri"/>
        <family val="2"/>
        <scheme val="minor"/>
      </rPr>
      <t>Se registran casos donde se reporta a más de una niña, niño o adolescente, por lo tanto la cantidad de atención es superior al total de casos conocidos.</t>
    </r>
  </si>
  <si>
    <r>
      <t xml:space="preserve">De los </t>
    </r>
    <r>
      <rPr>
        <b/>
        <sz val="11"/>
        <color theme="1"/>
        <rFont val="Calibri"/>
        <family val="2"/>
        <scheme val="minor"/>
      </rPr>
      <t>1,069</t>
    </r>
    <r>
      <rPr>
        <sz val="11"/>
        <color theme="1"/>
        <rFont val="Calibri"/>
        <family val="2"/>
        <scheme val="minor"/>
      </rPr>
      <t xml:space="preserve"> casos conocidos  en el mes de enero, se  registraron </t>
    </r>
    <r>
      <rPr>
        <b/>
        <sz val="11"/>
        <color theme="1"/>
        <rFont val="Calibri"/>
        <family val="2"/>
        <scheme val="minor"/>
      </rPr>
      <t>1,255</t>
    </r>
    <r>
      <rPr>
        <sz val="11"/>
        <color theme="1"/>
        <rFont val="Calibri"/>
        <family val="2"/>
        <scheme val="minor"/>
      </rPr>
      <t xml:space="preserve"> niñas, niños y adolescentes. La mayor cantidad de población atendida son adolescentes mujeres, las cuales asciende a 438</t>
    </r>
    <r>
      <rPr>
        <b/>
        <sz val="11"/>
        <color theme="1"/>
        <rFont val="Calibri"/>
        <family val="2"/>
        <scheme val="minor"/>
      </rPr>
      <t>,</t>
    </r>
    <r>
      <rPr>
        <sz val="11"/>
        <color theme="1"/>
        <rFont val="Calibri"/>
        <family val="2"/>
        <scheme val="minor"/>
      </rPr>
      <t xml:space="preserve"> seguido  de las niñas con </t>
    </r>
    <r>
      <rPr>
        <b/>
        <sz val="11"/>
        <color theme="1"/>
        <rFont val="Calibri"/>
        <family val="2"/>
        <scheme val="minor"/>
      </rPr>
      <t>288</t>
    </r>
    <r>
      <rPr>
        <sz val="11"/>
        <color theme="1"/>
        <rFont val="Calibri"/>
        <family val="2"/>
        <scheme val="minor"/>
      </rPr>
      <t xml:space="preserve">. </t>
    </r>
  </si>
  <si>
    <r>
      <t xml:space="preserve">A las </t>
    </r>
    <r>
      <rPr>
        <b/>
        <sz val="11"/>
        <color rgb="FF000000"/>
        <rFont val="Calibri"/>
        <family val="2"/>
        <scheme val="minor"/>
      </rPr>
      <t>1,255</t>
    </r>
    <r>
      <rPr>
        <sz val="11"/>
        <color rgb="FF000000"/>
        <rFont val="Calibri"/>
        <family val="2"/>
        <scheme val="minor"/>
      </rPr>
      <t xml:space="preserve"> niñas, niños y adolescentes registrados en enero se contabilizan </t>
    </r>
    <r>
      <rPr>
        <b/>
        <sz val="11"/>
        <color rgb="FF000000"/>
        <rFont val="Calibri"/>
        <family val="2"/>
        <scheme val="minor"/>
      </rPr>
      <t>1,471</t>
    </r>
    <r>
      <rPr>
        <sz val="11"/>
        <color rgb="FF000000"/>
        <rFont val="Calibri"/>
        <family val="2"/>
        <scheme val="minor"/>
      </rPr>
      <t xml:space="preserve"> amenazas o vulneraciones a derechos, el más frecuente por su presunta amenaza o violación es el Derecho a la integridad personal con un total de </t>
    </r>
    <r>
      <rPr>
        <b/>
        <sz val="11"/>
        <color rgb="FF000000"/>
        <rFont val="Calibri"/>
        <family val="2"/>
        <scheme val="minor"/>
      </rPr>
      <t>883</t>
    </r>
    <r>
      <rPr>
        <sz val="11"/>
        <color rgb="FF000000"/>
        <rFont val="Calibri"/>
        <family val="2"/>
        <scheme val="minor"/>
      </rPr>
      <t xml:space="preserve"> niñas, niños y adolescentes.</t>
    </r>
  </si>
  <si>
    <r>
      <t xml:space="preserve">A las </t>
    </r>
    <r>
      <rPr>
        <b/>
        <sz val="11"/>
        <color rgb="FF000000"/>
        <rFont val="Calibri"/>
        <family val="2"/>
        <scheme val="minor"/>
      </rPr>
      <t>1,255</t>
    </r>
    <r>
      <rPr>
        <sz val="11"/>
        <color rgb="FF000000"/>
        <rFont val="Calibri"/>
        <family val="2"/>
        <scheme val="minor"/>
      </rPr>
      <t xml:space="preserve"> niñas, niños y adolescentes registrados en enero se contabilizan </t>
    </r>
    <r>
      <rPr>
        <b/>
        <sz val="11"/>
        <color rgb="FF000000"/>
        <rFont val="Calibri"/>
        <family val="2"/>
        <scheme val="minor"/>
      </rPr>
      <t xml:space="preserve">1,471 </t>
    </r>
    <r>
      <rPr>
        <sz val="11"/>
        <color rgb="FF000000"/>
        <rFont val="Calibri"/>
        <family val="2"/>
        <scheme val="minor"/>
      </rPr>
      <t xml:space="preserve">amenazas o vulneraciones a derechos, el más frecuente por su presunta amenaza o violación es el Derecho a la integridad personal con un total de </t>
    </r>
    <r>
      <rPr>
        <b/>
        <sz val="11"/>
        <color rgb="FF000000"/>
        <rFont val="Calibri"/>
        <family val="2"/>
        <scheme val="minor"/>
      </rPr>
      <t>883</t>
    </r>
    <r>
      <rPr>
        <sz val="11"/>
        <color rgb="FF000000"/>
        <rFont val="Calibri"/>
        <family val="2"/>
        <scheme val="minor"/>
      </rPr>
      <t xml:space="preserve"> NNA.</t>
    </r>
  </si>
  <si>
    <r>
      <rPr>
        <b/>
        <sz val="10"/>
        <color theme="1"/>
        <rFont val="Calibri"/>
        <family val="2"/>
        <scheme val="minor"/>
      </rPr>
      <t>Medidas cautelares:</t>
    </r>
    <r>
      <rPr>
        <sz val="10"/>
        <color theme="1"/>
        <rFont val="Calibri"/>
        <family val="2"/>
        <scheme val="minor"/>
      </rPr>
      <t xml:space="preserve"> medidas de protección dictadas en cualquier etapa de procedimiento para la adecuada protección de los derechos de niñas, niños y adolescentes (Antes de la audiencia única).</t>
    </r>
  </si>
  <si>
    <r>
      <t xml:space="preserve">Las Juntas de protección de la Niñez y de la Adolescencia realizaron un total de </t>
    </r>
    <r>
      <rPr>
        <b/>
        <sz val="11"/>
        <color theme="1"/>
        <rFont val="Calibri"/>
        <family val="2"/>
        <scheme val="minor"/>
      </rPr>
      <t>258</t>
    </r>
    <r>
      <rPr>
        <sz val="11"/>
        <color theme="1"/>
        <rFont val="Calibri"/>
        <family val="2"/>
        <scheme val="minor"/>
      </rPr>
      <t xml:space="preserve"> audiencias únicas en el mes de enero 2015.</t>
    </r>
  </si>
  <si>
    <r>
      <t xml:space="preserve">Las Juntas de Protección de la Niñez y de la Adolescencia dictaron </t>
    </r>
    <r>
      <rPr>
        <b/>
        <sz val="11"/>
        <color theme="1"/>
        <rFont val="Calibri"/>
        <family val="2"/>
        <scheme val="minor"/>
      </rPr>
      <t>253</t>
    </r>
    <r>
      <rPr>
        <sz val="11"/>
        <color theme="1"/>
        <rFont val="Calibri"/>
        <family val="2"/>
        <scheme val="minor"/>
      </rPr>
      <t xml:space="preserve"> medidas cautelares de protección en el mes de enero 2015.</t>
    </r>
  </si>
  <si>
    <r>
      <t xml:space="preserve">Las Juntas de Protección de la Niñez y de la Adolescencia dictaron en audiencia única un total de </t>
    </r>
    <r>
      <rPr>
        <b/>
        <sz val="11"/>
        <color theme="1"/>
        <rFont val="Calibri"/>
        <family val="2"/>
        <scheme val="minor"/>
      </rPr>
      <t>749</t>
    </r>
    <r>
      <rPr>
        <sz val="11"/>
        <color theme="1"/>
        <rFont val="Calibri"/>
        <family val="2"/>
        <scheme val="minor"/>
      </rPr>
      <t xml:space="preserve"> medidas administrativas de protección en el mes de enero 2015.</t>
    </r>
  </si>
  <si>
    <r>
      <t xml:space="preserve">Las Juntas de Protección de la Niñez y de la Adolescencia declararon un total de </t>
    </r>
    <r>
      <rPr>
        <b/>
        <sz val="11"/>
        <color theme="1"/>
        <rFont val="Calibri"/>
        <family val="2"/>
        <scheme val="minor"/>
      </rPr>
      <t>80</t>
    </r>
    <r>
      <rPr>
        <sz val="11"/>
        <color theme="1"/>
        <rFont val="Calibri"/>
        <family val="2"/>
        <scheme val="minor"/>
      </rPr>
      <t xml:space="preserve"> casos como improponibilidad en el mes de enero 2015.</t>
    </r>
  </si>
  <si>
    <t>Las Juntas de Protección de la Niñez y de la Adolescencia declararon un total de 15 casos como inadmisibilidad en el mes de enero 2015.</t>
  </si>
  <si>
    <r>
      <t xml:space="preserve">Las Juntas de Protección de la Niñez y de la Adolescencia declararon un total de </t>
    </r>
    <r>
      <rPr>
        <b/>
        <sz val="11"/>
        <color theme="1"/>
        <rFont val="Calibri"/>
        <family val="2"/>
        <scheme val="minor"/>
      </rPr>
      <t>49</t>
    </r>
    <r>
      <rPr>
        <sz val="11"/>
        <color theme="1"/>
        <rFont val="Calibri"/>
        <family val="2"/>
        <scheme val="minor"/>
      </rPr>
      <t xml:space="preserve"> casos como improponibilidad en el mes de enero 2015.</t>
    </r>
  </si>
  <si>
    <t>Tabla 1: Casos conocidos en Juntas de Protección de la Niñez y de la Adolescencia según origen.                                                                                                                                Enero 2015</t>
  </si>
  <si>
    <t>Tabla 5: Número de amenazas o vulneraciones a derechos a niñas, niños y adolescentes registrados mensualmente en Juntas de Protección de la Niñez y de la Adolescencia - 2015.</t>
  </si>
  <si>
    <t>Tabla 6: Número de amenazas o vulneraciones a derechos a niñas, niños y adolescentes registrados  en Juntas de Protección de la Niñez y de la Adolescencia.</t>
  </si>
  <si>
    <t>Tabla 7: Número de amenazas o vulneraciones a derechos a niñas, niños y adolescentes registrados en Juntas de Protección de la Niñez y de la Adolescencia.</t>
  </si>
  <si>
    <t>Tabla 8: Los 20 Municipios con mayor cantidad de casos reportados a Juntas de Protección de la Niñez y de la Adolescencia.</t>
  </si>
  <si>
    <t>Tabla 9: Número de medidas cautelares dictadas por Junta de Protección de la Niñez y de la Adolescencia - 2015.</t>
  </si>
  <si>
    <t>Tabla 10: Número de audiencias únicas realizadas por Junta de Protección de la Niñez y de la Adolescencia - 2015.</t>
  </si>
  <si>
    <t>Tabla 11: Número de medidas administrativas  de protección dictadas en audiencia única por las Juntas de Protección de la Niñez y de la Adolescencia - 2015.</t>
  </si>
  <si>
    <t>Tabla 12: Número de casos declarados como improponibilidad por las Juntas de Protección de la Niñez y de la Adolescencia - 2015.</t>
  </si>
  <si>
    <t>Tabla 13: Número de casos declarados como inadmisibilidad por las Juntas de Protección de la Niñez y de la Adolescencia - 2015.</t>
  </si>
  <si>
    <t>Tabla 14: Número de casos declarados como incompetencias por las Juntas de Protección de la Niñez y de la Adolescencia - 2015.</t>
  </si>
  <si>
    <t xml:space="preserve">Tabla 3: Número de niñas, niños y adolescentes registrados mensualmente en Juntas de Protección de la Niñez y de la Adolescencia - 2015.                                                                           </t>
  </si>
  <si>
    <t>Tabla 4: Número de niñas, niños y adolescentes registrados en Juntas de Protección de la Niñez y de la Adolescencia.</t>
  </si>
  <si>
    <t>Tabla 1: Número de niñas, niños y adolescentes registrados en Juntas de Protección de la Niñez y de la Adolescencia.</t>
  </si>
  <si>
    <t>Tabla 2: Número y porcentaje de amenazas o vulneraciones a derechos de niñas, niños y adolescentes registrados en Juntas de Protección de la Niñez y de la Adolescencia.</t>
  </si>
  <si>
    <t>Tabla 3: Número de medidas cautelares dictadas por las Junta de Protección de la Niñez y de la Adolescencia.</t>
  </si>
  <si>
    <t>Tabla 4: Número de audiencias realizadas y cantidad de medidas dictadas en Junta de Protección de la Niñez y de la Adolescencia.</t>
  </si>
  <si>
    <t>Tabla 5: Número de audiencias realizadas y cantidad de medidas dictadas en Junta de Protección de la Niñez y de la Adolescencia.</t>
  </si>
  <si>
    <t>Tabla 6:  Sanciones impuestas y tipos de faltas.</t>
  </si>
  <si>
    <r>
      <t xml:space="preserve"> </t>
    </r>
    <r>
      <rPr>
        <b/>
        <sz val="9"/>
        <color theme="1"/>
        <rFont val="Calibri"/>
        <family val="2"/>
        <scheme val="minor"/>
      </rPr>
      <t xml:space="preserve"> Fuente: </t>
    </r>
    <r>
      <rPr>
        <sz val="9"/>
        <color theme="1"/>
        <rFont val="Calibri"/>
        <family val="2"/>
        <scheme val="minor"/>
      </rPr>
      <t>Registro de Medidas y Sanciones CONNA 2015, Unidad de Información y Análisis, Subdirección de Políticas.</t>
    </r>
  </si>
  <si>
    <t xml:space="preserve">  Fuente: Registro de Medidas y Sanciones CONNA 2015, Unidad de Información y Análisis, Subdirección de Políticas.</t>
  </si>
  <si>
    <r>
      <t xml:space="preserve">    </t>
    </r>
    <r>
      <rPr>
        <b/>
        <sz val="9"/>
        <color theme="1"/>
        <rFont val="Calibri"/>
        <family val="2"/>
        <scheme val="minor"/>
      </rPr>
      <t xml:space="preserve">     Fuente: </t>
    </r>
    <r>
      <rPr>
        <sz val="9"/>
        <color theme="1"/>
        <rFont val="Calibri"/>
        <family val="2"/>
        <scheme val="minor"/>
      </rPr>
      <t>Sistema de Información de Denuncias - SID 2015, Unidad de Información y Análisis, Subdirección de Políticas.</t>
    </r>
  </si>
  <si>
    <t xml:space="preserve">         Fuente: Sistema de Información de Denuncias - SID 2015, Unidad de Información y Análisis, Subdirección de Políticas.</t>
  </si>
  <si>
    <t>Resumen de casos conocidos en Juntas de Protección enero 2015</t>
  </si>
  <si>
    <r>
      <rPr>
        <b/>
        <sz val="10"/>
        <color theme="1"/>
        <rFont val="Calibri"/>
        <family val="2"/>
        <scheme val="minor"/>
      </rPr>
      <t>Fuente:</t>
    </r>
    <r>
      <rPr>
        <sz val="10"/>
        <color theme="1"/>
        <rFont val="Calibri"/>
        <family val="2"/>
        <scheme val="minor"/>
      </rPr>
      <t xml:space="preserve"> Sistema de Información de Denuncias - SID y Registro de Medidas y Sanciones CONNA 2015, Unidad de Información y Análisis, Subdirección de Políticas.</t>
    </r>
  </si>
  <si>
    <t>Tabla 15: Número de casos con medidas de acogimiento de emergencia emitidas por las Juntas de Protección de la Niñez y de la Adolescencia - 2015.</t>
  </si>
  <si>
    <t>Las Juntas de Protección de la Niñez y de la Adolescencia emitieron un total de 105 casos con medidas de acogimiento de emergencia en el mes de enero 2015.</t>
  </si>
  <si>
    <r>
      <t xml:space="preserve">Acogimiento de emergencia: </t>
    </r>
    <r>
      <rPr>
        <sz val="10"/>
        <color theme="1"/>
        <rFont val="Calibri"/>
        <family val="2"/>
        <scheme val="minor"/>
      </rPr>
      <t>Es una medida excepcional y provisional emitida en situaciones de extrema urgencia en favor de una niña, niño o adolescente por medio de acogimiento familiar o institucional con un máximo de quince días continuos.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</si>
</sst>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
    <numFmt numFmtId="166" formatCode="_(* #,##0_);_(* \(#,##0\);_(* &quot;-&quot;??_);_(@_)"/>
  </numFmts>
  <fonts count="29"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sz val="9"/>
      <color theme="1"/>
      <name val="Calibri"/>
      <family val="2"/>
      <scheme val="minor"/>
    </font>
    <font>
      <sz val="8"/>
      <color theme="1"/>
      <name val="Calibri"/>
      <family val="2"/>
      <scheme val="minor"/>
    </font>
    <font>
      <sz val="9"/>
      <color rgb="FF000000"/>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color indexed="8"/>
      <name val="Arial"/>
      <family val="2"/>
    </font>
    <font>
      <sz val="9"/>
      <color indexed="8"/>
      <name val="Calibri"/>
      <family val="2"/>
    </font>
    <font>
      <sz val="11"/>
      <color indexed="8"/>
      <name val="Calibri"/>
      <family val="2"/>
    </font>
    <font>
      <b/>
      <sz val="12"/>
      <color theme="1"/>
      <name val="Calibri"/>
      <family val="2"/>
      <scheme val="minor"/>
    </font>
    <font>
      <b/>
      <sz val="9"/>
      <color theme="1"/>
      <name val="Calibri"/>
      <family val="2"/>
      <scheme val="minor"/>
    </font>
    <font>
      <sz val="14"/>
      <color theme="1"/>
      <name val="Calibri"/>
      <family val="2"/>
      <scheme val="minor"/>
    </font>
    <font>
      <b/>
      <sz val="10"/>
      <color rgb="FF000000"/>
      <name val="Calibri"/>
      <family val="2"/>
      <scheme val="minor"/>
    </font>
    <font>
      <sz val="11"/>
      <color indexed="8"/>
      <name val="Calibri"/>
    </font>
    <font>
      <sz val="10"/>
      <color indexed="8"/>
      <name val="Arial"/>
    </font>
    <font>
      <b/>
      <sz val="10"/>
      <color indexed="8"/>
      <name val="Calibri"/>
      <family val="2"/>
    </font>
    <font>
      <b/>
      <sz val="11"/>
      <color indexed="8"/>
      <name val="Calibri"/>
      <family val="2"/>
    </font>
    <font>
      <b/>
      <sz val="10"/>
      <color indexed="8"/>
      <name val="Arial"/>
      <family val="2"/>
    </font>
    <font>
      <sz val="8"/>
      <color indexed="8"/>
      <name val="Calibri"/>
      <family val="2"/>
    </font>
    <font>
      <b/>
      <sz val="7"/>
      <color rgb="FF000000"/>
      <name val="Calibri"/>
      <family val="2"/>
      <scheme val="minor"/>
    </font>
    <font>
      <b/>
      <sz val="20"/>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rgb="FFDEEAF6"/>
        <bgColor indexed="64"/>
      </patternFill>
    </fill>
    <fill>
      <patternFill patternType="solid">
        <fgColor rgb="FFE2EFD9"/>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0"/>
      </patternFill>
    </fill>
    <fill>
      <patternFill patternType="solid">
        <fgColor theme="9" tint="0.79998168889431442"/>
        <bgColor indexed="0"/>
      </patternFill>
    </fill>
    <fill>
      <patternFill patternType="solid">
        <fgColor rgb="FFEDF8E9"/>
        <bgColor indexed="64"/>
      </patternFill>
    </fill>
    <fill>
      <patternFill patternType="solid">
        <fgColor rgb="FFBAE4B3"/>
        <bgColor indexed="64"/>
      </patternFill>
    </fill>
  </fills>
  <borders count="80">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s>
  <cellStyleXfs count="8">
    <xf numFmtId="0" fontId="0" fillId="0" borderId="0"/>
    <xf numFmtId="9"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0" fontId="14" fillId="0" borderId="0"/>
    <xf numFmtId="0" fontId="22" fillId="0" borderId="0"/>
    <xf numFmtId="0" fontId="14" fillId="0" borderId="0"/>
  </cellStyleXfs>
  <cellXfs count="737">
    <xf numFmtId="0" fontId="0" fillId="0" borderId="0" xfId="0"/>
    <xf numFmtId="0" fontId="2" fillId="0" borderId="0" xfId="0" applyFont="1"/>
    <xf numFmtId="0" fontId="4" fillId="0" borderId="0" xfId="0" applyFont="1"/>
    <xf numFmtId="0" fontId="3" fillId="0" borderId="0" xfId="0" applyFont="1" applyAlignment="1">
      <alignment horizontal="center"/>
    </xf>
    <xf numFmtId="0" fontId="5" fillId="0" borderId="0" xfId="0" applyFont="1" applyAlignment="1"/>
    <xf numFmtId="0" fontId="0" fillId="0" borderId="0" xfId="0" applyAlignment="1">
      <alignment vertical="top" wrapText="1"/>
    </xf>
    <xf numFmtId="0" fontId="3" fillId="0" borderId="0" xfId="0" applyFont="1" applyAlignment="1"/>
    <xf numFmtId="0" fontId="0" fillId="0" borderId="0" xfId="0" applyAlignment="1"/>
    <xf numFmtId="0" fontId="3" fillId="2"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5" xfId="0" applyFont="1" applyFill="1" applyBorder="1" applyAlignment="1">
      <alignment horizontal="center" vertical="center"/>
    </xf>
    <xf numFmtId="0" fontId="7" fillId="0" borderId="16" xfId="0" applyFont="1" applyBorder="1" applyAlignment="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wrapText="1"/>
    </xf>
    <xf numFmtId="3" fontId="6" fillId="4" borderId="16" xfId="0" applyNumberFormat="1" applyFont="1" applyFill="1" applyBorder="1" applyAlignment="1">
      <alignment horizontal="center" vertical="center"/>
    </xf>
    <xf numFmtId="0" fontId="7" fillId="0" borderId="19" xfId="0" applyFont="1" applyBorder="1" applyAlignment="1">
      <alignment horizontal="center" vertical="center"/>
    </xf>
    <xf numFmtId="3" fontId="6" fillId="4" borderId="20" xfId="0" applyNumberFormat="1" applyFont="1" applyFill="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3" xfId="0" applyFont="1" applyBorder="1" applyAlignment="1">
      <alignment horizontal="center" vertical="center"/>
    </xf>
    <xf numFmtId="0" fontId="11" fillId="0" borderId="23" xfId="0" applyFont="1" applyFill="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7" fillId="0" borderId="20" xfId="0" applyFont="1" applyBorder="1" applyAlignment="1">
      <alignmen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wrapText="1"/>
    </xf>
    <xf numFmtId="0" fontId="7" fillId="0" borderId="32"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1" fillId="0" borderId="35" xfId="0" applyFont="1" applyBorder="1" applyAlignment="1">
      <alignment horizontal="center" vertical="center"/>
    </xf>
    <xf numFmtId="0" fontId="11" fillId="0" borderId="31" xfId="0" applyFont="1" applyBorder="1" applyAlignment="1">
      <alignment horizontal="center" vertical="center"/>
    </xf>
    <xf numFmtId="0" fontId="11" fillId="0" borderId="31" xfId="0" applyFont="1" applyFill="1" applyBorder="1" applyAlignment="1">
      <alignment horizontal="center" vertical="center"/>
    </xf>
    <xf numFmtId="0" fontId="7" fillId="0" borderId="38" xfId="0" applyFont="1" applyBorder="1" applyAlignment="1">
      <alignment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wrapText="1"/>
    </xf>
    <xf numFmtId="3" fontId="6" fillId="4" borderId="38" xfId="0" applyNumberFormat="1" applyFont="1" applyFill="1" applyBorder="1" applyAlignment="1">
      <alignment horizontal="center" vertical="center"/>
    </xf>
    <xf numFmtId="0" fontId="7" fillId="0" borderId="41" xfId="0" applyFont="1" applyBorder="1" applyAlignment="1">
      <alignment horizontal="center" vertical="center"/>
    </xf>
    <xf numFmtId="164" fontId="4" fillId="0" borderId="0" xfId="0" applyNumberFormat="1" applyFont="1"/>
    <xf numFmtId="0" fontId="11" fillId="0" borderId="44" xfId="0" applyFont="1" applyBorder="1" applyAlignment="1">
      <alignment horizontal="center" vertical="center"/>
    </xf>
    <xf numFmtId="0" fontId="11" fillId="0" borderId="45" xfId="0" applyFont="1" applyBorder="1" applyAlignment="1">
      <alignment horizontal="center" vertical="center"/>
    </xf>
    <xf numFmtId="164" fontId="0" fillId="0" borderId="0" xfId="0" applyNumberFormat="1"/>
    <xf numFmtId="0" fontId="6" fillId="3" borderId="11" xfId="0" applyFont="1" applyFill="1" applyBorder="1" applyAlignment="1">
      <alignment horizontal="center" vertical="center"/>
    </xf>
    <xf numFmtId="0" fontId="7" fillId="0" borderId="21" xfId="0" applyFont="1" applyBorder="1" applyAlignment="1">
      <alignment vertical="center"/>
    </xf>
    <xf numFmtId="0" fontId="7" fillId="0" borderId="24" xfId="0" applyFont="1" applyBorder="1" applyAlignment="1">
      <alignment horizontal="center" vertical="center" wrapText="1"/>
    </xf>
    <xf numFmtId="3" fontId="6" fillId="4" borderId="21" xfId="0" applyNumberFormat="1" applyFont="1" applyFill="1"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vertical="center"/>
    </xf>
    <xf numFmtId="164" fontId="8" fillId="5" borderId="21" xfId="0" applyNumberFormat="1" applyFont="1" applyFill="1" applyBorder="1" applyAlignment="1">
      <alignment horizontal="center" vertical="center"/>
    </xf>
    <xf numFmtId="0" fontId="13" fillId="0" borderId="21" xfId="0" applyFont="1" applyBorder="1" applyAlignment="1">
      <alignment vertical="center"/>
    </xf>
    <xf numFmtId="0" fontId="3" fillId="4" borderId="36" xfId="0" applyFont="1" applyFill="1" applyBorder="1" applyAlignment="1">
      <alignment horizontal="center" vertical="center"/>
    </xf>
    <xf numFmtId="0" fontId="7" fillId="0" borderId="47" xfId="0" applyFont="1" applyBorder="1" applyAlignment="1">
      <alignment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wrapText="1"/>
    </xf>
    <xf numFmtId="0" fontId="7" fillId="0" borderId="50" xfId="0" applyFont="1" applyBorder="1" applyAlignment="1">
      <alignment horizontal="center" vertical="center"/>
    </xf>
    <xf numFmtId="0" fontId="0" fillId="0" borderId="30" xfId="0" applyFill="1" applyBorder="1" applyAlignment="1">
      <alignment horizontal="center" vertical="center"/>
    </xf>
    <xf numFmtId="0" fontId="0" fillId="0" borderId="32" xfId="0" applyFill="1" applyBorder="1" applyAlignment="1">
      <alignment horizontal="center" vertical="center"/>
    </xf>
    <xf numFmtId="3" fontId="6" fillId="4" borderId="47" xfId="0" applyNumberFormat="1" applyFont="1" applyFill="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1" fillId="0" borderId="49" xfId="0" applyFont="1" applyFill="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3" fillId="0" borderId="20" xfId="0" applyFont="1" applyBorder="1" applyAlignment="1">
      <alignment vertical="center"/>
    </xf>
    <xf numFmtId="0" fontId="0" fillId="0" borderId="35" xfId="0" applyBorder="1" applyAlignment="1">
      <alignment horizontal="center" vertical="center"/>
    </xf>
    <xf numFmtId="0" fontId="0" fillId="0" borderId="45" xfId="0" applyBorder="1" applyAlignment="1">
      <alignment horizontal="center" vertical="center"/>
    </xf>
    <xf numFmtId="164" fontId="8" fillId="5" borderId="20" xfId="0" applyNumberFormat="1" applyFont="1" applyFill="1" applyBorder="1" applyAlignment="1">
      <alignment horizontal="center" vertical="center"/>
    </xf>
    <xf numFmtId="0" fontId="7" fillId="0" borderId="18" xfId="0" applyFont="1" applyFill="1" applyBorder="1" applyAlignment="1">
      <alignment horizontal="center" vertical="center"/>
    </xf>
    <xf numFmtId="0" fontId="13" fillId="0" borderId="20" xfId="0" applyFont="1" applyBorder="1" applyAlignment="1">
      <alignment vertical="center" wrapText="1"/>
    </xf>
    <xf numFmtId="0" fontId="0" fillId="0" borderId="39" xfId="0" applyBorder="1" applyAlignment="1">
      <alignment horizontal="center" vertical="center"/>
    </xf>
    <xf numFmtId="0" fontId="0" fillId="0" borderId="41" xfId="0" applyBorder="1" applyAlignment="1">
      <alignment horizontal="center" vertical="center"/>
    </xf>
    <xf numFmtId="0" fontId="13" fillId="0" borderId="38" xfId="0" applyFont="1" applyBorder="1" applyAlignment="1">
      <alignment vertical="center"/>
    </xf>
    <xf numFmtId="0" fontId="0" fillId="0" borderId="51" xfId="0" applyBorder="1" applyAlignment="1">
      <alignment horizontal="center" vertical="center"/>
    </xf>
    <xf numFmtId="0" fontId="0" fillId="0" borderId="49" xfId="0" applyBorder="1" applyAlignment="1">
      <alignment horizontal="center" vertical="center"/>
    </xf>
    <xf numFmtId="164" fontId="8" fillId="5" borderId="38" xfId="0" applyNumberFormat="1" applyFont="1" applyFill="1" applyBorder="1" applyAlignment="1">
      <alignment horizontal="center" vertical="center"/>
    </xf>
    <xf numFmtId="0" fontId="13" fillId="0" borderId="47" xfId="0" applyFont="1" applyBorder="1" applyAlignment="1">
      <alignment vertical="center"/>
    </xf>
    <xf numFmtId="164" fontId="8" fillId="5" borderId="47" xfId="0" applyNumberFormat="1" applyFont="1" applyFill="1" applyBorder="1" applyAlignment="1">
      <alignment horizontal="center" vertical="center"/>
    </xf>
    <xf numFmtId="0" fontId="6" fillId="4" borderId="10" xfId="0" applyFont="1" applyFill="1" applyBorder="1" applyAlignment="1">
      <alignment horizontal="center" vertical="center"/>
    </xf>
    <xf numFmtId="0" fontId="3" fillId="4" borderId="14" xfId="0" applyFont="1" applyFill="1" applyBorder="1" applyAlignment="1">
      <alignment horizontal="center" vertical="center"/>
    </xf>
    <xf numFmtId="164" fontId="0" fillId="0" borderId="3" xfId="0" applyNumberFormat="1" applyBorder="1"/>
    <xf numFmtId="164" fontId="0" fillId="0" borderId="0" xfId="0" applyNumberFormat="1" applyBorder="1"/>
    <xf numFmtId="0" fontId="13" fillId="0" borderId="0" xfId="0" applyFont="1" applyFill="1" applyBorder="1" applyAlignment="1">
      <alignment horizontal="center" wrapText="1"/>
    </xf>
    <xf numFmtId="0" fontId="0" fillId="0" borderId="0" xfId="0" applyBorder="1"/>
    <xf numFmtId="3" fontId="6" fillId="4" borderId="11" xfId="0" applyNumberFormat="1" applyFont="1" applyFill="1" applyBorder="1" applyAlignment="1">
      <alignment horizontal="center" vertical="center"/>
    </xf>
    <xf numFmtId="3" fontId="6" fillId="4" borderId="10" xfId="0" applyNumberFormat="1" applyFont="1" applyFill="1" applyBorder="1" applyAlignment="1">
      <alignment horizontal="center" vertical="center"/>
    </xf>
    <xf numFmtId="0" fontId="9" fillId="0" borderId="0" xfId="0" applyFont="1"/>
    <xf numFmtId="0" fontId="11" fillId="0" borderId="0" xfId="0" applyFont="1" applyAlignment="1">
      <alignment vertical="center" wrapText="1"/>
    </xf>
    <xf numFmtId="0" fontId="0" fillId="0" borderId="0" xfId="0" applyFont="1"/>
    <xf numFmtId="0" fontId="7" fillId="0" borderId="0" xfId="0" applyFont="1" applyFill="1" applyBorder="1" applyAlignment="1">
      <alignment horizontal="center" vertical="center"/>
    </xf>
    <xf numFmtId="0" fontId="11" fillId="0" borderId="0" xfId="0" applyFont="1"/>
    <xf numFmtId="3" fontId="12" fillId="4" borderId="20" xfId="0" applyNumberFormat="1" applyFont="1" applyFill="1" applyBorder="1" applyAlignment="1">
      <alignment horizontal="center" vertical="center"/>
    </xf>
    <xf numFmtId="0" fontId="3" fillId="0" borderId="0" xfId="0" applyFont="1" applyAlignment="1">
      <alignment horizontal="left"/>
    </xf>
    <xf numFmtId="0" fontId="16" fillId="0" borderId="0" xfId="3" applyFont="1" applyFill="1" applyBorder="1" applyAlignment="1">
      <alignment horizontal="center"/>
    </xf>
    <xf numFmtId="0" fontId="0" fillId="0" borderId="0" xfId="0" applyFill="1" applyBorder="1"/>
    <xf numFmtId="0" fontId="10" fillId="0" borderId="0" xfId="0" applyFont="1" applyFill="1" applyBorder="1" applyAlignment="1">
      <alignment vertical="top" wrapText="1"/>
    </xf>
    <xf numFmtId="0" fontId="0" fillId="0" borderId="0" xfId="0" applyFill="1"/>
    <xf numFmtId="0" fontId="4" fillId="0" borderId="0" xfId="0" applyFont="1" applyFill="1"/>
    <xf numFmtId="0" fontId="11" fillId="0" borderId="0" xfId="0" applyFont="1" applyFill="1" applyAlignment="1"/>
    <xf numFmtId="0" fontId="11" fillId="0" borderId="0" xfId="0" applyFont="1" applyFill="1"/>
    <xf numFmtId="164" fontId="0" fillId="0" borderId="3" xfId="0" applyNumberFormat="1" applyFill="1" applyBorder="1"/>
    <xf numFmtId="0" fontId="11" fillId="0" borderId="0" xfId="0" applyFont="1" applyFill="1" applyAlignment="1">
      <alignment horizontal="left"/>
    </xf>
    <xf numFmtId="0" fontId="10" fillId="0" borderId="0" xfId="0" applyFont="1" applyFill="1" applyBorder="1" applyAlignment="1">
      <alignment horizontal="right" vertical="top" wrapText="1"/>
    </xf>
    <xf numFmtId="0" fontId="17" fillId="0" borderId="0" xfId="0" applyFont="1" applyBorder="1" applyAlignment="1">
      <alignment horizontal="left" vertical="top" wrapText="1"/>
    </xf>
    <xf numFmtId="0" fontId="17" fillId="0" borderId="1" xfId="0" applyFont="1" applyBorder="1" applyAlignment="1">
      <alignment horizontal="left" vertical="top" wrapText="1"/>
    </xf>
    <xf numFmtId="0" fontId="6" fillId="6" borderId="10" xfId="0" applyFont="1" applyFill="1" applyBorder="1" applyAlignment="1">
      <alignment horizontal="center" vertical="center"/>
    </xf>
    <xf numFmtId="3" fontId="12" fillId="6" borderId="14" xfId="0" applyNumberFormat="1" applyFont="1" applyFill="1" applyBorder="1" applyAlignment="1">
      <alignment horizontal="center" vertical="center"/>
    </xf>
    <xf numFmtId="3" fontId="12" fillId="6" borderId="12" xfId="0" applyNumberFormat="1" applyFont="1" applyFill="1" applyBorder="1" applyAlignment="1">
      <alignment horizontal="center" vertical="center"/>
    </xf>
    <xf numFmtId="3" fontId="12" fillId="6" borderId="10" xfId="0" applyNumberFormat="1" applyFont="1" applyFill="1" applyBorder="1" applyAlignment="1">
      <alignment horizontal="center" vertical="center"/>
    </xf>
    <xf numFmtId="0" fontId="3" fillId="0" borderId="0" xfId="0" applyFont="1" applyBorder="1" applyAlignment="1"/>
    <xf numFmtId="0" fontId="3" fillId="0" borderId="0" xfId="0" applyFont="1" applyBorder="1" applyAlignment="1">
      <alignment horizontal="left"/>
    </xf>
    <xf numFmtId="0" fontId="11" fillId="6" borderId="0" xfId="0" applyFont="1" applyFill="1"/>
    <xf numFmtId="0" fontId="0" fillId="0" borderId="0" xfId="0" applyFont="1" applyFill="1"/>
    <xf numFmtId="0" fontId="0" fillId="0" borderId="0" xfId="0" applyFill="1" applyAlignment="1">
      <alignment horizontal="left"/>
    </xf>
    <xf numFmtId="0" fontId="0" fillId="0" borderId="0" xfId="0" applyFill="1" applyAlignment="1">
      <alignment vertical="top" wrapText="1"/>
    </xf>
    <xf numFmtId="0" fontId="0" fillId="0" borderId="0" xfId="0" applyFill="1" applyAlignment="1"/>
    <xf numFmtId="0" fontId="0" fillId="0" borderId="0" xfId="0"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0" fillId="0" borderId="0" xfId="0" applyBorder="1" applyAlignment="1">
      <alignment vertical="center"/>
    </xf>
    <xf numFmtId="37" fontId="0" fillId="0" borderId="0" xfId="0" applyNumberFormat="1" applyAlignment="1">
      <alignment vertical="center"/>
    </xf>
    <xf numFmtId="0" fontId="3" fillId="0" borderId="0" xfId="0" applyFont="1" applyFill="1" applyBorder="1" applyAlignment="1">
      <alignment vertical="center" wrapText="1"/>
    </xf>
    <xf numFmtId="37" fontId="0" fillId="0" borderId="0" xfId="0" applyNumberFormat="1" applyBorder="1" applyAlignment="1">
      <alignment horizontal="center" vertical="center"/>
    </xf>
    <xf numFmtId="0" fontId="0" fillId="0" borderId="0" xfId="0" applyBorder="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center"/>
    </xf>
    <xf numFmtId="0" fontId="7" fillId="0" borderId="68" xfId="0" applyFont="1" applyBorder="1" applyAlignment="1">
      <alignment horizontal="center" vertical="center" wrapText="1"/>
    </xf>
    <xf numFmtId="0" fontId="7" fillId="0" borderId="69" xfId="0" applyFont="1" applyBorder="1" applyAlignment="1">
      <alignment horizontal="center" vertical="center"/>
    </xf>
    <xf numFmtId="0" fontId="7" fillId="0" borderId="35" xfId="0" applyFont="1" applyBorder="1" applyAlignment="1">
      <alignment horizontal="center" vertical="center" wrapText="1"/>
    </xf>
    <xf numFmtId="0" fontId="0" fillId="0" borderId="45" xfId="0" applyFill="1" applyBorder="1" applyAlignment="1">
      <alignment horizontal="center" vertical="center"/>
    </xf>
    <xf numFmtId="0" fontId="7" fillId="0" borderId="70" xfId="0" applyFont="1" applyBorder="1" applyAlignment="1">
      <alignment horizontal="center" vertical="center" wrapText="1"/>
    </xf>
    <xf numFmtId="0" fontId="0" fillId="0" borderId="71" xfId="0" applyBorder="1" applyAlignment="1">
      <alignment horizontal="center" vertical="center"/>
    </xf>
    <xf numFmtId="0" fontId="7" fillId="0" borderId="68" xfId="0" applyFont="1" applyBorder="1" applyAlignment="1">
      <alignment horizontal="center" vertical="center"/>
    </xf>
    <xf numFmtId="0" fontId="0" fillId="0" borderId="35" xfId="0" applyFill="1" applyBorder="1" applyAlignment="1">
      <alignment horizontal="center" vertical="center"/>
    </xf>
    <xf numFmtId="0" fontId="0" fillId="0" borderId="70" xfId="0" applyBorder="1" applyAlignment="1">
      <alignment horizontal="center" vertical="center"/>
    </xf>
    <xf numFmtId="0" fontId="0" fillId="0" borderId="55" xfId="0" applyBorder="1" applyAlignment="1">
      <alignment horizontal="center" vertical="center"/>
    </xf>
    <xf numFmtId="0" fontId="0" fillId="0" borderId="55" xfId="0" applyFill="1" applyBorder="1" applyAlignment="1">
      <alignment horizontal="center" vertical="center"/>
    </xf>
    <xf numFmtId="0" fontId="0" fillId="0" borderId="73" xfId="0" applyBorder="1" applyAlignment="1">
      <alignment horizontal="center" vertical="center"/>
    </xf>
    <xf numFmtId="0" fontId="7" fillId="0" borderId="25" xfId="0" applyFont="1" applyBorder="1" applyAlignment="1">
      <alignment horizontal="center" vertical="center" wrapText="1"/>
    </xf>
    <xf numFmtId="0" fontId="3" fillId="0" borderId="0" xfId="0" applyFont="1" applyBorder="1" applyAlignment="1">
      <alignment wrapText="1"/>
    </xf>
    <xf numFmtId="0" fontId="0" fillId="0" borderId="24" xfId="0" applyBorder="1" applyAlignment="1">
      <alignment horizontal="center" vertical="center"/>
    </xf>
    <xf numFmtId="0" fontId="0" fillId="0" borderId="72" xfId="0" applyBorder="1" applyAlignment="1">
      <alignment horizontal="center" vertical="center"/>
    </xf>
    <xf numFmtId="0" fontId="7" fillId="0" borderId="54" xfId="0" applyFont="1" applyBorder="1" applyAlignment="1">
      <alignment horizontal="center" vertical="center"/>
    </xf>
    <xf numFmtId="0" fontId="0" fillId="0" borderId="57" xfId="0" applyBorder="1" applyAlignment="1">
      <alignment horizontal="center" vertical="center"/>
    </xf>
    <xf numFmtId="0" fontId="0" fillId="0" borderId="19" xfId="0" applyBorder="1" applyAlignment="1">
      <alignment horizontal="center" vertical="center"/>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54" xfId="0" applyBorder="1" applyAlignment="1">
      <alignment horizontal="center" vertical="center"/>
    </xf>
    <xf numFmtId="0" fontId="6" fillId="6" borderId="8" xfId="0" applyFont="1" applyFill="1" applyBorder="1" applyAlignment="1">
      <alignment horizontal="center" vertical="center" wrapText="1"/>
    </xf>
    <xf numFmtId="3" fontId="3" fillId="6" borderId="9" xfId="0" applyNumberFormat="1" applyFont="1" applyFill="1" applyBorder="1" applyAlignment="1">
      <alignment horizontal="center" vertical="center"/>
    </xf>
    <xf numFmtId="3" fontId="6" fillId="6" borderId="72" xfId="0" applyNumberFormat="1" applyFont="1" applyFill="1" applyBorder="1" applyAlignment="1">
      <alignment horizontal="center" vertical="center"/>
    </xf>
    <xf numFmtId="3" fontId="6" fillId="6" borderId="54" xfId="0" applyNumberFormat="1" applyFont="1" applyFill="1" applyBorder="1" applyAlignment="1">
      <alignment horizontal="center" vertical="center"/>
    </xf>
    <xf numFmtId="3" fontId="6" fillId="6" borderId="43" xfId="0" applyNumberFormat="1" applyFont="1" applyFill="1" applyBorder="1" applyAlignment="1">
      <alignment horizontal="center" vertical="center"/>
    </xf>
    <xf numFmtId="3" fontId="6" fillId="6" borderId="34" xfId="0" applyNumberFormat="1" applyFont="1" applyFill="1" applyBorder="1" applyAlignment="1">
      <alignment horizontal="center" vertical="center"/>
    </xf>
    <xf numFmtId="3" fontId="6" fillId="6" borderId="10" xfId="0" applyNumberFormat="1" applyFont="1" applyFill="1" applyBorder="1" applyAlignment="1">
      <alignment horizontal="center" vertical="center"/>
    </xf>
    <xf numFmtId="0" fontId="6" fillId="0" borderId="6" xfId="0" applyFont="1" applyFill="1" applyBorder="1" applyAlignment="1">
      <alignment vertical="center" wrapText="1"/>
    </xf>
    <xf numFmtId="0" fontId="6" fillId="6" borderId="75" xfId="0" applyFont="1" applyFill="1" applyBorder="1" applyAlignment="1">
      <alignment horizontal="center" vertical="center" wrapText="1"/>
    </xf>
    <xf numFmtId="3" fontId="3" fillId="6" borderId="74" xfId="0" applyNumberFormat="1" applyFont="1" applyFill="1" applyBorder="1" applyAlignment="1">
      <alignment horizontal="center" vertical="center"/>
    </xf>
    <xf numFmtId="3" fontId="3" fillId="6" borderId="76" xfId="0" applyNumberFormat="1" applyFont="1" applyFill="1" applyBorder="1" applyAlignment="1">
      <alignment horizontal="center" vertical="center"/>
    </xf>
    <xf numFmtId="3" fontId="3" fillId="6" borderId="75" xfId="0" applyNumberFormat="1" applyFont="1" applyFill="1" applyBorder="1" applyAlignment="1">
      <alignment horizontal="center" vertical="center"/>
    </xf>
    <xf numFmtId="0" fontId="6" fillId="0" borderId="0" xfId="0" applyFont="1" applyFill="1" applyBorder="1" applyAlignment="1">
      <alignment vertical="center" wrapText="1"/>
    </xf>
    <xf numFmtId="165" fontId="6" fillId="2" borderId="9" xfId="0" applyNumberFormat="1" applyFont="1" applyFill="1" applyBorder="1" applyAlignment="1">
      <alignment horizontal="left" vertical="center" wrapText="1"/>
    </xf>
    <xf numFmtId="166" fontId="6" fillId="2" borderId="8" xfId="4" applyNumberFormat="1" applyFont="1" applyFill="1" applyBorder="1" applyAlignment="1">
      <alignment horizontal="center"/>
    </xf>
    <xf numFmtId="3" fontId="6" fillId="2" borderId="8" xfId="0" applyNumberFormat="1" applyFont="1" applyFill="1" applyBorder="1" applyAlignment="1">
      <alignment horizontal="right" wrapText="1"/>
    </xf>
    <xf numFmtId="165" fontId="6" fillId="2" borderId="9" xfId="1" applyNumberFormat="1" applyFont="1" applyFill="1" applyBorder="1" applyAlignment="1">
      <alignment horizontal="left" wrapText="1"/>
    </xf>
    <xf numFmtId="3" fontId="6" fillId="7" borderId="8" xfId="0" applyNumberFormat="1" applyFont="1" applyFill="1" applyBorder="1" applyAlignment="1">
      <alignment horizontal="right" wrapText="1"/>
    </xf>
    <xf numFmtId="165" fontId="6" fillId="7" borderId="9" xfId="1" applyNumberFormat="1" applyFont="1" applyFill="1" applyBorder="1" applyAlignment="1">
      <alignment horizontal="left" wrapText="1"/>
    </xf>
    <xf numFmtId="0" fontId="12" fillId="2" borderId="70" xfId="0" applyFont="1" applyFill="1" applyBorder="1" applyAlignment="1">
      <alignment horizontal="center" vertical="center"/>
    </xf>
    <xf numFmtId="0" fontId="12" fillId="2" borderId="41" xfId="0" applyFont="1" applyFill="1" applyBorder="1" applyAlignment="1">
      <alignment horizontal="center" vertical="center"/>
    </xf>
    <xf numFmtId="0" fontId="20" fillId="2" borderId="70" xfId="0" applyFont="1" applyFill="1" applyBorder="1" applyAlignment="1">
      <alignment horizontal="center" vertical="center" wrapText="1"/>
    </xf>
    <xf numFmtId="0" fontId="20" fillId="2" borderId="71" xfId="0" applyFont="1" applyFill="1" applyBorder="1" applyAlignment="1">
      <alignment horizontal="center" vertical="center" wrapText="1"/>
    </xf>
    <xf numFmtId="0" fontId="12" fillId="7" borderId="70" xfId="0" applyFont="1" applyFill="1" applyBorder="1" applyAlignment="1">
      <alignment horizontal="center" vertical="center"/>
    </xf>
    <xf numFmtId="0" fontId="12" fillId="7" borderId="41" xfId="0" applyFont="1" applyFill="1" applyBorder="1" applyAlignment="1">
      <alignment horizontal="center" vertical="center"/>
    </xf>
    <xf numFmtId="0" fontId="20" fillId="7" borderId="70" xfId="0" applyFont="1" applyFill="1" applyBorder="1" applyAlignment="1">
      <alignment horizontal="center" vertical="center" wrapText="1"/>
    </xf>
    <xf numFmtId="0" fontId="20" fillId="7" borderId="71" xfId="0" applyFont="1" applyFill="1" applyBorder="1" applyAlignment="1">
      <alignment horizontal="center" vertical="center" wrapText="1"/>
    </xf>
    <xf numFmtId="0" fontId="10" fillId="0" borderId="0" xfId="0" applyFont="1" applyFill="1" applyBorder="1" applyAlignment="1">
      <alignment horizontal="center"/>
    </xf>
    <xf numFmtId="37" fontId="6" fillId="2" borderId="2" xfId="4" applyNumberFormat="1" applyFont="1" applyFill="1" applyBorder="1" applyAlignment="1">
      <alignment horizontal="center" vertical="center" wrapText="1"/>
    </xf>
    <xf numFmtId="3" fontId="6" fillId="7" borderId="2" xfId="0" applyNumberFormat="1" applyFont="1" applyFill="1" applyBorder="1" applyAlignment="1">
      <alignment horizontal="center" vertical="center" wrapText="1"/>
    </xf>
    <xf numFmtId="165" fontId="6" fillId="7" borderId="9"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xf>
    <xf numFmtId="0" fontId="6" fillId="6" borderId="37" xfId="0" applyFont="1" applyFill="1" applyBorder="1" applyAlignment="1">
      <alignment horizontal="center" vertical="center" wrapText="1"/>
    </xf>
    <xf numFmtId="0" fontId="3" fillId="0" borderId="0" xfId="0" applyFont="1" applyFill="1" applyBorder="1" applyAlignment="1">
      <alignment horizontal="center" vertical="center"/>
    </xf>
    <xf numFmtId="10" fontId="8" fillId="0" borderId="0" xfId="0" applyNumberFormat="1" applyFont="1" applyFill="1" applyBorder="1" applyAlignment="1">
      <alignment horizontal="left" vertical="center"/>
    </xf>
    <xf numFmtId="165" fontId="8" fillId="0" borderId="0" xfId="0" applyNumberFormat="1" applyFont="1" applyFill="1" applyBorder="1" applyAlignment="1">
      <alignment horizontal="left" vertical="center"/>
    </xf>
    <xf numFmtId="0" fontId="3" fillId="3" borderId="4" xfId="0" applyFont="1" applyFill="1" applyBorder="1" applyAlignment="1">
      <alignment horizontal="center" vertical="center"/>
    </xf>
    <xf numFmtId="0" fontId="12" fillId="2" borderId="50" xfId="0" applyFont="1" applyFill="1" applyBorder="1" applyAlignment="1">
      <alignment horizontal="center" vertical="center"/>
    </xf>
    <xf numFmtId="0" fontId="20" fillId="2" borderId="51"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12" fillId="7" borderId="50" xfId="0" applyFont="1" applyFill="1" applyBorder="1" applyAlignment="1">
      <alignment horizontal="center" vertical="center"/>
    </xf>
    <xf numFmtId="0" fontId="20" fillId="7" borderId="51" xfId="0" applyFont="1" applyFill="1" applyBorder="1" applyAlignment="1">
      <alignment horizontal="center" vertical="center" wrapText="1"/>
    </xf>
    <xf numFmtId="0" fontId="20" fillId="7" borderId="53" xfId="0" applyFont="1" applyFill="1" applyBorder="1" applyAlignment="1">
      <alignment horizontal="center" vertical="center" wrapText="1"/>
    </xf>
    <xf numFmtId="3" fontId="3" fillId="6" borderId="61" xfId="0" applyNumberFormat="1" applyFont="1" applyFill="1" applyBorder="1" applyAlignment="1">
      <alignment horizontal="center" vertical="center"/>
    </xf>
    <xf numFmtId="3" fontId="3" fillId="6" borderId="59" xfId="0" applyNumberFormat="1" applyFont="1" applyFill="1" applyBorder="1" applyAlignment="1">
      <alignment horizontal="center" vertical="center"/>
    </xf>
    <xf numFmtId="3" fontId="3" fillId="6" borderId="77" xfId="0" applyNumberFormat="1" applyFont="1" applyFill="1" applyBorder="1" applyAlignment="1">
      <alignment horizontal="center" vertical="center"/>
    </xf>
    <xf numFmtId="3" fontId="6" fillId="6" borderId="37" xfId="0" applyNumberFormat="1" applyFont="1" applyFill="1" applyBorder="1" applyAlignment="1">
      <alignment horizontal="center" vertical="center"/>
    </xf>
    <xf numFmtId="0" fontId="12" fillId="2" borderId="48" xfId="0" applyFont="1" applyFill="1" applyBorder="1" applyAlignment="1">
      <alignment horizontal="center" vertical="center"/>
    </xf>
    <xf numFmtId="0" fontId="7" fillId="0" borderId="1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9" xfId="0" applyFont="1" applyBorder="1" applyAlignment="1">
      <alignment horizontal="center" vertical="center" wrapText="1"/>
    </xf>
    <xf numFmtId="0" fontId="6" fillId="6" borderId="67" xfId="0" applyFont="1" applyFill="1" applyBorder="1" applyAlignment="1">
      <alignment horizontal="center" vertical="center" wrapText="1"/>
    </xf>
    <xf numFmtId="165" fontId="6" fillId="2" borderId="2" xfId="0" applyNumberFormat="1" applyFont="1" applyFill="1" applyBorder="1" applyAlignment="1">
      <alignment horizontal="left" vertical="center" wrapText="1"/>
    </xf>
    <xf numFmtId="0" fontId="12" fillId="7" borderId="48" xfId="0" applyFont="1" applyFill="1" applyBorder="1" applyAlignment="1">
      <alignment horizontal="center" vertical="center"/>
    </xf>
    <xf numFmtId="3" fontId="3" fillId="6" borderId="67" xfId="0" applyNumberFormat="1" applyFont="1" applyFill="1" applyBorder="1" applyAlignment="1">
      <alignment horizontal="center" vertical="center"/>
    </xf>
    <xf numFmtId="3" fontId="6" fillId="7" borderId="2" xfId="0" applyNumberFormat="1" applyFont="1" applyFill="1" applyBorder="1" applyAlignment="1">
      <alignment horizontal="right" wrapText="1"/>
    </xf>
    <xf numFmtId="3" fontId="3" fillId="6" borderId="63" xfId="0" applyNumberFormat="1" applyFont="1" applyFill="1" applyBorder="1" applyAlignment="1">
      <alignment horizontal="center" vertical="center"/>
    </xf>
    <xf numFmtId="3" fontId="3" fillId="6" borderId="66" xfId="0" applyNumberFormat="1" applyFont="1" applyFill="1" applyBorder="1" applyAlignment="1">
      <alignment horizontal="center" vertical="center"/>
    </xf>
    <xf numFmtId="0" fontId="17" fillId="0" borderId="0" xfId="0" applyFont="1" applyBorder="1" applyAlignment="1">
      <alignment horizontal="left" vertical="top" wrapText="1"/>
    </xf>
    <xf numFmtId="0" fontId="11" fillId="0" borderId="0" xfId="0" applyFont="1" applyAlignment="1">
      <alignment vertical="center"/>
    </xf>
    <xf numFmtId="0" fontId="3" fillId="0" borderId="0" xfId="0" applyFont="1" applyAlignment="1">
      <alignment horizontal="left" vertical="top" wrapText="1"/>
    </xf>
    <xf numFmtId="0" fontId="3" fillId="0" borderId="0" xfId="0" applyFont="1" applyBorder="1" applyAlignment="1">
      <alignment horizontal="left"/>
    </xf>
    <xf numFmtId="0" fontId="3" fillId="0" borderId="0" xfId="0" applyFont="1" applyAlignment="1">
      <alignment horizontal="center"/>
    </xf>
    <xf numFmtId="0" fontId="0" fillId="0" borderId="0" xfId="0" applyFill="1" applyBorder="1" applyAlignment="1">
      <alignment horizontal="center" vertical="center"/>
    </xf>
    <xf numFmtId="0" fontId="14" fillId="0" borderId="31" xfId="2" applyFont="1" applyFill="1" applyBorder="1" applyAlignment="1">
      <alignment horizontal="center" vertical="center"/>
    </xf>
    <xf numFmtId="0" fontId="6" fillId="3" borderId="2" xfId="0" applyFont="1" applyFill="1" applyBorder="1" applyAlignment="1">
      <alignment horizontal="center" vertical="center"/>
    </xf>
    <xf numFmtId="0" fontId="6" fillId="3" borderId="9" xfId="0" applyFont="1" applyFill="1" applyBorder="1" applyAlignment="1">
      <alignment horizontal="center" vertical="center"/>
    </xf>
    <xf numFmtId="0" fontId="3" fillId="0" borderId="0" xfId="0" applyFont="1" applyAlignment="1">
      <alignment horizontal="center"/>
    </xf>
    <xf numFmtId="0" fontId="3" fillId="0" borderId="0" xfId="0" applyFont="1" applyAlignment="1">
      <alignment horizontal="left" vertical="top" wrapText="1"/>
    </xf>
    <xf numFmtId="0" fontId="5" fillId="0" borderId="0" xfId="0" applyFont="1" applyAlignment="1">
      <alignment horizontal="center"/>
    </xf>
    <xf numFmtId="0" fontId="3" fillId="0" borderId="0" xfId="0" applyFont="1" applyAlignment="1">
      <alignment horizontal="left"/>
    </xf>
    <xf numFmtId="0" fontId="11" fillId="0" borderId="0" xfId="0" applyFont="1" applyAlignment="1">
      <alignment horizontal="right"/>
    </xf>
    <xf numFmtId="0" fontId="16" fillId="0" borderId="31" xfId="2" applyFont="1" applyFill="1" applyBorder="1" applyAlignment="1">
      <alignment horizontal="center" vertical="center" wrapText="1"/>
    </xf>
    <xf numFmtId="0" fontId="16" fillId="0" borderId="0" xfId="2" applyFont="1" applyFill="1" applyBorder="1" applyAlignment="1">
      <alignment vertical="center" wrapText="1"/>
    </xf>
    <xf numFmtId="0" fontId="16" fillId="0" borderId="0" xfId="2" applyFont="1" applyFill="1" applyBorder="1" applyAlignment="1">
      <alignment horizontal="center" vertical="center" wrapText="1"/>
    </xf>
    <xf numFmtId="0" fontId="16" fillId="0" borderId="23" xfId="2" applyFont="1" applyFill="1" applyBorder="1" applyAlignment="1">
      <alignment horizontal="center" vertical="center" wrapText="1"/>
    </xf>
    <xf numFmtId="0" fontId="14" fillId="0" borderId="23" xfId="2" applyFont="1" applyFill="1" applyBorder="1" applyAlignment="1">
      <alignment horizontal="center" vertical="center"/>
    </xf>
    <xf numFmtId="0" fontId="14" fillId="0" borderId="40" xfId="2" applyFont="1" applyFill="1" applyBorder="1" applyAlignment="1">
      <alignment horizontal="center" vertical="center"/>
    </xf>
    <xf numFmtId="0" fontId="16" fillId="0" borderId="40" xfId="2" applyFont="1" applyFill="1" applyBorder="1" applyAlignment="1">
      <alignment horizontal="center" vertical="center" wrapText="1"/>
    </xf>
    <xf numFmtId="3" fontId="12" fillId="4" borderId="16" xfId="0" applyNumberFormat="1" applyFont="1" applyFill="1" applyBorder="1" applyAlignment="1">
      <alignment horizontal="center" vertical="center"/>
    </xf>
    <xf numFmtId="3" fontId="12" fillId="4" borderId="21" xfId="0" applyNumberFormat="1" applyFont="1" applyFill="1" applyBorder="1" applyAlignment="1">
      <alignment horizontal="center" vertical="center"/>
    </xf>
    <xf numFmtId="3" fontId="12" fillId="4" borderId="47" xfId="0" applyNumberFormat="1" applyFont="1" applyFill="1" applyBorder="1" applyAlignment="1">
      <alignment horizontal="center" vertical="center"/>
    </xf>
    <xf numFmtId="3" fontId="12" fillId="4" borderId="37" xfId="0" applyNumberFormat="1" applyFont="1" applyFill="1" applyBorder="1" applyAlignment="1">
      <alignment horizontal="center" vertical="center"/>
    </xf>
    <xf numFmtId="0" fontId="11" fillId="0" borderId="35" xfId="0" applyFont="1" applyFill="1" applyBorder="1" applyAlignment="1">
      <alignment horizontal="center" vertical="center"/>
    </xf>
    <xf numFmtId="0" fontId="0" fillId="0" borderId="0" xfId="0" applyFill="1" applyBorder="1" applyAlignment="1">
      <alignment vertical="center"/>
    </xf>
    <xf numFmtId="0" fontId="14" fillId="0" borderId="0" xfId="2" applyFont="1" applyFill="1" applyBorder="1" applyAlignment="1">
      <alignment horizontal="center" vertical="center"/>
    </xf>
    <xf numFmtId="1" fontId="16" fillId="0" borderId="0" xfId="2" applyNumberFormat="1" applyFont="1" applyFill="1" applyBorder="1" applyAlignment="1">
      <alignment vertical="center" wrapText="1"/>
    </xf>
    <xf numFmtId="0" fontId="15" fillId="0" borderId="16" xfId="5" applyFont="1" applyFill="1" applyBorder="1" applyAlignment="1">
      <alignment wrapText="1"/>
    </xf>
    <xf numFmtId="0" fontId="15" fillId="0" borderId="20" xfId="5" applyFont="1" applyFill="1" applyBorder="1" applyAlignment="1">
      <alignment wrapText="1"/>
    </xf>
    <xf numFmtId="0" fontId="15" fillId="0" borderId="38" xfId="5" applyFont="1" applyFill="1" applyBorder="1" applyAlignment="1">
      <alignment wrapText="1"/>
    </xf>
    <xf numFmtId="0" fontId="16" fillId="0" borderId="0" xfId="7" applyFont="1" applyFill="1" applyBorder="1" applyAlignment="1">
      <alignment horizontal="center" vertical="center" wrapText="1"/>
    </xf>
    <xf numFmtId="0" fontId="16" fillId="0" borderId="0" xfId="6" applyFont="1" applyFill="1" applyBorder="1" applyAlignment="1">
      <alignment vertical="center" wrapText="1"/>
    </xf>
    <xf numFmtId="10" fontId="0" fillId="0" borderId="18" xfId="1" applyNumberFormat="1" applyFont="1" applyFill="1" applyBorder="1" applyAlignment="1">
      <alignment horizontal="center" vertical="center"/>
    </xf>
    <xf numFmtId="10" fontId="0" fillId="0" borderId="40" xfId="1" applyNumberFormat="1" applyFont="1" applyFill="1" applyBorder="1" applyAlignment="1">
      <alignment horizontal="center" vertical="center"/>
    </xf>
    <xf numFmtId="0" fontId="16" fillId="0" borderId="30" xfId="2" applyFont="1" applyFill="1" applyBorder="1" applyAlignment="1">
      <alignment horizontal="center" vertical="center" wrapText="1"/>
    </xf>
    <xf numFmtId="0" fontId="14" fillId="0" borderId="30" xfId="2" applyFont="1" applyFill="1" applyBorder="1" applyAlignment="1">
      <alignment horizontal="center" vertical="center"/>
    </xf>
    <xf numFmtId="0" fontId="16" fillId="0" borderId="22" xfId="2" applyFont="1" applyFill="1" applyBorder="1" applyAlignment="1">
      <alignment horizontal="center" vertical="center" wrapText="1"/>
    </xf>
    <xf numFmtId="0" fontId="21" fillId="0" borderId="20" xfId="6" applyFont="1" applyFill="1" applyBorder="1" applyAlignment="1">
      <alignment horizontal="center" vertical="center" wrapText="1"/>
    </xf>
    <xf numFmtId="0" fontId="21" fillId="0" borderId="21" xfId="6" applyFont="1" applyFill="1" applyBorder="1" applyAlignment="1">
      <alignment horizontal="center" vertical="center" wrapText="1"/>
    </xf>
    <xf numFmtId="0" fontId="16" fillId="0" borderId="32" xfId="2" applyFont="1" applyFill="1" applyBorder="1" applyAlignment="1">
      <alignment horizontal="center" vertical="center" wrapText="1"/>
    </xf>
    <xf numFmtId="0" fontId="16" fillId="0" borderId="24" xfId="2" applyFont="1" applyFill="1" applyBorder="1" applyAlignment="1">
      <alignment horizontal="center" vertical="center" wrapText="1"/>
    </xf>
    <xf numFmtId="0" fontId="16" fillId="0" borderId="20" xfId="7" applyFont="1" applyFill="1" applyBorder="1" applyAlignment="1">
      <alignment horizontal="center" vertical="center" wrapText="1"/>
    </xf>
    <xf numFmtId="0" fontId="16" fillId="0" borderId="21" xfId="7" applyFont="1" applyFill="1" applyBorder="1" applyAlignment="1">
      <alignment horizontal="center" vertical="center" wrapText="1"/>
    </xf>
    <xf numFmtId="0" fontId="24" fillId="6" borderId="37" xfId="6" applyFont="1" applyFill="1" applyBorder="1" applyAlignment="1">
      <alignment horizontal="center" vertical="center" wrapText="1"/>
    </xf>
    <xf numFmtId="0" fontId="24" fillId="6" borderId="78" xfId="2" applyFont="1" applyFill="1" applyBorder="1" applyAlignment="1">
      <alignment horizontal="center" vertical="center" wrapText="1"/>
    </xf>
    <xf numFmtId="0" fontId="24" fillId="6" borderId="64" xfId="2" applyFont="1" applyFill="1" applyBorder="1" applyAlignment="1">
      <alignment horizontal="center" vertical="center" wrapText="1"/>
    </xf>
    <xf numFmtId="0" fontId="25" fillId="6" borderId="64" xfId="2" applyFont="1" applyFill="1" applyBorder="1" applyAlignment="1">
      <alignment horizontal="center" vertical="center"/>
    </xf>
    <xf numFmtId="0" fontId="24" fillId="6" borderId="65" xfId="2" applyFont="1" applyFill="1" applyBorder="1" applyAlignment="1">
      <alignment horizontal="center" vertical="center" wrapText="1"/>
    </xf>
    <xf numFmtId="0" fontId="24" fillId="6" borderId="37" xfId="7" applyFont="1" applyFill="1" applyBorder="1" applyAlignment="1">
      <alignment horizontal="center" vertical="center" wrapText="1"/>
    </xf>
    <xf numFmtId="0" fontId="0" fillId="0" borderId="68" xfId="0" applyFill="1" applyBorder="1" applyAlignment="1">
      <alignment horizontal="center" vertical="center"/>
    </xf>
    <xf numFmtId="0" fontId="21" fillId="0" borderId="16" xfId="6" applyFont="1" applyFill="1" applyBorder="1" applyAlignment="1">
      <alignment horizontal="center" vertical="center" wrapText="1"/>
    </xf>
    <xf numFmtId="0" fontId="16" fillId="0" borderId="17" xfId="2" applyFont="1" applyFill="1" applyBorder="1" applyAlignment="1">
      <alignment horizontal="center" vertical="center" wrapText="1"/>
    </xf>
    <xf numFmtId="0" fontId="16" fillId="0" borderId="18" xfId="2" applyFont="1" applyFill="1" applyBorder="1" applyAlignment="1">
      <alignment horizontal="center" vertical="center" wrapText="1"/>
    </xf>
    <xf numFmtId="0" fontId="16" fillId="0" borderId="19" xfId="2" applyFont="1" applyFill="1" applyBorder="1" applyAlignment="1">
      <alignment horizontal="center" vertical="center" wrapText="1"/>
    </xf>
    <xf numFmtId="0" fontId="16" fillId="0" borderId="16" xfId="7" applyFont="1" applyFill="1" applyBorder="1" applyAlignment="1">
      <alignment horizontal="center" vertical="center" wrapText="1"/>
    </xf>
    <xf numFmtId="0" fontId="0" fillId="0" borderId="70" xfId="0" applyFill="1" applyBorder="1" applyAlignment="1">
      <alignment horizontal="center" vertical="center"/>
    </xf>
    <xf numFmtId="0" fontId="21" fillId="0" borderId="38" xfId="6" applyFont="1" applyFill="1" applyBorder="1" applyAlignment="1">
      <alignment horizontal="center" vertical="center" wrapText="1"/>
    </xf>
    <xf numFmtId="0" fontId="16" fillId="0" borderId="39" xfId="2" applyFont="1" applyFill="1" applyBorder="1" applyAlignment="1">
      <alignment horizontal="center" vertical="center" wrapText="1"/>
    </xf>
    <xf numFmtId="0" fontId="16" fillId="0" borderId="41" xfId="2" applyFont="1" applyFill="1" applyBorder="1" applyAlignment="1">
      <alignment horizontal="center" vertical="center" wrapText="1"/>
    </xf>
    <xf numFmtId="0" fontId="16" fillId="0" borderId="38" xfId="7" applyFont="1" applyFill="1" applyBorder="1" applyAlignment="1">
      <alignment horizontal="center" vertical="center" wrapText="1"/>
    </xf>
    <xf numFmtId="0" fontId="17" fillId="0" borderId="0" xfId="0" applyFont="1" applyBorder="1" applyAlignment="1">
      <alignment horizontal="left" vertical="top" wrapText="1"/>
    </xf>
    <xf numFmtId="37" fontId="17" fillId="0" borderId="0" xfId="0" applyNumberFormat="1" applyFont="1" applyBorder="1" applyAlignment="1">
      <alignment horizontal="left" vertical="center"/>
    </xf>
    <xf numFmtId="0" fontId="11" fillId="0" borderId="0" xfId="0" applyFont="1" applyAlignment="1">
      <alignment horizontal="left" vertical="center"/>
    </xf>
    <xf numFmtId="0" fontId="18" fillId="0" borderId="0" xfId="0" applyFont="1" applyFill="1" applyBorder="1" applyAlignment="1">
      <alignment horizontal="right" vertical="top" wrapText="1"/>
    </xf>
    <xf numFmtId="0" fontId="5" fillId="0" borderId="0" xfId="0" applyFont="1" applyAlignment="1">
      <alignment horizontal="center" vertical="center"/>
    </xf>
    <xf numFmtId="0" fontId="0" fillId="0" borderId="0" xfId="0" applyFont="1" applyAlignment="1">
      <alignment wrapText="1"/>
    </xf>
    <xf numFmtId="49" fontId="3" fillId="0" borderId="0" xfId="0" applyNumberFormat="1" applyFont="1" applyAlignment="1">
      <alignment horizontal="left" vertical="top" wrapText="1"/>
    </xf>
    <xf numFmtId="49" fontId="3" fillId="0" borderId="0" xfId="0" applyNumberFormat="1" applyFont="1" applyBorder="1" applyAlignment="1"/>
    <xf numFmtId="49" fontId="0" fillId="0" borderId="0" xfId="0" applyNumberFormat="1"/>
    <xf numFmtId="0" fontId="0" fillId="0" borderId="0" xfId="0" applyFont="1" applyAlignment="1">
      <alignment vertical="center" wrapText="1"/>
    </xf>
    <xf numFmtId="0" fontId="11" fillId="0" borderId="34" xfId="0" applyFont="1" applyBorder="1" applyAlignment="1">
      <alignment horizontal="center" vertical="center" wrapText="1"/>
    </xf>
    <xf numFmtId="164" fontId="0" fillId="0" borderId="0" xfId="0" applyNumberFormat="1" applyFill="1" applyBorder="1"/>
    <xf numFmtId="0" fontId="3" fillId="0" borderId="0" xfId="0" applyFont="1" applyFill="1" applyAlignment="1">
      <alignment horizontal="center"/>
    </xf>
    <xf numFmtId="0" fontId="5" fillId="0" borderId="0" xfId="0" applyFont="1" applyFill="1" applyAlignment="1"/>
    <xf numFmtId="0" fontId="3" fillId="0" borderId="0" xfId="0" applyFont="1" applyFill="1" applyAlignment="1">
      <alignment horizontal="left" vertical="top" wrapText="1"/>
    </xf>
    <xf numFmtId="0" fontId="6" fillId="0" borderId="0" xfId="0" applyFont="1" applyFill="1" applyBorder="1" applyAlignment="1">
      <alignment horizontal="center" vertical="center"/>
    </xf>
    <xf numFmtId="10" fontId="8" fillId="0" borderId="0" xfId="1" applyNumberFormat="1" applyFont="1" applyFill="1" applyBorder="1" applyAlignment="1">
      <alignment horizontal="center" vertical="center"/>
    </xf>
    <xf numFmtId="0" fontId="15" fillId="0" borderId="18" xfId="2" applyFont="1" applyFill="1" applyBorder="1" applyAlignment="1">
      <alignment vertical="center" wrapText="1"/>
    </xf>
    <xf numFmtId="0" fontId="15" fillId="0" borderId="19" xfId="2" applyFont="1" applyFill="1" applyBorder="1" applyAlignment="1">
      <alignment vertical="center" wrapText="1"/>
    </xf>
    <xf numFmtId="0" fontId="15" fillId="0" borderId="31" xfId="2" applyFont="1" applyFill="1" applyBorder="1" applyAlignment="1">
      <alignment vertical="center" wrapText="1"/>
    </xf>
    <xf numFmtId="0" fontId="15" fillId="0" borderId="32" xfId="2" applyFont="1" applyFill="1" applyBorder="1" applyAlignment="1">
      <alignment vertical="center" wrapText="1"/>
    </xf>
    <xf numFmtId="0" fontId="15" fillId="0" borderId="31" xfId="2" applyFont="1" applyFill="1" applyBorder="1" applyAlignment="1">
      <alignment horizontal="left" vertical="center" wrapText="1"/>
    </xf>
    <xf numFmtId="0" fontId="15" fillId="0" borderId="23" xfId="2" applyFont="1" applyFill="1" applyBorder="1" applyAlignment="1">
      <alignment vertical="center" wrapText="1"/>
    </xf>
    <xf numFmtId="0" fontId="15" fillId="0" borderId="24" xfId="2" applyFont="1" applyFill="1" applyBorder="1" applyAlignment="1">
      <alignment vertical="center" wrapText="1"/>
    </xf>
    <xf numFmtId="0" fontId="15" fillId="0" borderId="40" xfId="2" applyFont="1" applyFill="1" applyBorder="1" applyAlignment="1">
      <alignment vertical="center" wrapText="1"/>
    </xf>
    <xf numFmtId="0" fontId="15" fillId="0" borderId="41" xfId="2" applyFont="1" applyFill="1" applyBorder="1" applyAlignment="1">
      <alignment vertical="center" wrapText="1"/>
    </xf>
    <xf numFmtId="49" fontId="12" fillId="2" borderId="48" xfId="0" applyNumberFormat="1" applyFont="1" applyFill="1" applyBorder="1" applyAlignment="1">
      <alignment horizontal="center" vertical="center"/>
    </xf>
    <xf numFmtId="49" fontId="12" fillId="2" borderId="49" xfId="0" applyNumberFormat="1" applyFont="1" applyFill="1" applyBorder="1" applyAlignment="1">
      <alignment horizontal="center" vertical="center"/>
    </xf>
    <xf numFmtId="49" fontId="20" fillId="2" borderId="49" xfId="0" applyNumberFormat="1" applyFont="1" applyFill="1" applyBorder="1" applyAlignment="1">
      <alignment horizontal="center" vertical="center" wrapText="1"/>
    </xf>
    <xf numFmtId="49" fontId="12" fillId="7" borderId="49" xfId="0" applyNumberFormat="1" applyFont="1" applyFill="1" applyBorder="1" applyAlignment="1">
      <alignment horizontal="center" vertical="center"/>
    </xf>
    <xf numFmtId="49" fontId="20" fillId="7" borderId="49" xfId="0" applyNumberFormat="1" applyFont="1" applyFill="1" applyBorder="1" applyAlignment="1">
      <alignment horizontal="center" vertical="center" wrapText="1"/>
    </xf>
    <xf numFmtId="0" fontId="3" fillId="2" borderId="9" xfId="0" applyFont="1" applyFill="1" applyBorder="1" applyAlignment="1">
      <alignment horizontal="left" vertical="center"/>
    </xf>
    <xf numFmtId="0" fontId="11" fillId="0" borderId="0" xfId="0" applyFont="1" applyFill="1" applyBorder="1"/>
    <xf numFmtId="0" fontId="5" fillId="0" borderId="0" xfId="0" applyFont="1" applyFill="1" applyBorder="1" applyAlignment="1"/>
    <xf numFmtId="49" fontId="0" fillId="0" borderId="0" xfId="0" applyNumberFormat="1" applyFill="1" applyBorder="1"/>
    <xf numFmtId="0" fontId="0" fillId="0" borderId="0" xfId="0" applyFill="1" applyBorder="1" applyAlignment="1">
      <alignment vertical="top" wrapText="1"/>
    </xf>
    <xf numFmtId="0" fontId="0" fillId="0" borderId="0" xfId="0" applyFont="1" applyFill="1" applyBorder="1"/>
    <xf numFmtId="0" fontId="0" fillId="0" borderId="19" xfId="0" applyFill="1" applyBorder="1" applyAlignment="1">
      <alignment horizontal="left" vertical="center"/>
    </xf>
    <xf numFmtId="0" fontId="16" fillId="0" borderId="41" xfId="2" applyFont="1" applyFill="1" applyBorder="1" applyAlignment="1">
      <alignment horizontal="left" vertical="center" wrapText="1"/>
    </xf>
    <xf numFmtId="0" fontId="8" fillId="0" borderId="0" xfId="0" applyFont="1" applyAlignment="1"/>
    <xf numFmtId="165" fontId="8" fillId="0" borderId="0" xfId="0" applyNumberFormat="1" applyFont="1" applyFill="1" applyBorder="1" applyAlignment="1">
      <alignment horizontal="center" vertical="center"/>
    </xf>
    <xf numFmtId="0" fontId="0" fillId="0" borderId="0" xfId="0"/>
    <xf numFmtId="0" fontId="3" fillId="0" borderId="0" xfId="0" applyFont="1" applyAlignment="1">
      <alignment horizontal="left"/>
    </xf>
    <xf numFmtId="0" fontId="11" fillId="0" borderId="0" xfId="0" applyFont="1" applyAlignment="1"/>
    <xf numFmtId="0" fontId="0" fillId="0" borderId="0" xfId="0" applyAlignment="1">
      <alignment vertical="top" wrapText="1"/>
    </xf>
    <xf numFmtId="0" fontId="3" fillId="2"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7" fillId="0" borderId="16" xfId="0" applyFont="1" applyBorder="1" applyAlignment="1">
      <alignment vertical="center"/>
    </xf>
    <xf numFmtId="0" fontId="7" fillId="0" borderId="17" xfId="0" applyFont="1" applyBorder="1" applyAlignment="1">
      <alignment horizontal="center" vertical="center"/>
    </xf>
    <xf numFmtId="0" fontId="7" fillId="0" borderId="20" xfId="0" applyFont="1" applyBorder="1" applyAlignment="1">
      <alignment vertical="center"/>
    </xf>
    <xf numFmtId="0" fontId="7" fillId="0" borderId="30" xfId="0" applyFont="1" applyBorder="1" applyAlignment="1">
      <alignment horizontal="center" vertical="center"/>
    </xf>
    <xf numFmtId="0" fontId="7" fillId="0" borderId="38" xfId="0" applyFont="1" applyBorder="1" applyAlignment="1">
      <alignment vertical="center"/>
    </xf>
    <xf numFmtId="0" fontId="7" fillId="0" borderId="39" xfId="0" applyFont="1" applyBorder="1" applyAlignment="1">
      <alignment horizontal="center" vertical="center"/>
    </xf>
    <xf numFmtId="0" fontId="7" fillId="0" borderId="21" xfId="0" applyFont="1" applyBorder="1" applyAlignment="1">
      <alignment vertical="center"/>
    </xf>
    <xf numFmtId="0" fontId="7" fillId="0" borderId="22" xfId="0" applyFont="1" applyBorder="1" applyAlignment="1">
      <alignment horizontal="center" vertical="center"/>
    </xf>
    <xf numFmtId="0" fontId="7" fillId="0" borderId="47" xfId="0" applyFont="1" applyBorder="1" applyAlignment="1">
      <alignment vertical="center"/>
    </xf>
    <xf numFmtId="0" fontId="7" fillId="0" borderId="48" xfId="0" applyFont="1" applyBorder="1" applyAlignment="1">
      <alignment horizontal="center" vertical="center"/>
    </xf>
    <xf numFmtId="0" fontId="6" fillId="4" borderId="10" xfId="0" applyFont="1" applyFill="1" applyBorder="1" applyAlignment="1">
      <alignment horizontal="center" vertical="center"/>
    </xf>
    <xf numFmtId="0" fontId="0" fillId="0" borderId="0" xfId="0" applyBorder="1"/>
    <xf numFmtId="3" fontId="6" fillId="4" borderId="11" xfId="0" applyNumberFormat="1" applyFont="1" applyFill="1" applyBorder="1" applyAlignment="1">
      <alignment horizontal="center" vertical="center"/>
    </xf>
    <xf numFmtId="0" fontId="11" fillId="0" borderId="0" xfId="0" applyFont="1" applyAlignment="1">
      <alignment vertical="center" wrapText="1"/>
    </xf>
    <xf numFmtId="0" fontId="0" fillId="0" borderId="0" xfId="0" applyFill="1"/>
    <xf numFmtId="0" fontId="0" fillId="6" borderId="0" xfId="0" applyFill="1" applyAlignment="1">
      <alignment vertical="top" wrapText="1"/>
    </xf>
    <xf numFmtId="0" fontId="0" fillId="0" borderId="0" xfId="0" applyFill="1" applyAlignment="1">
      <alignment vertical="top" wrapText="1"/>
    </xf>
    <xf numFmtId="0" fontId="6" fillId="3" borderId="8" xfId="0" applyFont="1" applyFill="1" applyBorder="1" applyAlignment="1">
      <alignment horizontal="center" vertical="center"/>
    </xf>
    <xf numFmtId="0" fontId="11" fillId="0" borderId="32" xfId="0" applyFont="1" applyBorder="1" applyAlignment="1">
      <alignment horizontal="center" vertical="center"/>
    </xf>
    <xf numFmtId="0" fontId="11" fillId="0" borderId="24" xfId="0" applyFont="1" applyBorder="1" applyAlignment="1">
      <alignment horizontal="center" vertical="center"/>
    </xf>
    <xf numFmtId="0" fontId="11" fillId="0" borderId="50" xfId="0" applyFont="1" applyFill="1" applyBorder="1"/>
    <xf numFmtId="3" fontId="12" fillId="6" borderId="15" xfId="0"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Border="1" applyAlignment="1">
      <alignment horizontal="center" vertical="center" wrapText="1"/>
    </xf>
    <xf numFmtId="0" fontId="17" fillId="0" borderId="0" xfId="0" applyFont="1" applyBorder="1" applyAlignment="1">
      <alignment horizontal="center" vertical="top" wrapText="1"/>
    </xf>
    <xf numFmtId="0" fontId="7" fillId="0" borderId="35" xfId="0" applyFont="1" applyBorder="1" applyAlignment="1">
      <alignment horizontal="center" vertical="center"/>
    </xf>
    <xf numFmtId="0" fontId="7" fillId="0" borderId="70" xfId="0" applyFont="1" applyBorder="1" applyAlignment="1">
      <alignment horizontal="center" vertical="center"/>
    </xf>
    <xf numFmtId="0" fontId="7" fillId="0" borderId="23" xfId="0" applyFont="1" applyFill="1" applyBorder="1" applyAlignment="1">
      <alignment horizontal="center" vertical="center"/>
    </xf>
    <xf numFmtId="0" fontId="7" fillId="0" borderId="51" xfId="0" applyFont="1" applyBorder="1" applyAlignment="1">
      <alignment horizontal="center" vertical="center"/>
    </xf>
    <xf numFmtId="0" fontId="17" fillId="0" borderId="0" xfId="0" applyFont="1" applyFill="1" applyBorder="1" applyAlignment="1">
      <alignment vertical="center"/>
    </xf>
    <xf numFmtId="0" fontId="5" fillId="0" borderId="0" xfId="0" applyFont="1" applyFill="1" applyBorder="1" applyAlignment="1">
      <alignment vertical="center" wrapText="1"/>
    </xf>
    <xf numFmtId="0" fontId="19" fillId="0" borderId="0" xfId="0" applyFont="1" applyFill="1" applyBorder="1" applyAlignment="1">
      <alignment vertical="center" wrapText="1"/>
    </xf>
    <xf numFmtId="0" fontId="0" fillId="0" borderId="0" xfId="0" applyFill="1" applyBorder="1" applyAlignment="1">
      <alignment vertical="center" wrapText="1"/>
    </xf>
    <xf numFmtId="37" fontId="3" fillId="0" borderId="0" xfId="0" applyNumberFormat="1" applyFont="1" applyFill="1" applyBorder="1" applyAlignment="1">
      <alignment horizontal="center" vertical="center" wrapText="1"/>
    </xf>
    <xf numFmtId="0" fontId="17" fillId="0" borderId="0" xfId="0" applyFont="1" applyBorder="1" applyAlignment="1">
      <alignment horizontal="left" vertical="center"/>
    </xf>
    <xf numFmtId="164" fontId="11" fillId="0" borderId="0" xfId="0" applyNumberFormat="1" applyFont="1" applyBorder="1" applyAlignment="1">
      <alignment horizontal="center" vertical="center"/>
    </xf>
    <xf numFmtId="0" fontId="17" fillId="0" borderId="0" xfId="0" applyFont="1" applyAlignment="1">
      <alignment vertical="center" wrapText="1"/>
    </xf>
    <xf numFmtId="0" fontId="12" fillId="2" borderId="51"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7" borderId="51" xfId="0" applyFont="1" applyFill="1" applyBorder="1" applyAlignment="1">
      <alignment horizontal="center" vertical="center" wrapText="1"/>
    </xf>
    <xf numFmtId="0" fontId="12" fillId="7" borderId="50" xfId="0" applyFont="1" applyFill="1" applyBorder="1" applyAlignment="1">
      <alignment horizontal="center" vertical="center" wrapText="1"/>
    </xf>
    <xf numFmtId="3" fontId="0" fillId="0" borderId="75" xfId="0" applyNumberFormat="1" applyFill="1" applyBorder="1" applyAlignment="1">
      <alignment horizontal="center" vertical="center" wrapText="1"/>
    </xf>
    <xf numFmtId="3" fontId="0" fillId="0" borderId="74" xfId="0" applyNumberFormat="1" applyFill="1" applyBorder="1" applyAlignment="1">
      <alignment horizontal="center" vertical="center" wrapText="1"/>
    </xf>
    <xf numFmtId="3" fontId="0" fillId="0" borderId="76" xfId="0" applyNumberFormat="1" applyFill="1" applyBorder="1" applyAlignment="1">
      <alignment horizontal="center" vertical="center" wrapText="1"/>
    </xf>
    <xf numFmtId="3" fontId="0" fillId="0" borderId="5" xfId="0" applyNumberFormat="1" applyFill="1" applyBorder="1" applyAlignment="1">
      <alignment horizontal="center" vertical="center" wrapText="1"/>
    </xf>
    <xf numFmtId="3" fontId="0" fillId="0" borderId="8" xfId="0" applyNumberFormat="1" applyFill="1" applyBorder="1" applyAlignment="1">
      <alignment horizontal="center" vertical="center" wrapText="1"/>
    </xf>
    <xf numFmtId="165" fontId="0" fillId="0" borderId="2" xfId="1" applyNumberFormat="1" applyFont="1" applyFill="1" applyBorder="1" applyAlignment="1">
      <alignment horizontal="center" vertical="center" wrapText="1"/>
    </xf>
    <xf numFmtId="165" fontId="0" fillId="0" borderId="9" xfId="1" applyNumberFormat="1" applyFont="1" applyFill="1" applyBorder="1" applyAlignment="1">
      <alignment horizontal="center" vertical="center" wrapText="1"/>
    </xf>
    <xf numFmtId="0" fontId="17" fillId="0" borderId="0" xfId="0" applyFont="1" applyFill="1" applyBorder="1" applyAlignment="1">
      <alignment vertical="center" wrapText="1"/>
    </xf>
    <xf numFmtId="0" fontId="17" fillId="0" borderId="0" xfId="0" applyFont="1" applyBorder="1" applyAlignment="1">
      <alignment vertical="top" wrapText="1"/>
    </xf>
    <xf numFmtId="0" fontId="8" fillId="0" borderId="0" xfId="0" applyFont="1" applyAlignment="1">
      <alignment vertical="center"/>
    </xf>
    <xf numFmtId="37" fontId="0" fillId="11" borderId="2" xfId="4" applyNumberFormat="1" applyFont="1" applyFill="1" applyBorder="1" applyAlignment="1">
      <alignment horizontal="center" vertical="center" wrapText="1"/>
    </xf>
    <xf numFmtId="165" fontId="0" fillId="11" borderId="9" xfId="0" applyNumberFormat="1" applyFill="1" applyBorder="1" applyAlignment="1">
      <alignment horizontal="center" vertical="center" wrapText="1"/>
    </xf>
    <xf numFmtId="0" fontId="5" fillId="0" borderId="0" xfId="0" applyFont="1" applyBorder="1" applyAlignment="1">
      <alignment horizontal="left" vertical="top" wrapText="1"/>
    </xf>
    <xf numFmtId="3" fontId="12" fillId="6" borderId="13" xfId="0" applyNumberFormat="1" applyFont="1" applyFill="1" applyBorder="1" applyAlignment="1">
      <alignment horizontal="center" vertical="center"/>
    </xf>
    <xf numFmtId="0" fontId="11" fillId="0" borderId="22" xfId="0" applyFont="1" applyBorder="1" applyAlignment="1">
      <alignment horizontal="center" vertical="center"/>
    </xf>
    <xf numFmtId="0" fontId="11" fillId="0" borderId="30" xfId="0" applyFont="1" applyBorder="1" applyAlignment="1">
      <alignment horizontal="center" vertical="center"/>
    </xf>
    <xf numFmtId="0" fontId="11" fillId="0" borderId="48" xfId="0" applyFont="1" applyBorder="1" applyAlignment="1">
      <alignment horizontal="center" vertical="center"/>
    </xf>
    <xf numFmtId="3" fontId="12" fillId="6" borderId="11" xfId="0" applyNumberFormat="1" applyFont="1" applyFill="1" applyBorder="1" applyAlignment="1">
      <alignment horizontal="center" vertical="center"/>
    </xf>
    <xf numFmtId="0" fontId="26" fillId="0" borderId="16" xfId="5" applyFont="1" applyFill="1" applyBorder="1" applyAlignment="1">
      <alignment wrapText="1"/>
    </xf>
    <xf numFmtId="0" fontId="26" fillId="0" borderId="20" xfId="5" applyFont="1" applyFill="1" applyBorder="1" applyAlignment="1">
      <alignment wrapText="1"/>
    </xf>
    <xf numFmtId="0" fontId="26" fillId="0" borderId="38" xfId="5" applyFont="1" applyFill="1" applyBorder="1" applyAlignment="1">
      <alignment wrapText="1"/>
    </xf>
    <xf numFmtId="0" fontId="7" fillId="0" borderId="0" xfId="0" applyFont="1" applyFill="1" applyBorder="1" applyAlignment="1">
      <alignment vertical="center" wrapText="1"/>
    </xf>
    <xf numFmtId="0" fontId="15" fillId="0" borderId="28" xfId="5" applyFont="1" applyFill="1" applyBorder="1" applyAlignment="1">
      <alignment wrapText="1"/>
    </xf>
    <xf numFmtId="0" fontId="15" fillId="0" borderId="46" xfId="5" applyFont="1" applyFill="1" applyBorder="1" applyAlignment="1">
      <alignment wrapText="1"/>
    </xf>
    <xf numFmtId="0" fontId="15" fillId="0" borderId="56" xfId="5" applyFont="1" applyFill="1" applyBorder="1" applyAlignment="1">
      <alignment wrapText="1"/>
    </xf>
    <xf numFmtId="0" fontId="6" fillId="6" borderId="8"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50" xfId="0" applyFont="1" applyFill="1" applyBorder="1" applyAlignment="1">
      <alignment horizontal="center" vertical="center"/>
    </xf>
    <xf numFmtId="3" fontId="12" fillId="6" borderId="2" xfId="0" applyNumberFormat="1" applyFont="1" applyFill="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1" fillId="0" borderId="47" xfId="0" applyFont="1" applyBorder="1" applyAlignment="1">
      <alignment horizontal="center" vertical="center"/>
    </xf>
    <xf numFmtId="49" fontId="12" fillId="2" borderId="70" xfId="0" applyNumberFormat="1" applyFont="1" applyFill="1" applyBorder="1" applyAlignment="1">
      <alignment horizontal="center" vertical="center"/>
    </xf>
    <xf numFmtId="49" fontId="12" fillId="2" borderId="71" xfId="0" applyNumberFormat="1" applyFont="1" applyFill="1" applyBorder="1" applyAlignment="1">
      <alignment horizontal="center" vertical="center"/>
    </xf>
    <xf numFmtId="49" fontId="20" fillId="2" borderId="70" xfId="0" applyNumberFormat="1" applyFont="1" applyFill="1" applyBorder="1" applyAlignment="1">
      <alignment horizontal="center" vertical="center" wrapText="1"/>
    </xf>
    <xf numFmtId="49" fontId="20" fillId="2" borderId="71" xfId="0" applyNumberFormat="1" applyFont="1" applyFill="1" applyBorder="1" applyAlignment="1">
      <alignment horizontal="center" vertical="center" wrapText="1"/>
    </xf>
    <xf numFmtId="49" fontId="12" fillId="7" borderId="39" xfId="0" applyNumberFormat="1" applyFont="1" applyFill="1" applyBorder="1" applyAlignment="1">
      <alignment horizontal="center" vertical="center"/>
    </xf>
    <xf numFmtId="49" fontId="12" fillId="2" borderId="41" xfId="0" applyNumberFormat="1" applyFont="1" applyFill="1" applyBorder="1" applyAlignment="1">
      <alignment horizontal="center" vertical="center"/>
    </xf>
    <xf numFmtId="49" fontId="20" fillId="7" borderId="70" xfId="0" applyNumberFormat="1" applyFont="1" applyFill="1" applyBorder="1" applyAlignment="1">
      <alignment horizontal="center" vertical="center" wrapText="1"/>
    </xf>
    <xf numFmtId="49" fontId="20" fillId="7" borderId="71" xfId="0" applyNumberFormat="1" applyFont="1" applyFill="1" applyBorder="1" applyAlignment="1">
      <alignment horizontal="center" vertical="center" wrapText="1"/>
    </xf>
    <xf numFmtId="0" fontId="3" fillId="0" borderId="0" xfId="0" applyFont="1" applyAlignment="1">
      <alignment horizontal="left" vertical="top" wrapText="1"/>
    </xf>
    <xf numFmtId="0" fontId="11" fillId="0" borderId="0" xfId="0" applyFont="1" applyAlignment="1">
      <alignment horizontal="left" vertical="center" wrapText="1"/>
    </xf>
    <xf numFmtId="0" fontId="8" fillId="0" borderId="0" xfId="0" applyFont="1" applyAlignment="1">
      <alignment horizontal="right"/>
    </xf>
    <xf numFmtId="0" fontId="11" fillId="0" borderId="0" xfId="0" applyFont="1" applyAlignment="1">
      <alignment horizontal="left" wrapText="1"/>
    </xf>
    <xf numFmtId="0" fontId="0" fillId="0" borderId="0" xfId="0" applyFont="1" applyAlignment="1">
      <alignment horizontal="left" wrapText="1"/>
    </xf>
    <xf numFmtId="0" fontId="3" fillId="0" borderId="0" xfId="0" applyFont="1" applyAlignment="1">
      <alignment horizontal="center"/>
    </xf>
    <xf numFmtId="0" fontId="11" fillId="0" borderId="0" xfId="0" applyFont="1" applyBorder="1" applyAlignment="1">
      <alignment horizontal="center" vertical="center" wrapText="1"/>
    </xf>
    <xf numFmtId="0" fontId="10" fillId="0" borderId="0" xfId="0" applyFont="1" applyFill="1" applyBorder="1" applyAlignment="1">
      <alignment horizontal="center"/>
    </xf>
    <xf numFmtId="0" fontId="0" fillId="0" borderId="0" xfId="0" applyAlignment="1">
      <alignment wrapText="1"/>
    </xf>
    <xf numFmtId="0" fontId="11" fillId="0" borderId="0" xfId="0" applyFont="1" applyAlignment="1">
      <alignment horizontal="left"/>
    </xf>
    <xf numFmtId="0" fontId="7" fillId="0" borderId="0" xfId="0" applyFont="1" applyFill="1" applyBorder="1" applyAlignment="1">
      <alignment horizontal="left" vertical="center" wrapText="1"/>
    </xf>
    <xf numFmtId="0" fontId="11" fillId="0" borderId="0" xfId="0" applyFont="1" applyFill="1" applyAlignment="1">
      <alignment horizontal="right"/>
    </xf>
    <xf numFmtId="0" fontId="13" fillId="0" borderId="0" xfId="0" applyFont="1" applyFill="1" applyBorder="1" applyAlignment="1">
      <alignment wrapText="1"/>
    </xf>
    <xf numFmtId="0" fontId="0" fillId="0" borderId="0" xfId="0" applyFont="1" applyBorder="1" applyAlignment="1">
      <alignment horizontal="left" vertical="center" wrapText="1"/>
    </xf>
    <xf numFmtId="0" fontId="7" fillId="0" borderId="58" xfId="0" applyFont="1" applyBorder="1" applyAlignment="1">
      <alignment horizontal="center" vertical="center"/>
    </xf>
    <xf numFmtId="0" fontId="0" fillId="0" borderId="44" xfId="0" applyBorder="1" applyAlignment="1">
      <alignment horizontal="center" vertical="center"/>
    </xf>
    <xf numFmtId="0" fontId="0" fillId="0" borderId="44" xfId="0" applyFill="1" applyBorder="1" applyAlignment="1">
      <alignment horizontal="center" vertical="center"/>
    </xf>
    <xf numFmtId="0" fontId="0" fillId="0" borderId="62" xfId="0" applyBorder="1" applyAlignment="1">
      <alignment horizontal="center" vertical="center"/>
    </xf>
    <xf numFmtId="3" fontId="3" fillId="6" borderId="1" xfId="0" applyNumberFormat="1" applyFont="1" applyFill="1" applyBorder="1" applyAlignment="1">
      <alignment horizontal="center" vertical="center"/>
    </xf>
    <xf numFmtId="3" fontId="6" fillId="6" borderId="16" xfId="0" applyNumberFormat="1" applyFont="1" applyFill="1" applyBorder="1" applyAlignment="1">
      <alignment horizontal="center" vertical="center"/>
    </xf>
    <xf numFmtId="3" fontId="6" fillId="6" borderId="20" xfId="0" applyNumberFormat="1" applyFont="1" applyFill="1" applyBorder="1" applyAlignment="1">
      <alignment horizontal="center" vertical="center"/>
    </xf>
    <xf numFmtId="3" fontId="6" fillId="6" borderId="38" xfId="0" applyNumberFormat="1" applyFont="1" applyFill="1" applyBorder="1" applyAlignment="1">
      <alignment horizontal="center" vertical="center"/>
    </xf>
    <xf numFmtId="0" fontId="11" fillId="0" borderId="0" xfId="0" applyFont="1" applyFill="1" applyBorder="1" applyAlignment="1">
      <alignment horizontal="center" vertical="center"/>
    </xf>
    <xf numFmtId="3" fontId="12" fillId="0" borderId="0" xfId="0" applyNumberFormat="1" applyFont="1" applyFill="1" applyBorder="1" applyAlignment="1">
      <alignment horizontal="center" vertical="center"/>
    </xf>
    <xf numFmtId="0" fontId="3" fillId="0" borderId="34" xfId="0" applyFont="1" applyFill="1" applyBorder="1" applyAlignment="1">
      <alignment horizontal="center" vertical="center"/>
    </xf>
    <xf numFmtId="10" fontId="8" fillId="0" borderId="34" xfId="0" applyNumberFormat="1" applyFont="1" applyFill="1" applyBorder="1" applyAlignment="1">
      <alignment horizontal="left" vertical="center"/>
    </xf>
    <xf numFmtId="165" fontId="8" fillId="0" borderId="34" xfId="0" applyNumberFormat="1" applyFont="1" applyFill="1" applyBorder="1" applyAlignment="1">
      <alignment horizontal="left" vertical="center"/>
    </xf>
    <xf numFmtId="0" fontId="3" fillId="0" borderId="33" xfId="0" applyFont="1" applyFill="1" applyBorder="1" applyAlignment="1">
      <alignment horizontal="center" vertical="center"/>
    </xf>
    <xf numFmtId="10" fontId="8" fillId="0" borderId="33" xfId="0" applyNumberFormat="1" applyFont="1" applyFill="1" applyBorder="1" applyAlignment="1">
      <alignment horizontal="left" vertical="center"/>
    </xf>
    <xf numFmtId="165" fontId="8" fillId="0" borderId="33" xfId="0" applyNumberFormat="1" applyFont="1" applyFill="1" applyBorder="1" applyAlignment="1">
      <alignment horizontal="left" vertical="center"/>
    </xf>
    <xf numFmtId="165" fontId="8" fillId="5" borderId="21" xfId="1" applyNumberFormat="1" applyFont="1" applyFill="1" applyBorder="1" applyAlignment="1">
      <alignment horizontal="center" vertical="center"/>
    </xf>
    <xf numFmtId="165" fontId="8" fillId="5" borderId="20" xfId="1" applyNumberFormat="1" applyFont="1" applyFill="1" applyBorder="1" applyAlignment="1">
      <alignment horizontal="center" vertical="center"/>
    </xf>
    <xf numFmtId="165" fontId="8" fillId="5" borderId="37" xfId="1" applyNumberFormat="1" applyFont="1" applyFill="1" applyBorder="1" applyAlignment="1">
      <alignment horizontal="center" vertical="center"/>
    </xf>
    <xf numFmtId="0" fontId="8" fillId="0" borderId="0" xfId="0" applyFont="1" applyAlignment="1">
      <alignment horizontal="right"/>
    </xf>
    <xf numFmtId="0" fontId="0" fillId="0" borderId="0" xfId="0" applyAlignment="1">
      <alignment horizontal="left" vertical="center" wrapText="1"/>
    </xf>
    <xf numFmtId="0" fontId="12" fillId="0" borderId="0" xfId="0" applyFont="1" applyAlignment="1">
      <alignment vertical="center" wrapText="1"/>
    </xf>
    <xf numFmtId="0" fontId="11" fillId="0" borderId="0" xfId="0" applyFont="1" applyAlignment="1">
      <alignment vertical="center" wrapText="1"/>
    </xf>
    <xf numFmtId="0" fontId="0" fillId="0" borderId="4" xfId="0" applyBorder="1" applyAlignment="1">
      <alignment horizontal="center" vertical="center"/>
    </xf>
    <xf numFmtId="0" fontId="0" fillId="0" borderId="29" xfId="0" applyBorder="1" applyAlignment="1">
      <alignment horizontal="center" vertical="center"/>
    </xf>
    <xf numFmtId="0" fontId="0" fillId="0" borderId="37" xfId="0" applyBorder="1" applyAlignment="1">
      <alignment horizontal="center" vertical="center"/>
    </xf>
    <xf numFmtId="3" fontId="3" fillId="5" borderId="33" xfId="0" applyNumberFormat="1" applyFont="1" applyFill="1" applyBorder="1" applyAlignment="1">
      <alignment horizontal="right" vertical="center"/>
    </xf>
    <xf numFmtId="164" fontId="9" fillId="5" borderId="0" xfId="0" applyNumberFormat="1" applyFont="1" applyFill="1" applyBorder="1" applyAlignment="1">
      <alignment horizontal="right" vertical="center"/>
    </xf>
    <xf numFmtId="165" fontId="8" fillId="5" borderId="34" xfId="0" applyNumberFormat="1" applyFont="1" applyFill="1" applyBorder="1" applyAlignment="1">
      <alignment vertical="center"/>
    </xf>
    <xf numFmtId="0" fontId="0" fillId="0" borderId="33" xfId="0" applyBorder="1" applyAlignment="1">
      <alignment horizontal="center" vertical="center"/>
    </xf>
    <xf numFmtId="0" fontId="0" fillId="0" borderId="42" xfId="0" applyBorder="1" applyAlignment="1">
      <alignment horizontal="center" vertical="center"/>
    </xf>
    <xf numFmtId="3" fontId="3" fillId="5" borderId="6" xfId="0" applyNumberFormat="1" applyFont="1" applyFill="1" applyBorder="1" applyAlignment="1">
      <alignment horizontal="right" vertical="center"/>
    </xf>
    <xf numFmtId="3" fontId="3" fillId="5" borderId="0" xfId="0" applyNumberFormat="1" applyFont="1" applyFill="1" applyBorder="1" applyAlignment="1">
      <alignment horizontal="right" vertical="center"/>
    </xf>
    <xf numFmtId="3" fontId="3" fillId="5" borderId="1" xfId="0" applyNumberFormat="1" applyFont="1" applyFill="1" applyBorder="1" applyAlignment="1">
      <alignment horizontal="right" vertical="center"/>
    </xf>
    <xf numFmtId="164" fontId="9" fillId="5" borderId="6" xfId="0" applyNumberFormat="1" applyFont="1" applyFill="1" applyBorder="1" applyAlignment="1">
      <alignment horizontal="right" vertical="center"/>
    </xf>
    <xf numFmtId="164" fontId="9" fillId="5" borderId="1" xfId="0" applyNumberFormat="1" applyFont="1" applyFill="1" applyBorder="1" applyAlignment="1">
      <alignment horizontal="right" vertical="center"/>
    </xf>
    <xf numFmtId="165" fontId="8" fillId="5" borderId="7" xfId="0" applyNumberFormat="1" applyFont="1" applyFill="1" applyBorder="1" applyAlignment="1">
      <alignment vertical="center"/>
    </xf>
    <xf numFmtId="165" fontId="8" fillId="5" borderId="43" xfId="0" applyNumberFormat="1" applyFont="1" applyFill="1" applyBorder="1" applyAlignment="1">
      <alignment vertical="center"/>
    </xf>
    <xf numFmtId="0" fontId="8" fillId="0" borderId="0" xfId="0" applyFont="1" applyAlignment="1">
      <alignment horizontal="right"/>
    </xf>
    <xf numFmtId="10" fontId="8" fillId="5" borderId="7" xfId="0" applyNumberFormat="1" applyFont="1" applyFill="1" applyBorder="1" applyAlignment="1">
      <alignment horizontal="left" vertical="center"/>
    </xf>
    <xf numFmtId="10" fontId="8" fillId="5" borderId="34" xfId="0" applyNumberFormat="1" applyFont="1" applyFill="1" applyBorder="1" applyAlignment="1">
      <alignment horizontal="left" vertical="center"/>
    </xf>
    <xf numFmtId="10" fontId="8" fillId="5" borderId="43" xfId="0" applyNumberFormat="1" applyFont="1" applyFill="1" applyBorder="1" applyAlignment="1">
      <alignment horizontal="left" vertical="center"/>
    </xf>
    <xf numFmtId="0" fontId="3" fillId="0" borderId="0" xfId="0" applyFont="1" applyAlignment="1">
      <alignment horizontal="center"/>
    </xf>
    <xf numFmtId="0" fontId="3" fillId="0" borderId="0" xfId="0" applyFont="1" applyBorder="1" applyAlignment="1">
      <alignment horizontal="left"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3" fontId="3" fillId="5" borderId="3" xfId="0" applyNumberFormat="1" applyFont="1" applyFill="1" applyBorder="1" applyAlignment="1">
      <alignment horizontal="right" vertical="center"/>
    </xf>
    <xf numFmtId="3" fontId="3" fillId="5" borderId="42" xfId="0" applyNumberFormat="1" applyFont="1" applyFill="1" applyBorder="1" applyAlignment="1">
      <alignment horizontal="right" vertical="center"/>
    </xf>
    <xf numFmtId="0" fontId="3" fillId="0" borderId="0" xfId="0" applyFont="1" applyBorder="1" applyAlignment="1">
      <alignment horizontal="left" vertical="top" wrapText="1"/>
    </xf>
    <xf numFmtId="0" fontId="3" fillId="7" borderId="6" xfId="0" applyFont="1" applyFill="1" applyBorder="1" applyAlignment="1">
      <alignment horizontal="center" wrapText="1"/>
    </xf>
    <xf numFmtId="0" fontId="3" fillId="7" borderId="3" xfId="0" applyFont="1" applyFill="1" applyBorder="1" applyAlignment="1">
      <alignment horizontal="center" wrapText="1"/>
    </xf>
    <xf numFmtId="0" fontId="3" fillId="7" borderId="7" xfId="0" applyFont="1" applyFill="1" applyBorder="1" applyAlignment="1">
      <alignment horizontal="center" wrapText="1"/>
    </xf>
    <xf numFmtId="0" fontId="27" fillId="0" borderId="0" xfId="0" applyFont="1" applyFill="1" applyBorder="1" applyAlignment="1">
      <alignment horizontal="center" vertical="center" textRotation="90"/>
    </xf>
    <xf numFmtId="0" fontId="3" fillId="0" borderId="0" xfId="0" applyFont="1" applyAlignment="1">
      <alignment horizontal="left" wrapText="1"/>
    </xf>
    <xf numFmtId="0" fontId="3" fillId="0" borderId="0" xfId="0" applyFont="1" applyAlignment="1">
      <alignment horizontal="left" vertical="top" wrapText="1"/>
    </xf>
    <xf numFmtId="49" fontId="3" fillId="0" borderId="1" xfId="0" applyNumberFormat="1" applyFont="1" applyBorder="1" applyAlignment="1">
      <alignment horizontal="left" vertical="center" wrapText="1"/>
    </xf>
    <xf numFmtId="49" fontId="3" fillId="0" borderId="34" xfId="0" applyNumberFormat="1" applyFont="1" applyBorder="1" applyAlignment="1">
      <alignment horizontal="left" vertical="center" wrapText="1"/>
    </xf>
    <xf numFmtId="49" fontId="3" fillId="0" borderId="43" xfId="0" applyNumberFormat="1" applyFont="1" applyBorder="1" applyAlignment="1">
      <alignment horizontal="left" vertical="center" wrapText="1"/>
    </xf>
    <xf numFmtId="0" fontId="0" fillId="0" borderId="0" xfId="0" applyAlignment="1">
      <alignment horizontal="left" wrapText="1"/>
    </xf>
    <xf numFmtId="164" fontId="8" fillId="5" borderId="6" xfId="0" applyNumberFormat="1" applyFont="1" applyFill="1" applyBorder="1" applyAlignment="1">
      <alignment horizontal="right" vertical="center"/>
    </xf>
    <xf numFmtId="164" fontId="8" fillId="5" borderId="0" xfId="0" applyNumberFormat="1" applyFont="1" applyFill="1" applyBorder="1" applyAlignment="1">
      <alignment horizontal="right" vertical="center"/>
    </xf>
    <xf numFmtId="164" fontId="8" fillId="5" borderId="1" xfId="0" applyNumberFormat="1" applyFont="1" applyFill="1" applyBorder="1" applyAlignment="1">
      <alignment horizontal="right" vertical="center"/>
    </xf>
    <xf numFmtId="164" fontId="8" fillId="5" borderId="7" xfId="0" applyNumberFormat="1" applyFont="1" applyFill="1" applyBorder="1" applyAlignment="1">
      <alignment vertical="center"/>
    </xf>
    <xf numFmtId="164" fontId="8" fillId="5" borderId="34" xfId="0" applyNumberFormat="1" applyFont="1" applyFill="1" applyBorder="1" applyAlignment="1">
      <alignment vertical="center"/>
    </xf>
    <xf numFmtId="164" fontId="8" fillId="5" borderId="43" xfId="0" applyNumberFormat="1" applyFont="1" applyFill="1" applyBorder="1" applyAlignment="1">
      <alignment vertical="center"/>
    </xf>
    <xf numFmtId="0" fontId="3" fillId="2" borderId="3" xfId="0" applyFont="1" applyFill="1" applyBorder="1" applyAlignment="1">
      <alignment horizontal="center" wrapText="1"/>
    </xf>
    <xf numFmtId="0" fontId="3" fillId="2" borderId="7" xfId="0" applyFont="1" applyFill="1" applyBorder="1" applyAlignment="1">
      <alignment horizontal="center" wrapText="1"/>
    </xf>
    <xf numFmtId="0" fontId="12" fillId="5" borderId="4" xfId="0" applyFont="1" applyFill="1" applyBorder="1" applyAlignment="1">
      <alignment horizontal="center" wrapText="1"/>
    </xf>
    <xf numFmtId="0" fontId="12" fillId="5" borderId="37" xfId="0" applyFont="1" applyFill="1" applyBorder="1" applyAlignment="1">
      <alignment horizontal="center" wrapText="1"/>
    </xf>
    <xf numFmtId="0" fontId="6" fillId="6" borderId="4"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3" fontId="3" fillId="5" borderId="3" xfId="0" applyNumberFormat="1" applyFont="1" applyFill="1" applyBorder="1" applyAlignment="1">
      <alignment vertical="center"/>
    </xf>
    <xf numFmtId="3" fontId="3" fillId="5" borderId="33" xfId="0" applyNumberFormat="1" applyFont="1" applyFill="1" applyBorder="1" applyAlignment="1">
      <alignment vertical="center"/>
    </xf>
    <xf numFmtId="3" fontId="3" fillId="5" borderId="42" xfId="0" applyNumberFormat="1" applyFont="1" applyFill="1" applyBorder="1" applyAlignment="1">
      <alignment vertical="center"/>
    </xf>
    <xf numFmtId="0" fontId="7" fillId="0" borderId="0" xfId="0" applyFont="1" applyFill="1" applyBorder="1" applyAlignment="1">
      <alignment horizontal="left" wrapText="1"/>
    </xf>
    <xf numFmtId="0" fontId="7" fillId="0" borderId="0" xfId="0" applyFont="1" applyFill="1" applyBorder="1" applyAlignment="1">
      <alignment horizontal="left" vertical="center" wrapText="1"/>
    </xf>
    <xf numFmtId="0" fontId="12" fillId="2" borderId="68"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68" xfId="0" applyFont="1" applyFill="1" applyBorder="1" applyAlignment="1">
      <alignment horizontal="center" vertical="center" wrapText="1"/>
    </xf>
    <xf numFmtId="0" fontId="12" fillId="7" borderId="69"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8" fillId="0" borderId="6" xfId="0" applyFont="1" applyBorder="1" applyAlignment="1">
      <alignment horizontal="center"/>
    </xf>
    <xf numFmtId="165" fontId="8" fillId="5" borderId="7" xfId="0" applyNumberFormat="1" applyFont="1" applyFill="1" applyBorder="1" applyAlignment="1">
      <alignment horizontal="left" vertical="center"/>
    </xf>
    <xf numFmtId="165" fontId="8" fillId="5" borderId="34" xfId="0" applyNumberFormat="1" applyFont="1" applyFill="1" applyBorder="1" applyAlignment="1">
      <alignment horizontal="left" vertical="center"/>
    </xf>
    <xf numFmtId="165" fontId="8" fillId="5" borderId="43" xfId="0" applyNumberFormat="1" applyFont="1" applyFill="1" applyBorder="1" applyAlignment="1">
      <alignment horizontal="left" vertical="center"/>
    </xf>
    <xf numFmtId="0" fontId="0" fillId="0" borderId="0" xfId="0" applyAlignment="1">
      <alignment horizontal="left" vertical="top" wrapText="1"/>
    </xf>
    <xf numFmtId="0" fontId="0" fillId="0" borderId="0" xfId="0" applyFont="1" applyAlignment="1">
      <alignment horizontal="left" vertical="center" wrapText="1"/>
    </xf>
    <xf numFmtId="0" fontId="11" fillId="0" borderId="0" xfId="0" applyFont="1" applyAlignment="1">
      <alignment horizontal="left" vertical="center" wrapText="1"/>
    </xf>
    <xf numFmtId="0" fontId="21" fillId="0" borderId="13" xfId="6" applyFont="1" applyFill="1" applyBorder="1" applyAlignment="1">
      <alignment horizontal="center" vertical="center" wrapText="1"/>
    </xf>
    <xf numFmtId="0" fontId="21" fillId="0" borderId="11" xfId="6" applyFont="1" applyFill="1" applyBorder="1" applyAlignment="1">
      <alignment horizontal="center" vertical="center" wrapText="1"/>
    </xf>
    <xf numFmtId="10" fontId="14" fillId="0" borderId="13" xfId="1" applyNumberFormat="1" applyFont="1" applyFill="1" applyBorder="1" applyAlignment="1">
      <alignment horizontal="center" vertical="center"/>
    </xf>
    <xf numFmtId="10" fontId="14" fillId="0" borderId="9" xfId="1" applyNumberFormat="1" applyFont="1" applyFill="1" applyBorder="1" applyAlignment="1">
      <alignment horizontal="center" vertical="center"/>
    </xf>
    <xf numFmtId="164" fontId="8" fillId="5" borderId="6" xfId="0" applyNumberFormat="1" applyFont="1" applyFill="1" applyBorder="1" applyAlignment="1">
      <alignment vertical="center"/>
    </xf>
    <xf numFmtId="164" fontId="8" fillId="5" borderId="0" xfId="0" applyNumberFormat="1" applyFont="1" applyFill="1" applyBorder="1" applyAlignment="1">
      <alignment vertical="center"/>
    </xf>
    <xf numFmtId="164" fontId="8" fillId="5" borderId="1" xfId="0" applyNumberFormat="1" applyFont="1" applyFill="1" applyBorder="1" applyAlignment="1">
      <alignment vertical="center"/>
    </xf>
    <xf numFmtId="165" fontId="8" fillId="5" borderId="7" xfId="0" applyNumberFormat="1" applyFont="1" applyFill="1" applyBorder="1" applyAlignment="1">
      <alignment horizontal="center" vertical="center"/>
    </xf>
    <xf numFmtId="165" fontId="8" fillId="5" borderId="34" xfId="0" applyNumberFormat="1" applyFont="1" applyFill="1" applyBorder="1" applyAlignment="1">
      <alignment horizontal="center" vertical="center"/>
    </xf>
    <xf numFmtId="165" fontId="8" fillId="5" borderId="43"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8" fillId="5" borderId="0"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11" fillId="0" borderId="0" xfId="0" applyFont="1" applyAlignment="1">
      <alignment horizontal="left" vertical="center"/>
    </xf>
    <xf numFmtId="3" fontId="3" fillId="5" borderId="0" xfId="0" applyNumberFormat="1" applyFont="1" applyFill="1" applyBorder="1" applyAlignment="1">
      <alignment vertical="center"/>
    </xf>
    <xf numFmtId="3" fontId="3" fillId="5" borderId="1" xfId="0" applyNumberFormat="1" applyFont="1" applyFill="1" applyBorder="1" applyAlignment="1">
      <alignment vertical="center"/>
    </xf>
    <xf numFmtId="0" fontId="11" fillId="0" borderId="0" xfId="0" applyFont="1" applyAlignment="1">
      <alignment horizontal="left" wrapText="1"/>
    </xf>
    <xf numFmtId="0" fontId="0" fillId="0" borderId="0" xfId="0" applyFont="1" applyFill="1" applyBorder="1" applyAlignment="1">
      <alignment horizontal="left" vertical="center" wrapText="1"/>
    </xf>
    <xf numFmtId="0" fontId="0" fillId="0" borderId="0" xfId="0" applyFont="1" applyAlignment="1">
      <alignment horizontal="left" wrapText="1"/>
    </xf>
    <xf numFmtId="0" fontId="0" fillId="0" borderId="0" xfId="0" applyFont="1" applyAlignment="1">
      <alignment horizontal="right"/>
    </xf>
    <xf numFmtId="49" fontId="3" fillId="0" borderId="1" xfId="0" applyNumberFormat="1" applyFont="1" applyBorder="1" applyAlignment="1">
      <alignment horizontal="left"/>
    </xf>
    <xf numFmtId="0" fontId="24" fillId="2" borderId="13" xfId="6" applyFont="1" applyFill="1" applyBorder="1" applyAlignment="1">
      <alignment horizontal="center" vertical="center" wrapText="1"/>
    </xf>
    <xf numFmtId="0" fontId="24" fillId="2" borderId="11" xfId="6" applyFont="1" applyFill="1" applyBorder="1" applyAlignment="1">
      <alignment horizontal="center" vertical="center" wrapText="1"/>
    </xf>
    <xf numFmtId="0" fontId="24" fillId="2" borderId="9" xfId="6" applyFont="1" applyFill="1" applyBorder="1" applyAlignment="1">
      <alignment horizontal="center" vertical="center" wrapText="1"/>
    </xf>
    <xf numFmtId="0" fontId="0" fillId="0" borderId="79" xfId="0" applyFill="1" applyBorder="1" applyAlignment="1">
      <alignment horizontal="center" vertical="center"/>
    </xf>
    <xf numFmtId="0" fontId="0" fillId="0" borderId="64" xfId="0" applyFill="1" applyBorder="1" applyAlignment="1">
      <alignment horizontal="center" vertical="center"/>
    </xf>
    <xf numFmtId="10" fontId="0" fillId="0" borderId="76" xfId="1" applyNumberFormat="1" applyFont="1" applyFill="1" applyBorder="1" applyAlignment="1">
      <alignment horizontal="center" vertical="center"/>
    </xf>
    <xf numFmtId="10" fontId="0" fillId="0" borderId="66" xfId="1" applyNumberFormat="1" applyFont="1" applyFill="1" applyBorder="1" applyAlignment="1">
      <alignment horizontal="center" vertical="center"/>
    </xf>
    <xf numFmtId="0" fontId="12" fillId="3" borderId="19"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23" fillId="8" borderId="16" xfId="6" applyFont="1" applyFill="1" applyBorder="1" applyAlignment="1">
      <alignment horizontal="center" vertical="center" wrapText="1"/>
    </xf>
    <xf numFmtId="0" fontId="23" fillId="8" borderId="38" xfId="6"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5" borderId="79" xfId="0" applyFont="1" applyFill="1" applyBorder="1" applyAlignment="1">
      <alignment horizontal="center" vertical="center" wrapText="1"/>
    </xf>
    <xf numFmtId="0" fontId="12" fillId="5" borderId="64"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50" xfId="0" applyFont="1" applyFill="1" applyBorder="1" applyAlignment="1">
      <alignment horizontal="center" vertical="center" wrapText="1"/>
    </xf>
    <xf numFmtId="0" fontId="23" fillId="9" borderId="16" xfId="7" applyFont="1" applyFill="1" applyBorder="1" applyAlignment="1">
      <alignment horizontal="center" vertical="center" wrapText="1"/>
    </xf>
    <xf numFmtId="0" fontId="23" fillId="9" borderId="47" xfId="7" applyFont="1" applyFill="1" applyBorder="1" applyAlignment="1">
      <alignment horizontal="center" vertical="center" wrapText="1"/>
    </xf>
    <xf numFmtId="0" fontId="3" fillId="5" borderId="3" xfId="0" applyFont="1" applyFill="1" applyBorder="1" applyAlignment="1">
      <alignment vertical="center"/>
    </xf>
    <xf numFmtId="0" fontId="3" fillId="5" borderId="33" xfId="0" applyFont="1" applyFill="1" applyBorder="1" applyAlignment="1">
      <alignment vertical="center"/>
    </xf>
    <xf numFmtId="0" fontId="3" fillId="5" borderId="42" xfId="0" applyFont="1" applyFill="1" applyBorder="1" applyAlignment="1">
      <alignment vertical="center"/>
    </xf>
    <xf numFmtId="0" fontId="13" fillId="0" borderId="0" xfId="0" applyFont="1" applyFill="1" applyBorder="1" applyAlignment="1">
      <alignment horizontal="left" wrapText="1"/>
    </xf>
    <xf numFmtId="0" fontId="12" fillId="0" borderId="0" xfId="0" applyFont="1" applyFill="1" applyAlignment="1">
      <alignment horizontal="left" wrapText="1"/>
    </xf>
    <xf numFmtId="0" fontId="0" fillId="0" borderId="0" xfId="0" applyFont="1" applyBorder="1" applyAlignment="1">
      <alignment horizontal="left" vertical="center" wrapText="1"/>
    </xf>
    <xf numFmtId="0" fontId="0" fillId="2" borderId="68" xfId="0" applyFill="1" applyBorder="1" applyAlignment="1">
      <alignment horizontal="center" vertical="center"/>
    </xf>
    <xf numFmtId="0" fontId="0" fillId="2" borderId="70" xfId="0" applyFill="1" applyBorder="1" applyAlignment="1">
      <alignment horizontal="center" vertical="center"/>
    </xf>
    <xf numFmtId="0" fontId="12" fillId="2" borderId="18" xfId="0" applyFont="1" applyFill="1" applyBorder="1" applyAlignment="1">
      <alignment horizontal="left" vertical="center"/>
    </xf>
    <xf numFmtId="0" fontId="12" fillId="2" borderId="40" xfId="0" applyFont="1" applyFill="1" applyBorder="1" applyAlignment="1">
      <alignment horizontal="left" vertical="center"/>
    </xf>
    <xf numFmtId="165" fontId="16" fillId="0" borderId="8" xfId="1" applyNumberFormat="1" applyFont="1" applyFill="1" applyBorder="1" applyAlignment="1">
      <alignment horizontal="center" vertical="center" wrapText="1"/>
    </xf>
    <xf numFmtId="165" fontId="16" fillId="0" borderId="2" xfId="1" applyNumberFormat="1" applyFont="1" applyFill="1" applyBorder="1" applyAlignment="1">
      <alignment horizontal="center" vertical="center" wrapText="1"/>
    </xf>
    <xf numFmtId="165" fontId="16" fillId="0" borderId="9" xfId="1" applyNumberFormat="1" applyFont="1" applyFill="1" applyBorder="1" applyAlignment="1">
      <alignment horizontal="center" vertical="center" wrapText="1"/>
    </xf>
    <xf numFmtId="0" fontId="24" fillId="2" borderId="8" xfId="6" applyFont="1" applyFill="1" applyBorder="1" applyAlignment="1">
      <alignment horizontal="center" vertical="center" wrapText="1"/>
    </xf>
    <xf numFmtId="0" fontId="24" fillId="2" borderId="2" xfId="6" applyFont="1" applyFill="1" applyBorder="1" applyAlignment="1">
      <alignment horizontal="center" vertical="center" wrapText="1"/>
    </xf>
    <xf numFmtId="165" fontId="24" fillId="6" borderId="8" xfId="1" applyNumberFormat="1" applyFont="1" applyFill="1" applyBorder="1" applyAlignment="1">
      <alignment horizontal="center" vertical="center" wrapText="1"/>
    </xf>
    <xf numFmtId="165" fontId="24" fillId="6" borderId="2" xfId="1" applyNumberFormat="1" applyFont="1" applyFill="1" applyBorder="1" applyAlignment="1">
      <alignment horizontal="center" vertical="center" wrapText="1"/>
    </xf>
    <xf numFmtId="165" fontId="24" fillId="6" borderId="11" xfId="1" applyNumberFormat="1" applyFont="1" applyFill="1" applyBorder="1" applyAlignment="1">
      <alignment horizontal="center" vertical="center" wrapText="1"/>
    </xf>
    <xf numFmtId="0" fontId="10" fillId="0" borderId="0" xfId="0" applyFont="1" applyFill="1" applyBorder="1" applyAlignment="1">
      <alignment horizontal="center" wrapText="1"/>
    </xf>
    <xf numFmtId="165" fontId="3" fillId="5" borderId="4" xfId="1" applyNumberFormat="1" applyFont="1" applyFill="1" applyBorder="1" applyAlignment="1">
      <alignment horizontal="center"/>
    </xf>
    <xf numFmtId="165" fontId="3" fillId="5" borderId="37" xfId="1" applyNumberFormat="1" applyFont="1" applyFill="1" applyBorder="1" applyAlignment="1">
      <alignment horizontal="center"/>
    </xf>
    <xf numFmtId="166" fontId="6" fillId="2" borderId="8" xfId="4" applyNumberFormat="1" applyFont="1" applyFill="1" applyBorder="1" applyAlignment="1">
      <alignment horizontal="right" vertical="center"/>
    </xf>
    <xf numFmtId="166" fontId="6" fillId="2" borderId="2" xfId="4" applyNumberFormat="1" applyFont="1" applyFill="1" applyBorder="1" applyAlignment="1">
      <alignment horizontal="right" vertical="center"/>
    </xf>
    <xf numFmtId="3" fontId="6" fillId="7" borderId="8" xfId="0" applyNumberFormat="1" applyFont="1" applyFill="1" applyBorder="1" applyAlignment="1">
      <alignment horizontal="right" vertical="center" wrapText="1"/>
    </xf>
    <xf numFmtId="0" fontId="6" fillId="7" borderId="2" xfId="0" applyFont="1" applyFill="1" applyBorder="1" applyAlignment="1">
      <alignment horizontal="right" vertical="center" wrapText="1"/>
    </xf>
    <xf numFmtId="0" fontId="10" fillId="0" borderId="0" xfId="0" applyFont="1" applyFill="1" applyBorder="1" applyAlignment="1">
      <alignment horizontal="center"/>
    </xf>
    <xf numFmtId="0" fontId="3" fillId="2" borderId="6" xfId="0" applyFont="1" applyFill="1" applyBorder="1" applyAlignment="1">
      <alignment horizontal="center" wrapText="1"/>
    </xf>
    <xf numFmtId="0" fontId="6" fillId="3" borderId="8"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8" fillId="0" borderId="6" xfId="0" applyFont="1" applyBorder="1" applyAlignment="1">
      <alignment horizontal="right"/>
    </xf>
    <xf numFmtId="0" fontId="3" fillId="5" borderId="0" xfId="0" applyFont="1" applyFill="1" applyBorder="1" applyAlignment="1">
      <alignment vertical="center"/>
    </xf>
    <xf numFmtId="0" fontId="3" fillId="5" borderId="1" xfId="0" applyFont="1" applyFill="1" applyBorder="1" applyAlignment="1">
      <alignment vertical="center"/>
    </xf>
    <xf numFmtId="0" fontId="11" fillId="0" borderId="4" xfId="0" applyFont="1" applyBorder="1" applyAlignment="1">
      <alignment horizontal="center" vertical="center"/>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3" fillId="5" borderId="28" xfId="0" applyFont="1" applyFill="1" applyBorder="1" applyAlignment="1">
      <alignment vertical="center"/>
    </xf>
    <xf numFmtId="0" fontId="3" fillId="5" borderId="46" xfId="0" applyFont="1" applyFill="1" applyBorder="1" applyAlignment="1">
      <alignment vertical="center"/>
    </xf>
    <xf numFmtId="0" fontId="3" fillId="5" borderId="56" xfId="0" applyFont="1" applyFill="1" applyBorder="1" applyAlignment="1">
      <alignment vertical="center"/>
    </xf>
    <xf numFmtId="0" fontId="0" fillId="0" borderId="75"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19" xfId="0" applyFill="1" applyBorder="1" applyAlignment="1">
      <alignment horizontal="left" vertical="center" wrapText="1"/>
    </xf>
    <xf numFmtId="0" fontId="0" fillId="0" borderId="58" xfId="0" applyFill="1" applyBorder="1" applyAlignment="1">
      <alignment horizontal="left" vertical="center" wrapText="1"/>
    </xf>
    <xf numFmtId="0" fontId="0" fillId="0" borderId="17" xfId="0" applyFill="1" applyBorder="1" applyAlignment="1">
      <alignment horizontal="left" vertical="center" wrapText="1"/>
    </xf>
    <xf numFmtId="0" fontId="0" fillId="0" borderId="41" xfId="0" applyFill="1" applyBorder="1" applyAlignment="1">
      <alignment horizontal="left" vertical="center" wrapText="1"/>
    </xf>
    <xf numFmtId="0" fontId="0" fillId="0" borderId="62" xfId="0" applyFill="1" applyBorder="1" applyAlignment="1">
      <alignment horizontal="left" vertical="center" wrapText="1"/>
    </xf>
    <xf numFmtId="0" fontId="0" fillId="0" borderId="39" xfId="0" applyFill="1" applyBorder="1" applyAlignment="1">
      <alignment horizontal="left" vertical="center" wrapText="1"/>
    </xf>
    <xf numFmtId="0" fontId="11" fillId="0" borderId="0" xfId="0" applyFont="1" applyAlignment="1">
      <alignment horizontal="left"/>
    </xf>
    <xf numFmtId="3" fontId="6" fillId="7" borderId="2" xfId="0" applyNumberFormat="1" applyFont="1" applyFill="1" applyBorder="1" applyAlignment="1">
      <alignment horizontal="right" vertical="center" wrapText="1"/>
    </xf>
    <xf numFmtId="0" fontId="8" fillId="0" borderId="6" xfId="0" applyFont="1" applyFill="1" applyBorder="1" applyAlignment="1">
      <alignment horizontal="center" vertical="center"/>
    </xf>
    <xf numFmtId="164" fontId="8" fillId="5" borderId="54" xfId="0" applyNumberFormat="1" applyFont="1" applyFill="1" applyBorder="1" applyAlignment="1">
      <alignment vertical="center"/>
    </xf>
    <xf numFmtId="164" fontId="8" fillId="5" borderId="55" xfId="0" applyNumberFormat="1" applyFont="1" applyFill="1" applyBorder="1" applyAlignment="1">
      <alignment vertical="center"/>
    </xf>
    <xf numFmtId="164" fontId="8" fillId="5" borderId="57" xfId="0" applyNumberFormat="1" applyFont="1" applyFill="1" applyBorder="1" applyAlignment="1">
      <alignment vertical="center"/>
    </xf>
    <xf numFmtId="0" fontId="12" fillId="5" borderId="6" xfId="0" applyFont="1" applyFill="1" applyBorder="1" applyAlignment="1">
      <alignment horizontal="center" wrapText="1"/>
    </xf>
    <xf numFmtId="0" fontId="12" fillId="5" borderId="0" xfId="0" applyFont="1" applyFill="1" applyBorder="1" applyAlignment="1">
      <alignment horizontal="center" wrapText="1"/>
    </xf>
    <xf numFmtId="0" fontId="6" fillId="6" borderId="2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7" xfId="0" applyFont="1" applyFill="1" applyBorder="1" applyAlignment="1">
      <alignment horizontal="center" vertical="center"/>
    </xf>
    <xf numFmtId="10" fontId="8" fillId="5" borderId="7" xfId="0" applyNumberFormat="1" applyFont="1" applyFill="1" applyBorder="1" applyAlignment="1">
      <alignment vertical="center"/>
    </xf>
    <xf numFmtId="10" fontId="8" fillId="5" borderId="34" xfId="0" applyNumberFormat="1" applyFont="1" applyFill="1" applyBorder="1" applyAlignment="1">
      <alignment vertical="center"/>
    </xf>
    <xf numFmtId="10" fontId="8" fillId="5" borderId="43" xfId="0" applyNumberFormat="1" applyFont="1" applyFill="1" applyBorder="1" applyAlignment="1">
      <alignment vertical="center"/>
    </xf>
    <xf numFmtId="0" fontId="11" fillId="0" borderId="0" xfId="0" applyFont="1" applyFill="1" applyAlignment="1">
      <alignment horizontal="right"/>
    </xf>
    <xf numFmtId="0" fontId="13" fillId="0" borderId="0" xfId="0" applyFont="1" applyFill="1" applyBorder="1" applyAlignment="1">
      <alignment wrapText="1"/>
    </xf>
    <xf numFmtId="0" fontId="11" fillId="0" borderId="0" xfId="0" applyFont="1" applyAlignment="1">
      <alignment horizontal="center"/>
    </xf>
    <xf numFmtId="0" fontId="27" fillId="2" borderId="18" xfId="0" applyFont="1" applyFill="1" applyBorder="1" applyAlignment="1">
      <alignment horizontal="center" vertical="center" textRotation="90"/>
    </xf>
    <xf numFmtId="0" fontId="27" fillId="2" borderId="31" xfId="0" applyFont="1" applyFill="1" applyBorder="1" applyAlignment="1">
      <alignment horizontal="center" vertical="center" textRotation="90"/>
    </xf>
    <xf numFmtId="0" fontId="27" fillId="2" borderId="40" xfId="0" applyFont="1" applyFill="1" applyBorder="1" applyAlignment="1">
      <alignment horizontal="center" vertical="center" textRotation="90"/>
    </xf>
    <xf numFmtId="0" fontId="27" fillId="2" borderId="68" xfId="0" applyFont="1" applyFill="1" applyBorder="1" applyAlignment="1">
      <alignment horizontal="center" vertical="center" textRotation="90"/>
    </xf>
    <xf numFmtId="0" fontId="27" fillId="2" borderId="35" xfId="0" applyFont="1" applyFill="1" applyBorder="1" applyAlignment="1">
      <alignment horizontal="center" vertical="center" textRotation="90"/>
    </xf>
    <xf numFmtId="0" fontId="27" fillId="2" borderId="39" xfId="0" applyFont="1" applyFill="1" applyBorder="1" applyAlignment="1">
      <alignment horizontal="center" vertical="center" textRotation="90"/>
    </xf>
    <xf numFmtId="0" fontId="27" fillId="2" borderId="69" xfId="0" applyFont="1" applyFill="1" applyBorder="1" applyAlignment="1">
      <alignment horizontal="center" vertical="center" textRotation="90"/>
    </xf>
    <xf numFmtId="0" fontId="27" fillId="2" borderId="45" xfId="0" applyFont="1" applyFill="1" applyBorder="1" applyAlignment="1">
      <alignment horizontal="center" vertical="center" textRotation="90"/>
    </xf>
    <xf numFmtId="0" fontId="27" fillId="2" borderId="71" xfId="0" applyFont="1" applyFill="1" applyBorder="1" applyAlignment="1">
      <alignment horizontal="center" vertical="center" textRotation="90"/>
    </xf>
    <xf numFmtId="0" fontId="0" fillId="0" borderId="0" xfId="0" applyFont="1" applyAlignment="1">
      <alignment horizontal="left" vertical="top" wrapText="1"/>
    </xf>
    <xf numFmtId="3" fontId="25" fillId="6" borderId="13" xfId="2" applyNumberFormat="1" applyFont="1" applyFill="1" applyBorder="1" applyAlignment="1">
      <alignment horizontal="center" vertical="center"/>
    </xf>
    <xf numFmtId="3" fontId="25" fillId="6" borderId="11" xfId="2" applyNumberFormat="1" applyFont="1" applyFill="1" applyBorder="1" applyAlignment="1">
      <alignment horizontal="center" vertical="center"/>
    </xf>
    <xf numFmtId="9" fontId="14" fillId="6" borderId="13" xfId="1" applyNumberFormat="1" applyFont="1" applyFill="1" applyBorder="1" applyAlignment="1">
      <alignment horizontal="center" vertical="center"/>
    </xf>
    <xf numFmtId="9" fontId="14" fillId="6" borderId="9" xfId="1" applyNumberFormat="1" applyFont="1" applyFill="1" applyBorder="1" applyAlignment="1">
      <alignment horizontal="center" vertical="center"/>
    </xf>
    <xf numFmtId="0" fontId="16" fillId="0" borderId="8" xfId="2" applyFont="1" applyFill="1" applyBorder="1" applyAlignment="1">
      <alignment horizontal="left" vertical="center" wrapText="1"/>
    </xf>
    <xf numFmtId="0" fontId="16" fillId="0" borderId="2" xfId="2" applyFont="1" applyFill="1" applyBorder="1" applyAlignment="1">
      <alignment horizontal="left" vertical="center" wrapText="1"/>
    </xf>
    <xf numFmtId="0" fontId="16" fillId="0" borderId="11" xfId="2" applyFont="1" applyFill="1" applyBorder="1" applyAlignment="1">
      <alignment horizontal="left" vertical="center" wrapText="1"/>
    </xf>
    <xf numFmtId="0" fontId="17" fillId="10" borderId="8"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9"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0" fillId="10" borderId="14" xfId="0" applyFill="1" applyBorder="1" applyAlignment="1">
      <alignment horizontal="center" vertical="center"/>
    </xf>
    <xf numFmtId="0" fontId="0" fillId="10" borderId="15" xfId="0" applyFill="1" applyBorder="1" applyAlignment="1">
      <alignment horizontal="center" vertical="center"/>
    </xf>
    <xf numFmtId="165" fontId="11" fillId="0" borderId="25" xfId="1" applyNumberFormat="1" applyFont="1" applyBorder="1" applyAlignment="1">
      <alignment horizontal="center" vertical="center"/>
    </xf>
    <xf numFmtId="165" fontId="11" fillId="0" borderId="27" xfId="1" applyNumberFormat="1" applyFont="1" applyBorder="1" applyAlignment="1">
      <alignment horizontal="center" vertical="center"/>
    </xf>
    <xf numFmtId="165" fontId="11" fillId="0" borderId="35" xfId="1" applyNumberFormat="1" applyFont="1" applyBorder="1" applyAlignment="1">
      <alignment horizontal="center" vertical="center"/>
    </xf>
    <xf numFmtId="165" fontId="11" fillId="0" borderId="45" xfId="1" applyNumberFormat="1" applyFont="1" applyBorder="1" applyAlignment="1">
      <alignment horizontal="center" vertical="center"/>
    </xf>
    <xf numFmtId="0" fontId="5" fillId="0" borderId="0" xfId="0" applyFont="1" applyAlignment="1">
      <alignment horizontal="left" vertical="center" wrapText="1"/>
    </xf>
    <xf numFmtId="37" fontId="0" fillId="0" borderId="63" xfId="0" applyNumberFormat="1" applyBorder="1" applyAlignment="1">
      <alignment horizontal="center" vertical="center"/>
    </xf>
    <xf numFmtId="37" fontId="0" fillId="0" borderId="64" xfId="0" applyNumberFormat="1" applyBorder="1" applyAlignment="1">
      <alignment horizontal="center" vertical="center"/>
    </xf>
    <xf numFmtId="37" fontId="0" fillId="0" borderId="66" xfId="0" applyNumberFormat="1" applyBorder="1" applyAlignment="1">
      <alignment horizontal="center" vertical="center"/>
    </xf>
    <xf numFmtId="0" fontId="3" fillId="11" borderId="14" xfId="0" applyFont="1" applyFill="1" applyBorder="1" applyAlignment="1">
      <alignment horizontal="right" vertical="center"/>
    </xf>
    <xf numFmtId="0" fontId="3" fillId="11" borderId="12" xfId="0" applyFont="1" applyFill="1" applyBorder="1" applyAlignment="1">
      <alignment horizontal="right" vertical="center"/>
    </xf>
    <xf numFmtId="0" fontId="3" fillId="11" borderId="13" xfId="0" applyFont="1" applyFill="1" applyBorder="1" applyAlignment="1">
      <alignment horizontal="right" vertical="center"/>
    </xf>
    <xf numFmtId="37" fontId="3" fillId="11" borderId="14" xfId="0" applyNumberFormat="1" applyFont="1" applyFill="1" applyBorder="1" applyAlignment="1">
      <alignment horizontal="center" vertical="center"/>
    </xf>
    <xf numFmtId="37" fontId="3" fillId="11" borderId="2" xfId="0" applyNumberFormat="1" applyFont="1" applyFill="1" applyBorder="1" applyAlignment="1">
      <alignment horizontal="center" vertical="center"/>
    </xf>
    <xf numFmtId="37" fontId="3" fillId="11" borderId="13" xfId="0" applyNumberFormat="1" applyFont="1" applyFill="1" applyBorder="1" applyAlignment="1">
      <alignment horizontal="center" vertical="center"/>
    </xf>
    <xf numFmtId="9" fontId="0" fillId="11" borderId="8" xfId="1" applyNumberFormat="1" applyFont="1" applyFill="1" applyBorder="1" applyAlignment="1">
      <alignment horizontal="center" vertical="center"/>
    </xf>
    <xf numFmtId="9" fontId="0" fillId="11" borderId="9" xfId="1" applyNumberFormat="1" applyFont="1" applyFill="1" applyBorder="1" applyAlignment="1">
      <alignment horizontal="center" vertical="center"/>
    </xf>
    <xf numFmtId="0" fontId="5" fillId="0" borderId="0" xfId="0" applyFont="1" applyBorder="1" applyAlignment="1">
      <alignment horizontal="left" vertical="top" wrapText="1"/>
    </xf>
    <xf numFmtId="0" fontId="0" fillId="0" borderId="25"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37" fontId="0" fillId="0" borderId="25" xfId="0" applyNumberFormat="1" applyBorder="1" applyAlignment="1">
      <alignment horizontal="center" vertical="center"/>
    </xf>
    <xf numFmtId="37" fontId="0" fillId="0" borderId="26" xfId="0" applyNumberFormat="1" applyBorder="1" applyAlignment="1">
      <alignment horizontal="center" vertical="center"/>
    </xf>
    <xf numFmtId="37" fontId="0" fillId="0" borderId="24" xfId="0" applyNumberFormat="1" applyBorder="1" applyAlignment="1">
      <alignment horizontal="center" vertical="center"/>
    </xf>
    <xf numFmtId="0" fontId="0" fillId="0" borderId="59" xfId="0"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12" fillId="5" borderId="3"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0" fillId="0" borderId="0" xfId="0" applyFont="1" applyAlignment="1">
      <alignment horizontal="left" vertical="center"/>
    </xf>
    <xf numFmtId="0" fontId="0" fillId="11" borderId="14" xfId="0" applyFill="1" applyBorder="1" applyAlignment="1">
      <alignment horizontal="center" vertical="center"/>
    </xf>
    <xf numFmtId="0" fontId="0" fillId="11" borderId="12" xfId="0" applyFill="1" applyBorder="1" applyAlignment="1">
      <alignment horizontal="center" vertical="center"/>
    </xf>
    <xf numFmtId="0" fontId="0" fillId="11" borderId="13" xfId="0" applyFill="1" applyBorder="1" applyAlignment="1">
      <alignment horizontal="center" vertical="center"/>
    </xf>
    <xf numFmtId="37" fontId="0" fillId="11" borderId="14" xfId="0" applyNumberFormat="1" applyFill="1" applyBorder="1" applyAlignment="1">
      <alignment horizontal="center" vertical="center"/>
    </xf>
    <xf numFmtId="37" fontId="0" fillId="11" borderId="12" xfId="0" applyNumberFormat="1" applyFill="1" applyBorder="1" applyAlignment="1">
      <alignment horizontal="center" vertical="center"/>
    </xf>
    <xf numFmtId="37" fontId="0" fillId="11" borderId="15" xfId="0" applyNumberFormat="1" applyFill="1" applyBorder="1" applyAlignment="1">
      <alignment horizontal="center" vertical="center"/>
    </xf>
    <xf numFmtId="37" fontId="0" fillId="0" borderId="65" xfId="0" applyNumberFormat="1" applyBorder="1" applyAlignment="1">
      <alignment horizontal="center" vertical="center"/>
    </xf>
    <xf numFmtId="165" fontId="11" fillId="0" borderId="51" xfId="1" applyNumberFormat="1" applyFont="1" applyBorder="1" applyAlignment="1">
      <alignment horizontal="center" vertical="center"/>
    </xf>
    <xf numFmtId="165" fontId="11" fillId="0" borderId="53" xfId="1" applyNumberFormat="1" applyFont="1" applyBorder="1" applyAlignment="1">
      <alignment horizontal="center"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3" fillId="10" borderId="0" xfId="0" applyFont="1" applyFill="1" applyBorder="1" applyAlignment="1">
      <alignment horizontal="center" vertical="center" wrapText="1"/>
    </xf>
    <xf numFmtId="0" fontId="3" fillId="10" borderId="34" xfId="0" applyFont="1" applyFill="1" applyBorder="1" applyAlignment="1">
      <alignment horizontal="center" vertical="center" wrapText="1"/>
    </xf>
    <xf numFmtId="37" fontId="5" fillId="0" borderId="0" xfId="0" applyNumberFormat="1" applyFont="1" applyBorder="1" applyAlignment="1">
      <alignment horizontal="left" vertical="center" wrapText="1"/>
    </xf>
    <xf numFmtId="3" fontId="3" fillId="0" borderId="17" xfId="0" applyNumberFormat="1" applyFont="1" applyFill="1" applyBorder="1" applyAlignment="1">
      <alignment horizontal="center" vertical="center" wrapText="1"/>
    </xf>
    <xf numFmtId="3" fontId="3" fillId="0" borderId="69" xfId="0" applyNumberFormat="1" applyFont="1" applyFill="1" applyBorder="1" applyAlignment="1">
      <alignment horizontal="center" vertical="center" wrapText="1"/>
    </xf>
    <xf numFmtId="3" fontId="3" fillId="0" borderId="48" xfId="0" applyNumberFormat="1" applyFont="1" applyFill="1" applyBorder="1" applyAlignment="1">
      <alignment horizontal="center" vertical="center" wrapText="1"/>
    </xf>
    <xf numFmtId="3" fontId="3" fillId="0" borderId="53" xfId="0" applyNumberFormat="1" applyFont="1" applyFill="1" applyBorder="1" applyAlignment="1">
      <alignment horizontal="center" vertical="center" wrapText="1"/>
    </xf>
    <xf numFmtId="3" fontId="0" fillId="0" borderId="68" xfId="0" applyNumberFormat="1" applyFill="1" applyBorder="1" applyAlignment="1">
      <alignment horizontal="center" vertical="center" wrapText="1"/>
    </xf>
    <xf numFmtId="3" fontId="0" fillId="0" borderId="69" xfId="0" applyNumberFormat="1" applyFill="1" applyBorder="1" applyAlignment="1">
      <alignment horizontal="center" vertical="center" wrapText="1"/>
    </xf>
    <xf numFmtId="3" fontId="0" fillId="0" borderId="51" xfId="0" applyNumberFormat="1" applyFill="1" applyBorder="1" applyAlignment="1">
      <alignment horizontal="center" vertical="center" wrapText="1"/>
    </xf>
    <xf numFmtId="3" fontId="0" fillId="0" borderId="53" xfId="0" applyNumberFormat="1" applyFill="1" applyBorder="1" applyAlignment="1">
      <alignment horizontal="center" vertical="center" wrapText="1"/>
    </xf>
    <xf numFmtId="3" fontId="3" fillId="11" borderId="8" xfId="0" applyNumberFormat="1" applyFont="1" applyFill="1" applyBorder="1" applyAlignment="1">
      <alignment horizontal="right" vertical="center" wrapText="1"/>
    </xf>
    <xf numFmtId="3" fontId="3" fillId="11" borderId="2" xfId="0" applyNumberFormat="1" applyFont="1" applyFill="1" applyBorder="1" applyAlignment="1">
      <alignment horizontal="right" vertical="center" wrapText="1"/>
    </xf>
    <xf numFmtId="165" fontId="0" fillId="11" borderId="14" xfId="1" applyNumberFormat="1" applyFont="1" applyFill="1" applyBorder="1" applyAlignment="1">
      <alignment horizontal="center" vertical="center" wrapText="1"/>
    </xf>
    <xf numFmtId="165" fontId="0" fillId="11" borderId="15" xfId="1" applyNumberFormat="1" applyFont="1" applyFill="1" applyBorder="1" applyAlignment="1">
      <alignment horizontal="center" vertical="center" wrapText="1"/>
    </xf>
    <xf numFmtId="9" fontId="0" fillId="11" borderId="11" xfId="0" applyNumberFormat="1" applyFill="1" applyBorder="1" applyAlignment="1">
      <alignment horizontal="center" vertical="center" wrapText="1"/>
    </xf>
    <xf numFmtId="9" fontId="0" fillId="11" borderId="15" xfId="0" applyNumberForma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wrapText="1"/>
    </xf>
    <xf numFmtId="3" fontId="3" fillId="0" borderId="33"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34" xfId="0" applyNumberFormat="1" applyFont="1" applyFill="1" applyBorder="1" applyAlignment="1">
      <alignment horizontal="center" vertical="center" wrapText="1"/>
    </xf>
    <xf numFmtId="3" fontId="3" fillId="0" borderId="42"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43" xfId="0" applyNumberFormat="1" applyFont="1" applyFill="1" applyBorder="1" applyAlignment="1">
      <alignment horizontal="center" vertical="center" wrapText="1"/>
    </xf>
    <xf numFmtId="0" fontId="0" fillId="10" borderId="8" xfId="0" applyFill="1" applyBorder="1" applyAlignment="1">
      <alignment horizontal="center" vertical="center"/>
    </xf>
    <xf numFmtId="0" fontId="0" fillId="10" borderId="2" xfId="0" applyFill="1" applyBorder="1" applyAlignment="1">
      <alignment horizontal="center" vertical="center"/>
    </xf>
    <xf numFmtId="0" fontId="0" fillId="10" borderId="9" xfId="0" applyFill="1" applyBorder="1" applyAlignment="1">
      <alignment horizontal="center" vertical="center"/>
    </xf>
    <xf numFmtId="0" fontId="0" fillId="10" borderId="13" xfId="0" applyFill="1" applyBorder="1" applyAlignment="1">
      <alignment horizontal="center" vertical="center"/>
    </xf>
    <xf numFmtId="0" fontId="28" fillId="0" borderId="0" xfId="0" applyFont="1" applyAlignment="1">
      <alignment horizontal="center" vertical="center"/>
    </xf>
    <xf numFmtId="0" fontId="11" fillId="0" borderId="0" xfId="0" applyFont="1" applyAlignment="1">
      <alignment horizontal="left" vertical="top" wrapText="1"/>
    </xf>
    <xf numFmtId="0" fontId="0" fillId="11" borderId="15" xfId="0" applyFill="1" applyBorder="1" applyAlignment="1">
      <alignment horizontal="center" vertical="center"/>
    </xf>
  </cellXfs>
  <cellStyles count="8">
    <cellStyle name="Millares" xfId="4" builtinId="3"/>
    <cellStyle name="Normal" xfId="0" builtinId="0"/>
    <cellStyle name="Normal_Consolidado" xfId="3"/>
    <cellStyle name="Normal_Hoja2" xfId="5"/>
    <cellStyle name="Normal_Hoja4" xfId="2"/>
    <cellStyle name="Normal_munXdeptoXetario" xfId="6"/>
    <cellStyle name="Normal_munXdeptoXetario_1" xfId="7"/>
    <cellStyle name="Porcentaje" xfId="1" builtinId="5"/>
  </cellStyles>
  <dxfs count="0"/>
  <tableStyles count="0" defaultTableStyle="TableStyleMedium2" defaultPivotStyle="PivotStyleLight16"/>
  <colors>
    <mruColors>
      <color rgb="FFBAE4B3"/>
      <color rgb="FFEDF8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40</xdr:col>
      <xdr:colOff>31936</xdr:colOff>
      <xdr:row>0</xdr:row>
      <xdr:rowOff>0</xdr:rowOff>
    </xdr:from>
    <xdr:to>
      <xdr:col>40</xdr:col>
      <xdr:colOff>636774</xdr:colOff>
      <xdr:row>2</xdr:row>
      <xdr:rowOff>179294</xdr:rowOff>
    </xdr:to>
    <xdr:pic>
      <xdr:nvPicPr>
        <xdr:cNvPr id="18"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23878054" y="0"/>
          <a:ext cx="604838" cy="571500"/>
        </a:xfrm>
        <a:prstGeom prst="rect">
          <a:avLst/>
        </a:prstGeom>
      </xdr:spPr>
    </xdr:pic>
    <xdr:clientData/>
  </xdr:twoCellAnchor>
  <xdr:oneCellAnchor>
    <xdr:from>
      <xdr:col>141</xdr:col>
      <xdr:colOff>13606</xdr:colOff>
      <xdr:row>0</xdr:row>
      <xdr:rowOff>0</xdr:rowOff>
    </xdr:from>
    <xdr:ext cx="604838" cy="600075"/>
    <xdr:pic>
      <xdr:nvPicPr>
        <xdr:cNvPr id="20" name="Imagen 7"/>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72852642" y="0"/>
          <a:ext cx="604838" cy="600075"/>
        </a:xfrm>
        <a:prstGeom prst="rect">
          <a:avLst/>
        </a:prstGeom>
      </xdr:spPr>
    </xdr:pic>
    <xdr:clientData/>
  </xdr:oneCellAnchor>
  <xdr:oneCellAnchor>
    <xdr:from>
      <xdr:col>156</xdr:col>
      <xdr:colOff>445034</xdr:colOff>
      <xdr:row>0</xdr:row>
      <xdr:rowOff>24493</xdr:rowOff>
    </xdr:from>
    <xdr:ext cx="826578" cy="394608"/>
    <xdr:pic>
      <xdr:nvPicPr>
        <xdr:cNvPr id="2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101248" y="24493"/>
          <a:ext cx="826578" cy="394608"/>
        </a:xfrm>
        <a:prstGeom prst="rect">
          <a:avLst/>
        </a:prstGeom>
      </xdr:spPr>
    </xdr:pic>
    <xdr:clientData/>
  </xdr:oneCellAnchor>
  <xdr:oneCellAnchor>
    <xdr:from>
      <xdr:col>162</xdr:col>
      <xdr:colOff>40820</xdr:colOff>
      <xdr:row>0</xdr:row>
      <xdr:rowOff>13608</xdr:rowOff>
    </xdr:from>
    <xdr:ext cx="604838" cy="600075"/>
    <xdr:pic>
      <xdr:nvPicPr>
        <xdr:cNvPr id="22" name="Imagen 1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81030534" y="13608"/>
          <a:ext cx="604838" cy="600075"/>
        </a:xfrm>
        <a:prstGeom prst="rect">
          <a:avLst/>
        </a:prstGeom>
      </xdr:spPr>
    </xdr:pic>
    <xdr:clientData/>
  </xdr:oneCellAnchor>
  <xdr:oneCellAnchor>
    <xdr:from>
      <xdr:col>177</xdr:col>
      <xdr:colOff>330095</xdr:colOff>
      <xdr:row>0</xdr:row>
      <xdr:rowOff>400</xdr:rowOff>
    </xdr:from>
    <xdr:ext cx="826578" cy="394608"/>
    <xdr:pic>
      <xdr:nvPicPr>
        <xdr:cNvPr id="23"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768595" y="400"/>
          <a:ext cx="826578" cy="394608"/>
        </a:xfrm>
        <a:prstGeom prst="rect">
          <a:avLst/>
        </a:prstGeom>
      </xdr:spPr>
    </xdr:pic>
    <xdr:clientData/>
  </xdr:oneCellAnchor>
  <xdr:oneCellAnchor>
    <xdr:from>
      <xdr:col>181</xdr:col>
      <xdr:colOff>36020</xdr:colOff>
      <xdr:row>0</xdr:row>
      <xdr:rowOff>36020</xdr:rowOff>
    </xdr:from>
    <xdr:ext cx="604838" cy="600075"/>
    <xdr:pic>
      <xdr:nvPicPr>
        <xdr:cNvPr id="24" name="Imagen 1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80662344" y="36020"/>
          <a:ext cx="604838" cy="600075"/>
        </a:xfrm>
        <a:prstGeom prst="rect">
          <a:avLst/>
        </a:prstGeom>
      </xdr:spPr>
    </xdr:pic>
    <xdr:clientData/>
  </xdr:oneCellAnchor>
  <xdr:oneCellAnchor>
    <xdr:from>
      <xdr:col>197</xdr:col>
      <xdr:colOff>318889</xdr:colOff>
      <xdr:row>0</xdr:row>
      <xdr:rowOff>11606</xdr:rowOff>
    </xdr:from>
    <xdr:ext cx="826578" cy="394608"/>
    <xdr:pic>
      <xdr:nvPicPr>
        <xdr:cNvPr id="25" name="Imagen 1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792007" y="11606"/>
          <a:ext cx="826578" cy="394608"/>
        </a:xfrm>
        <a:prstGeom prst="rect">
          <a:avLst/>
        </a:prstGeom>
      </xdr:spPr>
    </xdr:pic>
    <xdr:clientData/>
  </xdr:oneCellAnchor>
  <xdr:oneCellAnchor>
    <xdr:from>
      <xdr:col>70</xdr:col>
      <xdr:colOff>133049</xdr:colOff>
      <xdr:row>0</xdr:row>
      <xdr:rowOff>32495</xdr:rowOff>
    </xdr:from>
    <xdr:ext cx="767937" cy="394608"/>
    <xdr:pic>
      <xdr:nvPicPr>
        <xdr:cNvPr id="28"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6658" y="32495"/>
          <a:ext cx="767937" cy="394608"/>
        </a:xfrm>
        <a:prstGeom prst="rect">
          <a:avLst/>
        </a:prstGeom>
      </xdr:spPr>
    </xdr:pic>
    <xdr:clientData/>
  </xdr:oneCellAnchor>
  <xdr:oneCellAnchor>
    <xdr:from>
      <xdr:col>57</xdr:col>
      <xdr:colOff>67235</xdr:colOff>
      <xdr:row>0</xdr:row>
      <xdr:rowOff>0</xdr:rowOff>
    </xdr:from>
    <xdr:ext cx="588777" cy="600075"/>
    <xdr:pic>
      <xdr:nvPicPr>
        <xdr:cNvPr id="29" name="Imagen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32037617" y="0"/>
          <a:ext cx="588777" cy="600075"/>
        </a:xfrm>
        <a:prstGeom prst="rect">
          <a:avLst/>
        </a:prstGeom>
      </xdr:spPr>
    </xdr:pic>
    <xdr:clientData/>
  </xdr:oneCellAnchor>
  <xdr:twoCellAnchor editAs="oneCell">
    <xdr:from>
      <xdr:col>8</xdr:col>
      <xdr:colOff>22411</xdr:colOff>
      <xdr:row>0</xdr:row>
      <xdr:rowOff>0</xdr:rowOff>
    </xdr:from>
    <xdr:to>
      <xdr:col>9</xdr:col>
      <xdr:colOff>545606</xdr:colOff>
      <xdr:row>2</xdr:row>
      <xdr:rowOff>179294</xdr:rowOff>
    </xdr:to>
    <xdr:pic>
      <xdr:nvPicPr>
        <xdr:cNvPr id="30"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8124264" y="0"/>
          <a:ext cx="601636" cy="571500"/>
        </a:xfrm>
        <a:prstGeom prst="rect">
          <a:avLst/>
        </a:prstGeom>
      </xdr:spPr>
    </xdr:pic>
    <xdr:clientData/>
  </xdr:twoCellAnchor>
  <xdr:oneCellAnchor>
    <xdr:from>
      <xdr:col>24</xdr:col>
      <xdr:colOff>224119</xdr:colOff>
      <xdr:row>0</xdr:row>
      <xdr:rowOff>44822</xdr:rowOff>
    </xdr:from>
    <xdr:ext cx="767937" cy="394608"/>
    <xdr:pic>
      <xdr:nvPicPr>
        <xdr:cNvPr id="31"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74472" y="44822"/>
          <a:ext cx="767937" cy="394608"/>
        </a:xfrm>
        <a:prstGeom prst="rect">
          <a:avLst/>
        </a:prstGeom>
      </xdr:spPr>
    </xdr:pic>
    <xdr:clientData/>
  </xdr:oneCellAnchor>
  <xdr:oneCellAnchor>
    <xdr:from>
      <xdr:col>51</xdr:col>
      <xdr:colOff>438556</xdr:colOff>
      <xdr:row>0</xdr:row>
      <xdr:rowOff>33618</xdr:rowOff>
    </xdr:from>
    <xdr:ext cx="767937" cy="394608"/>
    <xdr:pic>
      <xdr:nvPicPr>
        <xdr:cNvPr id="32"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53880" y="33618"/>
          <a:ext cx="767937" cy="394608"/>
        </a:xfrm>
        <a:prstGeom prst="rect">
          <a:avLst/>
        </a:prstGeom>
      </xdr:spPr>
    </xdr:pic>
    <xdr:clientData/>
  </xdr:oneCellAnchor>
  <xdr:oneCellAnchor>
    <xdr:from>
      <xdr:col>71</xdr:col>
      <xdr:colOff>258950</xdr:colOff>
      <xdr:row>29</xdr:row>
      <xdr:rowOff>183929</xdr:rowOff>
    </xdr:from>
    <xdr:ext cx="209550" cy="180975"/>
    <xdr:sp macro="" textlink="">
      <xdr:nvSpPr>
        <xdr:cNvPr id="33" name="32 CuadroTexto"/>
        <xdr:cNvSpPr txBox="1"/>
      </xdr:nvSpPr>
      <xdr:spPr>
        <a:xfrm>
          <a:off x="39843536" y="6266791"/>
          <a:ext cx="2095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5</a:t>
          </a:r>
        </a:p>
      </xdr:txBody>
    </xdr:sp>
    <xdr:clientData/>
  </xdr:oneCellAnchor>
  <xdr:oneCellAnchor>
    <xdr:from>
      <xdr:col>28</xdr:col>
      <xdr:colOff>22412</xdr:colOff>
      <xdr:row>0</xdr:row>
      <xdr:rowOff>0</xdr:rowOff>
    </xdr:from>
    <xdr:ext cx="604838" cy="571500"/>
    <xdr:pic>
      <xdr:nvPicPr>
        <xdr:cNvPr id="19"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16192500" y="0"/>
          <a:ext cx="604838" cy="571500"/>
        </a:xfrm>
        <a:prstGeom prst="rect">
          <a:avLst/>
        </a:prstGeom>
      </xdr:spPr>
    </xdr:pic>
    <xdr:clientData/>
  </xdr:oneCellAnchor>
  <xdr:oneCellAnchor>
    <xdr:from>
      <xdr:col>38</xdr:col>
      <xdr:colOff>691565</xdr:colOff>
      <xdr:row>0</xdr:row>
      <xdr:rowOff>33617</xdr:rowOff>
    </xdr:from>
    <xdr:ext cx="767937" cy="394608"/>
    <xdr:pic>
      <xdr:nvPicPr>
        <xdr:cNvPr id="26"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02529" y="33617"/>
          <a:ext cx="767937" cy="394608"/>
        </a:xfrm>
        <a:prstGeom prst="rect">
          <a:avLst/>
        </a:prstGeom>
      </xdr:spPr>
    </xdr:pic>
    <xdr:clientData/>
  </xdr:oneCellAnchor>
  <xdr:oneCellAnchor>
    <xdr:from>
      <xdr:col>0</xdr:col>
      <xdr:colOff>0</xdr:colOff>
      <xdr:row>0</xdr:row>
      <xdr:rowOff>0</xdr:rowOff>
    </xdr:from>
    <xdr:ext cx="601636" cy="571500"/>
    <xdr:pic>
      <xdr:nvPicPr>
        <xdr:cNvPr id="17"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15240000" y="0"/>
          <a:ext cx="601636" cy="571500"/>
        </a:xfrm>
        <a:prstGeom prst="rect">
          <a:avLst/>
        </a:prstGeom>
      </xdr:spPr>
    </xdr:pic>
    <xdr:clientData/>
  </xdr:oneCellAnchor>
  <xdr:oneCellAnchor>
    <xdr:from>
      <xdr:col>6</xdr:col>
      <xdr:colOff>89649</xdr:colOff>
      <xdr:row>0</xdr:row>
      <xdr:rowOff>44823</xdr:rowOff>
    </xdr:from>
    <xdr:ext cx="767937" cy="394608"/>
    <xdr:pic>
      <xdr:nvPicPr>
        <xdr:cNvPr id="27"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06237" y="44823"/>
          <a:ext cx="767937" cy="394608"/>
        </a:xfrm>
        <a:prstGeom prst="rect">
          <a:avLst/>
        </a:prstGeom>
      </xdr:spPr>
    </xdr:pic>
    <xdr:clientData/>
  </xdr:oneCellAnchor>
  <xdr:oneCellAnchor>
    <xdr:from>
      <xdr:col>201</xdr:col>
      <xdr:colOff>13607</xdr:colOff>
      <xdr:row>0</xdr:row>
      <xdr:rowOff>13608</xdr:rowOff>
    </xdr:from>
    <xdr:ext cx="604838" cy="600075"/>
    <xdr:pic>
      <xdr:nvPicPr>
        <xdr:cNvPr id="34" name="Imagen 1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56390401" y="13608"/>
          <a:ext cx="604838" cy="600075"/>
        </a:xfrm>
        <a:prstGeom prst="rect">
          <a:avLst/>
        </a:prstGeom>
      </xdr:spPr>
    </xdr:pic>
    <xdr:clientData/>
  </xdr:oneCellAnchor>
  <xdr:oneCellAnchor>
    <xdr:from>
      <xdr:col>217</xdr:col>
      <xdr:colOff>296479</xdr:colOff>
      <xdr:row>0</xdr:row>
      <xdr:rowOff>11606</xdr:rowOff>
    </xdr:from>
    <xdr:ext cx="826578" cy="394608"/>
    <xdr:pic>
      <xdr:nvPicPr>
        <xdr:cNvPr id="35" name="Imagen 1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792008" y="11606"/>
          <a:ext cx="826578" cy="394608"/>
        </a:xfrm>
        <a:prstGeom prst="rect">
          <a:avLst/>
        </a:prstGeom>
      </xdr:spPr>
    </xdr:pic>
    <xdr:clientData/>
  </xdr:oneCellAnchor>
  <xdr:oneCellAnchor>
    <xdr:from>
      <xdr:col>230</xdr:col>
      <xdr:colOff>13607</xdr:colOff>
      <xdr:row>0</xdr:row>
      <xdr:rowOff>13608</xdr:rowOff>
    </xdr:from>
    <xdr:ext cx="604838" cy="600075"/>
    <xdr:pic>
      <xdr:nvPicPr>
        <xdr:cNvPr id="36" name="Imagen 1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56390401" y="13608"/>
          <a:ext cx="604838" cy="600075"/>
        </a:xfrm>
        <a:prstGeom prst="rect">
          <a:avLst/>
        </a:prstGeom>
      </xdr:spPr>
    </xdr:pic>
    <xdr:clientData/>
  </xdr:oneCellAnchor>
  <xdr:oneCellAnchor>
    <xdr:from>
      <xdr:col>246</xdr:col>
      <xdr:colOff>262861</xdr:colOff>
      <xdr:row>0</xdr:row>
      <xdr:rowOff>11606</xdr:rowOff>
    </xdr:from>
    <xdr:ext cx="826578" cy="394608"/>
    <xdr:pic>
      <xdr:nvPicPr>
        <xdr:cNvPr id="37" name="Imagen 1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075155" y="11606"/>
          <a:ext cx="826578" cy="394608"/>
        </a:xfrm>
        <a:prstGeom prst="rect">
          <a:avLst/>
        </a:prstGeom>
      </xdr:spPr>
    </xdr:pic>
    <xdr:clientData/>
  </xdr:oneCellAnchor>
  <xdr:oneCellAnchor>
    <xdr:from>
      <xdr:col>101</xdr:col>
      <xdr:colOff>129155</xdr:colOff>
      <xdr:row>0</xdr:row>
      <xdr:rowOff>17395</xdr:rowOff>
    </xdr:from>
    <xdr:ext cx="767937" cy="394608"/>
    <xdr:pic>
      <xdr:nvPicPr>
        <xdr:cNvPr id="39"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406773" y="17395"/>
          <a:ext cx="767937" cy="394608"/>
        </a:xfrm>
        <a:prstGeom prst="rect">
          <a:avLst/>
        </a:prstGeom>
      </xdr:spPr>
    </xdr:pic>
    <xdr:clientData/>
  </xdr:oneCellAnchor>
  <xdr:oneCellAnchor>
    <xdr:from>
      <xdr:col>85</xdr:col>
      <xdr:colOff>24848</xdr:colOff>
      <xdr:row>0</xdr:row>
      <xdr:rowOff>0</xdr:rowOff>
    </xdr:from>
    <xdr:ext cx="588777" cy="600075"/>
    <xdr:pic>
      <xdr:nvPicPr>
        <xdr:cNvPr id="40" name="Imagen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40104391" y="0"/>
          <a:ext cx="588777" cy="600075"/>
        </a:xfrm>
        <a:prstGeom prst="rect">
          <a:avLst/>
        </a:prstGeom>
      </xdr:spPr>
    </xdr:pic>
    <xdr:clientData/>
  </xdr:oneCellAnchor>
  <xdr:oneCellAnchor>
    <xdr:from>
      <xdr:col>102</xdr:col>
      <xdr:colOff>233797</xdr:colOff>
      <xdr:row>29</xdr:row>
      <xdr:rowOff>177362</xdr:rowOff>
    </xdr:from>
    <xdr:ext cx="209550" cy="180975"/>
    <xdr:sp macro="" textlink="">
      <xdr:nvSpPr>
        <xdr:cNvPr id="41" name="40 CuadroTexto"/>
        <xdr:cNvSpPr txBox="1"/>
      </xdr:nvSpPr>
      <xdr:spPr>
        <a:xfrm>
          <a:off x="56115987" y="6260224"/>
          <a:ext cx="2095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7</a:t>
          </a:r>
        </a:p>
      </xdr:txBody>
    </xdr:sp>
    <xdr:clientData/>
  </xdr:oneCellAnchor>
  <xdr:oneCellAnchor>
    <xdr:from>
      <xdr:col>7</xdr:col>
      <xdr:colOff>69182</xdr:colOff>
      <xdr:row>29</xdr:row>
      <xdr:rowOff>185105</xdr:rowOff>
    </xdr:from>
    <xdr:ext cx="209550" cy="180975"/>
    <xdr:sp macro="" textlink="">
      <xdr:nvSpPr>
        <xdr:cNvPr id="38" name="37 CuadroTexto"/>
        <xdr:cNvSpPr txBox="1"/>
      </xdr:nvSpPr>
      <xdr:spPr>
        <a:xfrm>
          <a:off x="7879682" y="6325067"/>
          <a:ext cx="2095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1</a:t>
          </a:r>
        </a:p>
      </xdr:txBody>
    </xdr:sp>
    <xdr:clientData/>
  </xdr:oneCellAnchor>
  <xdr:oneCellAnchor>
    <xdr:from>
      <xdr:col>26</xdr:col>
      <xdr:colOff>96371</xdr:colOff>
      <xdr:row>29</xdr:row>
      <xdr:rowOff>189882</xdr:rowOff>
    </xdr:from>
    <xdr:ext cx="209550" cy="180975"/>
    <xdr:sp macro="" textlink="">
      <xdr:nvSpPr>
        <xdr:cNvPr id="42" name="41 CuadroTexto"/>
        <xdr:cNvSpPr txBox="1"/>
      </xdr:nvSpPr>
      <xdr:spPr>
        <a:xfrm>
          <a:off x="15940716" y="6272744"/>
          <a:ext cx="2095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2</a:t>
          </a:r>
        </a:p>
      </xdr:txBody>
    </xdr:sp>
    <xdr:clientData/>
  </xdr:oneCellAnchor>
  <xdr:oneCellAnchor>
    <xdr:from>
      <xdr:col>39</xdr:col>
      <xdr:colOff>396851</xdr:colOff>
      <xdr:row>29</xdr:row>
      <xdr:rowOff>190037</xdr:rowOff>
    </xdr:from>
    <xdr:ext cx="209550" cy="180975"/>
    <xdr:sp macro="" textlink="">
      <xdr:nvSpPr>
        <xdr:cNvPr id="43" name="42 CuadroTexto"/>
        <xdr:cNvSpPr txBox="1"/>
      </xdr:nvSpPr>
      <xdr:spPr>
        <a:xfrm>
          <a:off x="23678672" y="6136358"/>
          <a:ext cx="2095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3</a:t>
          </a:r>
        </a:p>
      </xdr:txBody>
    </xdr:sp>
    <xdr:clientData/>
  </xdr:oneCellAnchor>
  <xdr:oneCellAnchor>
    <xdr:from>
      <xdr:col>53</xdr:col>
      <xdr:colOff>224279</xdr:colOff>
      <xdr:row>29</xdr:row>
      <xdr:rowOff>177053</xdr:rowOff>
    </xdr:from>
    <xdr:ext cx="209550" cy="180975"/>
    <xdr:sp macro="" textlink="">
      <xdr:nvSpPr>
        <xdr:cNvPr id="44" name="43 CuadroTexto"/>
        <xdr:cNvSpPr txBox="1"/>
      </xdr:nvSpPr>
      <xdr:spPr>
        <a:xfrm>
          <a:off x="31820065" y="6123374"/>
          <a:ext cx="2095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4</a:t>
          </a:r>
        </a:p>
      </xdr:txBody>
    </xdr:sp>
    <xdr:clientData/>
  </xdr:oneCellAnchor>
  <xdr:oneCellAnchor>
    <xdr:from>
      <xdr:col>118</xdr:col>
      <xdr:colOff>549088</xdr:colOff>
      <xdr:row>29</xdr:row>
      <xdr:rowOff>177362</xdr:rowOff>
    </xdr:from>
    <xdr:ext cx="209550" cy="180975"/>
    <xdr:sp macro="" textlink="">
      <xdr:nvSpPr>
        <xdr:cNvPr id="45" name="44 CuadroTexto"/>
        <xdr:cNvSpPr txBox="1"/>
      </xdr:nvSpPr>
      <xdr:spPr>
        <a:xfrm>
          <a:off x="64248347" y="6260224"/>
          <a:ext cx="2095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8</a:t>
          </a:r>
        </a:p>
      </xdr:txBody>
    </xdr:sp>
    <xdr:clientData/>
  </xdr:oneCellAnchor>
  <xdr:oneCellAnchor>
    <xdr:from>
      <xdr:col>159</xdr:col>
      <xdr:colOff>88680</xdr:colOff>
      <xdr:row>29</xdr:row>
      <xdr:rowOff>130910</xdr:rowOff>
    </xdr:from>
    <xdr:ext cx="272613" cy="231322"/>
    <xdr:sp macro="" textlink="">
      <xdr:nvSpPr>
        <xdr:cNvPr id="46" name="45 CuadroTexto"/>
        <xdr:cNvSpPr txBox="1"/>
      </xdr:nvSpPr>
      <xdr:spPr>
        <a:xfrm>
          <a:off x="80420559" y="6213772"/>
          <a:ext cx="272613" cy="231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10</a:t>
          </a:r>
        </a:p>
      </xdr:txBody>
    </xdr:sp>
    <xdr:clientData/>
  </xdr:oneCellAnchor>
  <xdr:oneCellAnchor>
    <xdr:from>
      <xdr:col>179</xdr:col>
      <xdr:colOff>151922</xdr:colOff>
      <xdr:row>29</xdr:row>
      <xdr:rowOff>173531</xdr:rowOff>
    </xdr:from>
    <xdr:ext cx="281444" cy="190501"/>
    <xdr:sp macro="" textlink="">
      <xdr:nvSpPr>
        <xdr:cNvPr id="47" name="46 CuadroTexto"/>
        <xdr:cNvSpPr txBox="1"/>
      </xdr:nvSpPr>
      <xdr:spPr>
        <a:xfrm>
          <a:off x="88587465" y="6307631"/>
          <a:ext cx="281444"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11</a:t>
          </a:r>
        </a:p>
      </xdr:txBody>
    </xdr:sp>
    <xdr:clientData/>
  </xdr:oneCellAnchor>
  <xdr:oneCellAnchor>
    <xdr:from>
      <xdr:col>199</xdr:col>
      <xdr:colOff>174172</xdr:colOff>
      <xdr:row>29</xdr:row>
      <xdr:rowOff>185056</xdr:rowOff>
    </xdr:from>
    <xdr:ext cx="266700" cy="190499"/>
    <xdr:sp macro="" textlink="">
      <xdr:nvSpPr>
        <xdr:cNvPr id="48" name="47 CuadroTexto"/>
        <xdr:cNvSpPr txBox="1"/>
      </xdr:nvSpPr>
      <xdr:spPr>
        <a:xfrm>
          <a:off x="96659701" y="6319156"/>
          <a:ext cx="266700" cy="19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es-SV" sz="1100"/>
            <a:t>12</a:t>
          </a:r>
        </a:p>
      </xdr:txBody>
    </xdr:sp>
    <xdr:clientData/>
  </xdr:oneCellAnchor>
  <xdr:oneCellAnchor>
    <xdr:from>
      <xdr:col>219</xdr:col>
      <xdr:colOff>136071</xdr:colOff>
      <xdr:row>29</xdr:row>
      <xdr:rowOff>174811</xdr:rowOff>
    </xdr:from>
    <xdr:ext cx="288471" cy="190499"/>
    <xdr:sp macro="" textlink="">
      <xdr:nvSpPr>
        <xdr:cNvPr id="49" name="48 CuadroTexto"/>
        <xdr:cNvSpPr txBox="1"/>
      </xdr:nvSpPr>
      <xdr:spPr>
        <a:xfrm>
          <a:off x="104731457" y="6308911"/>
          <a:ext cx="288471" cy="19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13</a:t>
          </a:r>
        </a:p>
      </xdr:txBody>
    </xdr:sp>
    <xdr:clientData/>
  </xdr:oneCellAnchor>
  <xdr:oneCellAnchor>
    <xdr:from>
      <xdr:col>248</xdr:col>
      <xdr:colOff>129347</xdr:colOff>
      <xdr:row>29</xdr:row>
      <xdr:rowOff>172287</xdr:rowOff>
    </xdr:from>
    <xdr:ext cx="246210" cy="190499"/>
    <xdr:sp macro="" textlink="">
      <xdr:nvSpPr>
        <xdr:cNvPr id="50" name="49 CuadroTexto"/>
        <xdr:cNvSpPr txBox="1"/>
      </xdr:nvSpPr>
      <xdr:spPr>
        <a:xfrm>
          <a:off x="112883366" y="6312249"/>
          <a:ext cx="246210" cy="19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14</a:t>
          </a:r>
        </a:p>
      </xdr:txBody>
    </xdr:sp>
    <xdr:clientData/>
  </xdr:oneCellAnchor>
  <xdr:oneCellAnchor>
    <xdr:from>
      <xdr:col>119</xdr:col>
      <xdr:colOff>13607</xdr:colOff>
      <xdr:row>0</xdr:row>
      <xdr:rowOff>13608</xdr:rowOff>
    </xdr:from>
    <xdr:ext cx="604838" cy="600075"/>
    <xdr:pic>
      <xdr:nvPicPr>
        <xdr:cNvPr id="51" name="Imagen 1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64301754" y="13608"/>
          <a:ext cx="604838" cy="600075"/>
        </a:xfrm>
        <a:prstGeom prst="rect">
          <a:avLst/>
        </a:prstGeom>
      </xdr:spPr>
    </xdr:pic>
    <xdr:clientData/>
  </xdr:oneCellAnchor>
  <xdr:oneCellAnchor>
    <xdr:from>
      <xdr:col>135</xdr:col>
      <xdr:colOff>286069</xdr:colOff>
      <xdr:row>0</xdr:row>
      <xdr:rowOff>22812</xdr:rowOff>
    </xdr:from>
    <xdr:ext cx="826578" cy="394608"/>
    <xdr:pic>
      <xdr:nvPicPr>
        <xdr:cNvPr id="52"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941283" y="22812"/>
          <a:ext cx="826578" cy="394608"/>
        </a:xfrm>
        <a:prstGeom prst="rect">
          <a:avLst/>
        </a:prstGeom>
      </xdr:spPr>
    </xdr:pic>
    <xdr:clientData/>
  </xdr:oneCellAnchor>
  <xdr:oneCellAnchor>
    <xdr:from>
      <xdr:col>137</xdr:col>
      <xdr:colOff>193359</xdr:colOff>
      <xdr:row>29</xdr:row>
      <xdr:rowOff>186017</xdr:rowOff>
    </xdr:from>
    <xdr:ext cx="209550" cy="180975"/>
    <xdr:sp macro="" textlink="">
      <xdr:nvSpPr>
        <xdr:cNvPr id="53" name="52 CuadroTexto"/>
        <xdr:cNvSpPr txBox="1"/>
      </xdr:nvSpPr>
      <xdr:spPr>
        <a:xfrm>
          <a:off x="72379721" y="6268879"/>
          <a:ext cx="2095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9</a:t>
          </a:r>
        </a:p>
      </xdr:txBody>
    </xdr:sp>
    <xdr:clientData/>
  </xdr:oneCellAnchor>
  <xdr:oneCellAnchor>
    <xdr:from>
      <xdr:col>81</xdr:col>
      <xdr:colOff>32196</xdr:colOff>
      <xdr:row>0</xdr:row>
      <xdr:rowOff>110936</xdr:rowOff>
    </xdr:from>
    <xdr:ext cx="767937" cy="394608"/>
    <xdr:pic>
      <xdr:nvPicPr>
        <xdr:cNvPr id="54"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82284" y="110936"/>
          <a:ext cx="767937" cy="394608"/>
        </a:xfrm>
        <a:prstGeom prst="rect">
          <a:avLst/>
        </a:prstGeom>
      </xdr:spPr>
    </xdr:pic>
    <xdr:clientData/>
  </xdr:oneCellAnchor>
  <xdr:oneCellAnchor>
    <xdr:from>
      <xdr:col>73</xdr:col>
      <xdr:colOff>67235</xdr:colOff>
      <xdr:row>0</xdr:row>
      <xdr:rowOff>0</xdr:rowOff>
    </xdr:from>
    <xdr:ext cx="588777" cy="600075"/>
    <xdr:pic>
      <xdr:nvPicPr>
        <xdr:cNvPr id="55" name="Imagen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32152878" y="0"/>
          <a:ext cx="588777" cy="600075"/>
        </a:xfrm>
        <a:prstGeom prst="rect">
          <a:avLst/>
        </a:prstGeom>
      </xdr:spPr>
    </xdr:pic>
    <xdr:clientData/>
  </xdr:oneCellAnchor>
  <xdr:oneCellAnchor>
    <xdr:from>
      <xdr:col>83</xdr:col>
      <xdr:colOff>248179</xdr:colOff>
      <xdr:row>29</xdr:row>
      <xdr:rowOff>184183</xdr:rowOff>
    </xdr:from>
    <xdr:ext cx="209550" cy="180975"/>
    <xdr:sp macro="" textlink="">
      <xdr:nvSpPr>
        <xdr:cNvPr id="56" name="55 CuadroTexto"/>
        <xdr:cNvSpPr txBox="1"/>
      </xdr:nvSpPr>
      <xdr:spPr>
        <a:xfrm>
          <a:off x="47984851" y="6267045"/>
          <a:ext cx="2095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6</a:t>
          </a:r>
        </a:p>
      </xdr:txBody>
    </xdr:sp>
    <xdr:clientData/>
  </xdr:oneCellAnchor>
  <xdr:oneCellAnchor>
    <xdr:from>
      <xdr:col>251</xdr:col>
      <xdr:colOff>36019</xdr:colOff>
      <xdr:row>0</xdr:row>
      <xdr:rowOff>13608</xdr:rowOff>
    </xdr:from>
    <xdr:ext cx="604838" cy="600075"/>
    <xdr:pic>
      <xdr:nvPicPr>
        <xdr:cNvPr id="57" name="Imagen 1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02" t="-1" r="84066" b="-2499"/>
        <a:stretch/>
      </xdr:blipFill>
      <xdr:spPr>
        <a:xfrm>
          <a:off x="113002519" y="13608"/>
          <a:ext cx="604838" cy="600075"/>
        </a:xfrm>
        <a:prstGeom prst="rect">
          <a:avLst/>
        </a:prstGeom>
      </xdr:spPr>
    </xdr:pic>
    <xdr:clientData/>
  </xdr:oneCellAnchor>
  <xdr:oneCellAnchor>
    <xdr:from>
      <xdr:col>267</xdr:col>
      <xdr:colOff>262861</xdr:colOff>
      <xdr:row>0</xdr:row>
      <xdr:rowOff>11606</xdr:rowOff>
    </xdr:from>
    <xdr:ext cx="826578" cy="394608"/>
    <xdr:pic>
      <xdr:nvPicPr>
        <xdr:cNvPr id="58" name="Imagen 1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143390" y="11606"/>
          <a:ext cx="826578" cy="394608"/>
        </a:xfrm>
        <a:prstGeom prst="rect">
          <a:avLst/>
        </a:prstGeom>
      </xdr:spPr>
    </xdr:pic>
    <xdr:clientData/>
  </xdr:oneCellAnchor>
  <xdr:oneCellAnchor>
    <xdr:from>
      <xdr:col>269</xdr:col>
      <xdr:colOff>129347</xdr:colOff>
      <xdr:row>29</xdr:row>
      <xdr:rowOff>172287</xdr:rowOff>
    </xdr:from>
    <xdr:ext cx="246210" cy="190499"/>
    <xdr:sp macro="" textlink="">
      <xdr:nvSpPr>
        <xdr:cNvPr id="59" name="58 CuadroTexto"/>
        <xdr:cNvSpPr txBox="1"/>
      </xdr:nvSpPr>
      <xdr:spPr>
        <a:xfrm>
          <a:off x="112670023" y="6313111"/>
          <a:ext cx="246210" cy="19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SV" sz="1100"/>
            <a:t>15</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14</xdr:col>
      <xdr:colOff>108857</xdr:colOff>
      <xdr:row>0</xdr:row>
      <xdr:rowOff>26415</xdr:rowOff>
    </xdr:from>
    <xdr:to>
      <xdr:col>16</xdr:col>
      <xdr:colOff>288951</xdr:colOff>
      <xdr:row>1</xdr:row>
      <xdr:rowOff>255937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9321" y="26415"/>
          <a:ext cx="969309" cy="501665"/>
        </a:xfrm>
        <a:prstGeom prst="rect">
          <a:avLst/>
        </a:prstGeom>
      </xdr:spPr>
    </xdr:pic>
    <xdr:clientData/>
  </xdr:twoCellAnchor>
  <xdr:twoCellAnchor editAs="oneCell">
    <xdr:from>
      <xdr:col>0</xdr:col>
      <xdr:colOff>28574</xdr:colOff>
      <xdr:row>0</xdr:row>
      <xdr:rowOff>0</xdr:rowOff>
    </xdr:from>
    <xdr:to>
      <xdr:col>2</xdr:col>
      <xdr:colOff>109847</xdr:colOff>
      <xdr:row>3</xdr:row>
      <xdr:rowOff>-1</xdr:rowOff>
    </xdr:to>
    <xdr:pic>
      <xdr:nvPicPr>
        <xdr:cNvPr id="3" name="Imagen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02" t="-1" r="84066" b="-2499"/>
        <a:stretch/>
      </xdr:blipFill>
      <xdr:spPr>
        <a:xfrm>
          <a:off x="28574" y="0"/>
          <a:ext cx="802452" cy="8164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L31"/>
  <sheetViews>
    <sheetView tabSelected="1" zoomScale="85" zoomScaleNormal="85" workbookViewId="0"/>
  </sheetViews>
  <sheetFormatPr baseColWidth="10" defaultRowHeight="15" x14ac:dyDescent="0.25"/>
  <cols>
    <col min="1" max="1" width="5" customWidth="1"/>
    <col min="2" max="2" width="12.42578125" customWidth="1"/>
    <col min="3" max="6" width="22.7109375" customWidth="1"/>
    <col min="7" max="7" width="8.7109375" customWidth="1"/>
    <col min="8" max="8" width="4.5703125" customWidth="1"/>
    <col min="9" max="9" width="1.140625" customWidth="1"/>
    <col min="11" max="11" width="16.42578125" customWidth="1"/>
    <col min="12" max="23" width="5.7109375" customWidth="1"/>
    <col min="24" max="24" width="8" customWidth="1"/>
    <col min="25" max="25" width="5.5703125" customWidth="1"/>
    <col min="26" max="26" width="4.7109375" customWidth="1"/>
    <col min="27" max="27" width="2.85546875" style="2" customWidth="1"/>
    <col min="28" max="28" width="2.140625" customWidth="1"/>
    <col min="29" max="29" width="2.5703125" customWidth="1"/>
    <col min="30" max="30" width="14.28515625" customWidth="1"/>
    <col min="31" max="38" width="9.5703125" customWidth="1"/>
    <col min="39" max="39" width="13.140625" customWidth="1"/>
    <col min="40" max="40" width="9.5703125" customWidth="1"/>
    <col min="41" max="41" width="10.28515625" customWidth="1"/>
    <col min="42" max="42" width="15" customWidth="1"/>
    <col min="43" max="43" width="8" customWidth="1"/>
    <col min="44" max="44" width="7.85546875" customWidth="1"/>
    <col min="45" max="46" width="9.28515625" customWidth="1"/>
    <col min="47" max="48" width="7.85546875" customWidth="1"/>
    <col min="49" max="51" width="9.28515625" customWidth="1"/>
    <col min="52" max="52" width="7.5703125" customWidth="1"/>
    <col min="53" max="54" width="4.28515625" customWidth="1"/>
    <col min="55" max="55" width="2.42578125" customWidth="1"/>
    <col min="56" max="56" width="2.5703125" style="321" hidden="1" customWidth="1"/>
    <col min="57" max="57" width="10.42578125" hidden="1" customWidth="1"/>
    <col min="58" max="58" width="49" customWidth="1"/>
    <col min="59" max="70" width="4.85546875" customWidth="1"/>
    <col min="71" max="72" width="6.85546875" customWidth="1"/>
    <col min="73" max="73" width="0.42578125" customWidth="1"/>
    <col min="74" max="74" width="49" style="321" customWidth="1"/>
    <col min="75" max="76" width="5.5703125" style="321" customWidth="1"/>
    <col min="77" max="78" width="8.140625" style="321" customWidth="1"/>
    <col min="79" max="80" width="5.28515625" style="321" customWidth="1"/>
    <col min="81" max="82" width="9" style="321" customWidth="1"/>
    <col min="83" max="83" width="9.85546875" style="321" customWidth="1"/>
    <col min="84" max="84" width="7.140625" style="321" customWidth="1"/>
    <col min="85" max="85" width="0.140625" style="321" customWidth="1"/>
    <col min="86" max="86" width="41.5703125" style="321" customWidth="1"/>
    <col min="87" max="101" width="4.42578125" customWidth="1"/>
    <col min="102" max="103" width="6.85546875" customWidth="1"/>
    <col min="104" max="104" width="0.140625" style="107" customWidth="1"/>
    <col min="105" max="105" width="3.5703125" customWidth="1"/>
    <col min="106" max="106" width="12.28515625" customWidth="1"/>
    <col min="107" max="107" width="18.140625" customWidth="1"/>
    <col min="108" max="108" width="8.85546875" customWidth="1"/>
    <col min="109" max="110" width="4.7109375" customWidth="1"/>
    <col min="111" max="112" width="7.85546875" customWidth="1"/>
    <col min="113" max="114" width="4.5703125" customWidth="1"/>
    <col min="115" max="116" width="8.7109375" customWidth="1"/>
    <col min="117" max="117" width="9.28515625" customWidth="1"/>
    <col min="118" max="118" width="6" customWidth="1"/>
    <col min="119" max="119" width="11.7109375" customWidth="1"/>
    <col min="120" max="120" width="1" style="105" customWidth="1"/>
    <col min="121" max="121" width="12.28515625" customWidth="1"/>
    <col min="122" max="122" width="15.140625" customWidth="1"/>
    <col min="123" max="134" width="5.7109375" customWidth="1"/>
    <col min="135" max="135" width="7.5703125" customWidth="1"/>
    <col min="136" max="136" width="6.140625" customWidth="1"/>
    <col min="137" max="137" width="4.85546875" customWidth="1"/>
    <col min="138" max="138" width="3.42578125" customWidth="1"/>
    <col min="139" max="139" width="1.7109375" customWidth="1"/>
    <col min="140" max="140" width="1.140625" customWidth="1"/>
    <col min="141" max="141" width="0.42578125" customWidth="1"/>
    <col min="142" max="142" width="12.42578125" customWidth="1"/>
    <col min="143" max="143" width="16.140625" customWidth="1"/>
    <col min="144" max="155" width="5.42578125" customWidth="1"/>
    <col min="156" max="156" width="7.5703125" customWidth="1"/>
    <col min="157" max="157" width="7" customWidth="1"/>
    <col min="158" max="158" width="4.7109375" customWidth="1"/>
    <col min="159" max="159" width="2.5703125" customWidth="1"/>
    <col min="160" max="160" width="2.7109375" customWidth="1"/>
    <col min="161" max="161" width="1" customWidth="1"/>
    <col min="162" max="162" width="2" customWidth="1"/>
    <col min="163" max="163" width="12.28515625" customWidth="1"/>
    <col min="164" max="164" width="15.140625" customWidth="1"/>
    <col min="165" max="176" width="5.7109375" customWidth="1"/>
    <col min="177" max="177" width="7.5703125" customWidth="1"/>
    <col min="178" max="178" width="6.140625" customWidth="1"/>
    <col min="179" max="179" width="4.85546875" customWidth="1"/>
    <col min="180" max="181" width="3.42578125" customWidth="1"/>
    <col min="182" max="182" width="2.42578125" customWidth="1"/>
    <col min="183" max="183" width="11.5703125" bestFit="1" customWidth="1"/>
    <col min="184" max="184" width="15.7109375" bestFit="1" customWidth="1"/>
    <col min="185" max="185" width="6.42578125" customWidth="1"/>
    <col min="186" max="197" width="5.5703125" customWidth="1"/>
    <col min="198" max="198" width="6.42578125" customWidth="1"/>
    <col min="199" max="199" width="4.5703125" customWidth="1"/>
    <col min="200" max="200" width="4.42578125" customWidth="1"/>
    <col min="201" max="201" width="2.42578125" customWidth="1"/>
    <col min="202" max="202" width="2.28515625" customWidth="1"/>
    <col min="203" max="203" width="12.28515625" customWidth="1"/>
    <col min="204" max="204" width="17" customWidth="1"/>
    <col min="205" max="217" width="5.5703125" customWidth="1"/>
    <col min="218" max="218" width="6.42578125" customWidth="1"/>
    <col min="219" max="219" width="4.5703125" customWidth="1"/>
    <col min="220" max="220" width="4.42578125" customWidth="1"/>
    <col min="221" max="221" width="3.42578125" hidden="1" customWidth="1"/>
    <col min="222" max="222" width="1" hidden="1" customWidth="1"/>
    <col min="223" max="223" width="47.7109375" hidden="1" customWidth="1"/>
    <col min="224" max="225" width="9.42578125" hidden="1" customWidth="1"/>
    <col min="226" max="226" width="19.5703125" hidden="1" customWidth="1"/>
    <col min="227" max="227" width="18.7109375" hidden="1" customWidth="1"/>
    <col min="228" max="228" width="7.5703125" hidden="1" customWidth="1"/>
    <col min="229" max="229" width="10.140625" hidden="1" customWidth="1"/>
    <col min="230" max="231" width="2.28515625" customWidth="1"/>
    <col min="232" max="232" width="12.28515625" customWidth="1"/>
    <col min="233" max="233" width="17" customWidth="1"/>
    <col min="234" max="246" width="5.5703125" customWidth="1"/>
    <col min="247" max="247" width="6.42578125" customWidth="1"/>
    <col min="248" max="248" width="4.5703125" customWidth="1"/>
    <col min="249" max="249" width="4.42578125" customWidth="1"/>
    <col min="250" max="250" width="1.5703125" customWidth="1"/>
    <col min="251" max="251" width="0.42578125" customWidth="1"/>
    <col min="252" max="252" width="2.28515625" style="321" customWidth="1"/>
    <col min="253" max="253" width="12.28515625" style="321" customWidth="1"/>
    <col min="254" max="254" width="17" style="321" customWidth="1"/>
    <col min="255" max="267" width="5.5703125" style="321" customWidth="1"/>
    <col min="268" max="268" width="6.42578125" style="321" customWidth="1"/>
    <col min="269" max="269" width="4.5703125" style="321" customWidth="1"/>
    <col min="270" max="270" width="4.42578125" style="321" customWidth="1"/>
    <col min="271" max="271" width="1.5703125" style="321" customWidth="1"/>
    <col min="272" max="272" width="0.42578125" style="321" customWidth="1"/>
  </cols>
  <sheetData>
    <row r="1" spans="1:271" ht="15" customHeight="1" x14ac:dyDescent="0.25">
      <c r="C1" s="1"/>
      <c r="K1" s="1"/>
      <c r="DA1" s="478" t="s">
        <v>170</v>
      </c>
      <c r="DB1" s="478"/>
      <c r="DC1" s="478"/>
      <c r="DD1" s="478"/>
      <c r="DE1" s="478"/>
      <c r="DF1" s="478"/>
      <c r="DG1" s="478"/>
      <c r="DH1" s="478"/>
      <c r="DI1" s="478"/>
      <c r="DJ1" s="478"/>
      <c r="DK1" s="478"/>
      <c r="DL1" s="478"/>
      <c r="DM1" s="478"/>
      <c r="DN1" s="478"/>
      <c r="DO1" s="478"/>
    </row>
    <row r="2" spans="1:271" ht="15.75" customHeight="1" thickBot="1" x14ac:dyDescent="0.3">
      <c r="BT2" s="3">
        <v>2014</v>
      </c>
      <c r="CY2" s="222">
        <v>2014</v>
      </c>
      <c r="DA2" s="538" t="s">
        <v>100</v>
      </c>
      <c r="DB2" s="538"/>
      <c r="DC2" s="538"/>
    </row>
    <row r="3" spans="1:271" ht="18.75" customHeight="1" x14ac:dyDescent="0.3">
      <c r="AC3" s="137"/>
      <c r="BB3" s="466"/>
      <c r="BC3" s="466"/>
      <c r="BD3" s="415"/>
      <c r="BE3" s="227"/>
      <c r="BF3" s="4"/>
      <c r="BG3" s="4"/>
      <c r="BH3" s="4"/>
      <c r="BI3" s="4"/>
      <c r="BJ3" s="4"/>
      <c r="BK3" s="4"/>
      <c r="BL3" s="4"/>
      <c r="BM3" s="4"/>
      <c r="BN3" s="4"/>
      <c r="BO3" s="4"/>
      <c r="BP3" s="4"/>
      <c r="BQ3" s="4"/>
      <c r="BR3" s="4"/>
      <c r="BS3" s="4"/>
      <c r="BT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DA3" s="565" t="s">
        <v>122</v>
      </c>
      <c r="DB3" s="567" t="s">
        <v>1</v>
      </c>
      <c r="DC3" s="546" t="s">
        <v>96</v>
      </c>
      <c r="DD3" s="548" t="s">
        <v>123</v>
      </c>
      <c r="DE3" s="550" t="s">
        <v>18</v>
      </c>
      <c r="DF3" s="551"/>
      <c r="DG3" s="551" t="s">
        <v>71</v>
      </c>
      <c r="DH3" s="551"/>
      <c r="DI3" s="552" t="s">
        <v>19</v>
      </c>
      <c r="DJ3" s="552"/>
      <c r="DK3" s="552" t="s">
        <v>72</v>
      </c>
      <c r="DL3" s="552"/>
      <c r="DM3" s="553" t="s">
        <v>77</v>
      </c>
      <c r="DN3" s="555" t="s">
        <v>95</v>
      </c>
      <c r="DO3" s="557" t="s">
        <v>124</v>
      </c>
      <c r="FB3" s="466"/>
      <c r="FC3" s="466"/>
      <c r="FD3" s="466"/>
      <c r="GQ3" s="466"/>
      <c r="GR3" s="466"/>
      <c r="HK3" s="466"/>
      <c r="HL3" s="466"/>
      <c r="IN3" s="466"/>
      <c r="IO3" s="466"/>
      <c r="JI3" s="466"/>
      <c r="JJ3" s="466"/>
    </row>
    <row r="4" spans="1:271" ht="14.25" customHeight="1" thickBot="1" x14ac:dyDescent="0.35">
      <c r="A4" s="7"/>
      <c r="B4" s="472" t="s">
        <v>166</v>
      </c>
      <c r="C4" s="472"/>
      <c r="D4" s="472"/>
      <c r="E4" s="472"/>
      <c r="F4" s="472"/>
      <c r="G4" s="472"/>
      <c r="I4" s="7"/>
      <c r="J4" s="472" t="s">
        <v>152</v>
      </c>
      <c r="K4" s="472"/>
      <c r="L4" s="472"/>
      <c r="M4" s="472"/>
      <c r="N4" s="472"/>
      <c r="O4" s="472"/>
      <c r="P4" s="472"/>
      <c r="Q4" s="472"/>
      <c r="R4" s="472"/>
      <c r="S4" s="472"/>
      <c r="T4" s="472"/>
      <c r="U4" s="472"/>
      <c r="V4" s="472"/>
      <c r="W4" s="472"/>
      <c r="X4" s="472"/>
      <c r="Y4" s="472"/>
      <c r="Z4" s="472"/>
      <c r="AA4" s="472"/>
      <c r="AC4" s="136"/>
      <c r="AD4" s="478" t="s">
        <v>177</v>
      </c>
      <c r="AE4" s="478"/>
      <c r="AF4" s="478"/>
      <c r="AG4" s="478"/>
      <c r="AH4" s="478"/>
      <c r="AI4" s="478"/>
      <c r="AJ4" s="478"/>
      <c r="AK4" s="478"/>
      <c r="AL4" s="478"/>
      <c r="AM4" s="478"/>
      <c r="AN4" s="478"/>
      <c r="AO4" s="478" t="s">
        <v>178</v>
      </c>
      <c r="AP4" s="478"/>
      <c r="AQ4" s="478"/>
      <c r="AR4" s="478"/>
      <c r="AS4" s="478"/>
      <c r="AT4" s="478"/>
      <c r="AU4" s="478"/>
      <c r="AV4" s="478"/>
      <c r="AW4" s="478"/>
      <c r="AX4" s="478"/>
      <c r="AY4" s="478"/>
      <c r="AZ4" s="478"/>
      <c r="BA4" s="478"/>
      <c r="BB4" s="478"/>
      <c r="BC4" s="478"/>
      <c r="BD4" s="410"/>
      <c r="BE4" s="228"/>
      <c r="BF4" s="478" t="s">
        <v>167</v>
      </c>
      <c r="BG4" s="478"/>
      <c r="BH4" s="478"/>
      <c r="BI4" s="478"/>
      <c r="BJ4" s="478"/>
      <c r="BK4" s="478"/>
      <c r="BL4" s="478"/>
      <c r="BM4" s="478"/>
      <c r="BN4" s="478"/>
      <c r="BO4" s="478"/>
      <c r="BP4" s="478"/>
      <c r="BQ4" s="478"/>
      <c r="BR4" s="478"/>
      <c r="BS4" s="478"/>
      <c r="BT4" s="478"/>
      <c r="BV4" s="478" t="s">
        <v>168</v>
      </c>
      <c r="BW4" s="478"/>
      <c r="BX4" s="478"/>
      <c r="BY4" s="478"/>
      <c r="BZ4" s="478"/>
      <c r="CA4" s="478"/>
      <c r="CB4" s="478"/>
      <c r="CC4" s="478"/>
      <c r="CD4" s="478"/>
      <c r="CE4" s="478"/>
      <c r="CF4" s="478"/>
      <c r="CG4" s="410"/>
      <c r="CH4" s="478" t="s">
        <v>169</v>
      </c>
      <c r="CI4" s="478"/>
      <c r="CJ4" s="478"/>
      <c r="CK4" s="478"/>
      <c r="CL4" s="478"/>
      <c r="CM4" s="478"/>
      <c r="CN4" s="478"/>
      <c r="CO4" s="478"/>
      <c r="CP4" s="478"/>
      <c r="CQ4" s="478"/>
      <c r="CR4" s="478"/>
      <c r="CS4" s="478"/>
      <c r="CT4" s="478"/>
      <c r="CU4" s="478"/>
      <c r="CV4" s="478"/>
      <c r="CW4" s="478"/>
      <c r="CX4" s="478"/>
      <c r="CY4" s="478"/>
      <c r="CZ4" s="292"/>
      <c r="DA4" s="566"/>
      <c r="DB4" s="568"/>
      <c r="DC4" s="547"/>
      <c r="DD4" s="549"/>
      <c r="DE4" s="306" t="s">
        <v>135</v>
      </c>
      <c r="DF4" s="307" t="s">
        <v>138</v>
      </c>
      <c r="DG4" s="308" t="s">
        <v>136</v>
      </c>
      <c r="DH4" s="308" t="s">
        <v>137</v>
      </c>
      <c r="DI4" s="309" t="s">
        <v>135</v>
      </c>
      <c r="DJ4" s="307" t="s">
        <v>138</v>
      </c>
      <c r="DK4" s="310" t="s">
        <v>136</v>
      </c>
      <c r="DL4" s="310" t="s">
        <v>137</v>
      </c>
      <c r="DM4" s="554"/>
      <c r="DN4" s="556"/>
      <c r="DO4" s="558"/>
      <c r="DP4" s="313"/>
      <c r="DQ4" s="477" t="s">
        <v>171</v>
      </c>
      <c r="DR4" s="477"/>
      <c r="DS4" s="477"/>
      <c r="DT4" s="477"/>
      <c r="DU4" s="477"/>
      <c r="DV4" s="477"/>
      <c r="DW4" s="477"/>
      <c r="DX4" s="477"/>
      <c r="DY4" s="477"/>
      <c r="DZ4" s="477"/>
      <c r="EA4" s="477"/>
      <c r="EB4" s="477"/>
      <c r="EC4" s="477"/>
      <c r="ED4" s="477"/>
      <c r="EE4" s="477"/>
      <c r="EF4" s="477"/>
      <c r="EG4" s="477"/>
      <c r="EH4" s="477"/>
      <c r="EI4" s="477"/>
      <c r="EJ4" s="477"/>
      <c r="EL4" s="477" t="s">
        <v>172</v>
      </c>
      <c r="EM4" s="477"/>
      <c r="EN4" s="477"/>
      <c r="EO4" s="477"/>
      <c r="EP4" s="477"/>
      <c r="EQ4" s="477"/>
      <c r="ER4" s="477"/>
      <c r="ES4" s="477"/>
      <c r="ET4" s="477"/>
      <c r="EU4" s="477"/>
      <c r="EV4" s="477"/>
      <c r="EW4" s="477"/>
      <c r="EX4" s="477"/>
      <c r="EY4" s="477"/>
      <c r="EZ4" s="477"/>
      <c r="FA4" s="477"/>
      <c r="FB4" s="477"/>
      <c r="FC4" s="477"/>
      <c r="FD4" s="6"/>
      <c r="FE4" s="229"/>
      <c r="FF4" s="6"/>
      <c r="FG4" s="477" t="s">
        <v>173</v>
      </c>
      <c r="FH4" s="477"/>
      <c r="FI4" s="477"/>
      <c r="FJ4" s="477"/>
      <c r="FK4" s="477"/>
      <c r="FL4" s="477"/>
      <c r="FM4" s="477"/>
      <c r="FN4" s="477"/>
      <c r="FO4" s="477"/>
      <c r="FP4" s="477"/>
      <c r="FQ4" s="477"/>
      <c r="FR4" s="477"/>
      <c r="FS4" s="477"/>
      <c r="FT4" s="477"/>
      <c r="FU4" s="477"/>
      <c r="FV4" s="477"/>
      <c r="FW4" s="477"/>
      <c r="FX4" s="477"/>
      <c r="FY4" s="477"/>
      <c r="FZ4" s="477" t="s">
        <v>174</v>
      </c>
      <c r="GA4" s="477"/>
      <c r="GB4" s="477"/>
      <c r="GC4" s="477"/>
      <c r="GD4" s="477"/>
      <c r="GE4" s="477"/>
      <c r="GF4" s="477"/>
      <c r="GG4" s="477"/>
      <c r="GH4" s="477"/>
      <c r="GI4" s="477"/>
      <c r="GJ4" s="477"/>
      <c r="GK4" s="477"/>
      <c r="GL4" s="477"/>
      <c r="GM4" s="477"/>
      <c r="GN4" s="477"/>
      <c r="GO4" s="477"/>
      <c r="GP4" s="477"/>
      <c r="GQ4" s="477"/>
      <c r="GR4" s="477"/>
      <c r="GS4" s="477"/>
      <c r="GT4" s="467" t="s">
        <v>175</v>
      </c>
      <c r="GU4" s="467"/>
      <c r="GV4" s="467"/>
      <c r="GW4" s="467"/>
      <c r="GX4" s="467"/>
      <c r="GY4" s="467"/>
      <c r="GZ4" s="467"/>
      <c r="HA4" s="467"/>
      <c r="HB4" s="467"/>
      <c r="HC4" s="467"/>
      <c r="HD4" s="467"/>
      <c r="HE4" s="467"/>
      <c r="HF4" s="467"/>
      <c r="HG4" s="467"/>
      <c r="HH4" s="467"/>
      <c r="HI4" s="467"/>
      <c r="HJ4" s="467"/>
      <c r="HK4" s="467"/>
      <c r="HL4" s="467"/>
      <c r="HM4" s="467"/>
      <c r="HN4" s="467"/>
      <c r="HO4" s="467"/>
      <c r="HP4" s="467"/>
      <c r="HQ4" s="467"/>
      <c r="HR4" s="467"/>
      <c r="HS4" s="467"/>
      <c r="HT4" s="467"/>
      <c r="HU4" s="467"/>
      <c r="HV4" s="467"/>
      <c r="HW4" s="467" t="s">
        <v>176</v>
      </c>
      <c r="HX4" s="467"/>
      <c r="HY4" s="467"/>
      <c r="HZ4" s="467"/>
      <c r="IA4" s="467"/>
      <c r="IB4" s="467"/>
      <c r="IC4" s="467"/>
      <c r="ID4" s="467"/>
      <c r="IE4" s="467"/>
      <c r="IF4" s="467"/>
      <c r="IG4" s="467"/>
      <c r="IH4" s="467"/>
      <c r="II4" s="467"/>
      <c r="IJ4" s="467"/>
      <c r="IK4" s="467"/>
      <c r="IL4" s="467"/>
      <c r="IM4" s="467"/>
      <c r="IN4" s="467"/>
      <c r="IO4" s="467"/>
      <c r="IP4" s="467"/>
      <c r="IR4" s="467" t="s">
        <v>191</v>
      </c>
      <c r="IS4" s="467"/>
      <c r="IT4" s="467"/>
      <c r="IU4" s="467"/>
      <c r="IV4" s="467"/>
      <c r="IW4" s="467"/>
      <c r="IX4" s="467"/>
      <c r="IY4" s="467"/>
      <c r="IZ4" s="467"/>
      <c r="JA4" s="467"/>
      <c r="JB4" s="467"/>
      <c r="JC4" s="467"/>
      <c r="JD4" s="467"/>
      <c r="JE4" s="467"/>
      <c r="JF4" s="467"/>
      <c r="JG4" s="467"/>
      <c r="JH4" s="467"/>
      <c r="JI4" s="467"/>
      <c r="JJ4" s="467"/>
      <c r="JK4" s="467"/>
    </row>
    <row r="5" spans="1:271" ht="19.5" customHeight="1" thickBot="1" x14ac:dyDescent="0.35">
      <c r="B5" s="472"/>
      <c r="C5" s="472"/>
      <c r="D5" s="472"/>
      <c r="E5" s="472"/>
      <c r="F5" s="472"/>
      <c r="G5" s="472"/>
      <c r="J5" s="351"/>
      <c r="K5" s="350"/>
      <c r="L5" s="350"/>
      <c r="M5" s="350"/>
      <c r="N5" s="350"/>
      <c r="O5" s="350"/>
      <c r="P5" s="350"/>
      <c r="Q5" s="350"/>
      <c r="R5" s="350"/>
      <c r="S5" s="350"/>
      <c r="T5" s="350"/>
      <c r="U5" s="350"/>
      <c r="V5" s="350"/>
      <c r="W5" s="350"/>
      <c r="X5" s="350"/>
      <c r="Y5" s="350"/>
      <c r="Z5" s="350"/>
      <c r="AA5" s="350"/>
      <c r="AC5" s="136"/>
      <c r="AD5" s="478"/>
      <c r="AE5" s="478"/>
      <c r="AF5" s="478"/>
      <c r="AG5" s="478"/>
      <c r="AH5" s="478"/>
      <c r="AI5" s="478"/>
      <c r="AJ5" s="478"/>
      <c r="AK5" s="478"/>
      <c r="AL5" s="478"/>
      <c r="AM5" s="478"/>
      <c r="AN5" s="478"/>
      <c r="AO5" s="479" t="s">
        <v>100</v>
      </c>
      <c r="AP5" s="479"/>
      <c r="AQ5" s="410"/>
      <c r="AR5" s="410"/>
      <c r="AS5" s="410"/>
      <c r="AT5" s="410"/>
      <c r="AU5" s="410"/>
      <c r="AV5" s="410"/>
      <c r="AW5" s="410"/>
      <c r="AX5" s="410"/>
      <c r="AY5" s="410"/>
      <c r="AZ5" s="410"/>
      <c r="BA5" s="410"/>
      <c r="BB5" s="410"/>
      <c r="BC5" s="410"/>
      <c r="BD5" s="410"/>
      <c r="BE5" s="228"/>
      <c r="BF5" s="478"/>
      <c r="BG5" s="478"/>
      <c r="BH5" s="478"/>
      <c r="BI5" s="478"/>
      <c r="BJ5" s="478"/>
      <c r="BK5" s="478"/>
      <c r="BL5" s="478"/>
      <c r="BM5" s="478"/>
      <c r="BN5" s="478"/>
      <c r="BO5" s="478"/>
      <c r="BP5" s="478"/>
      <c r="BQ5" s="478"/>
      <c r="BR5" s="478"/>
      <c r="BS5" s="478"/>
      <c r="BT5" s="478"/>
      <c r="BV5" s="478"/>
      <c r="BW5" s="478"/>
      <c r="BX5" s="478"/>
      <c r="BY5" s="478"/>
      <c r="BZ5" s="478"/>
      <c r="CA5" s="478"/>
      <c r="CB5" s="478"/>
      <c r="CC5" s="478"/>
      <c r="CD5" s="478"/>
      <c r="CE5" s="478"/>
      <c r="CF5" s="478"/>
      <c r="CG5" s="410"/>
      <c r="CH5" s="478"/>
      <c r="CI5" s="478"/>
      <c r="CJ5" s="478"/>
      <c r="CK5" s="478"/>
      <c r="CL5" s="478"/>
      <c r="CM5" s="478"/>
      <c r="CN5" s="478"/>
      <c r="CO5" s="478"/>
      <c r="CP5" s="478"/>
      <c r="CQ5" s="478"/>
      <c r="CR5" s="478"/>
      <c r="CS5" s="478"/>
      <c r="CT5" s="478"/>
      <c r="CU5" s="478"/>
      <c r="CV5" s="478"/>
      <c r="CW5" s="478"/>
      <c r="CX5" s="478"/>
      <c r="CY5" s="478"/>
      <c r="CZ5" s="293"/>
      <c r="DA5" s="269">
        <v>1</v>
      </c>
      <c r="DB5" s="297" t="s">
        <v>83</v>
      </c>
      <c r="DC5" s="298" t="s">
        <v>83</v>
      </c>
      <c r="DD5" s="270">
        <v>42</v>
      </c>
      <c r="DE5" s="271">
        <v>9</v>
      </c>
      <c r="DF5" s="272">
        <v>6</v>
      </c>
      <c r="DG5" s="272">
        <v>5</v>
      </c>
      <c r="DH5" s="272">
        <v>12</v>
      </c>
      <c r="DI5" s="272">
        <v>6</v>
      </c>
      <c r="DJ5" s="272">
        <v>9</v>
      </c>
      <c r="DK5" s="272">
        <v>5</v>
      </c>
      <c r="DL5" s="272">
        <v>2</v>
      </c>
      <c r="DM5" s="272">
        <v>1</v>
      </c>
      <c r="DN5" s="273">
        <v>55</v>
      </c>
      <c r="DO5" s="274">
        <v>55</v>
      </c>
      <c r="DP5" s="314"/>
      <c r="DQ5" s="477"/>
      <c r="DR5" s="477"/>
      <c r="DS5" s="477"/>
      <c r="DT5" s="477"/>
      <c r="DU5" s="477"/>
      <c r="DV5" s="477"/>
      <c r="DW5" s="477"/>
      <c r="DX5" s="477"/>
      <c r="DY5" s="477"/>
      <c r="DZ5" s="477"/>
      <c r="EA5" s="477"/>
      <c r="EB5" s="477"/>
      <c r="EC5" s="477"/>
      <c r="ED5" s="477"/>
      <c r="EE5" s="477"/>
      <c r="EF5" s="477"/>
      <c r="EG5" s="477"/>
      <c r="EH5" s="477"/>
      <c r="EI5" s="477"/>
      <c r="EJ5" s="477"/>
      <c r="EK5" s="7"/>
      <c r="EL5" s="477"/>
      <c r="EM5" s="477"/>
      <c r="EN5" s="477"/>
      <c r="EO5" s="477"/>
      <c r="EP5" s="477"/>
      <c r="EQ5" s="477"/>
      <c r="ER5" s="477"/>
      <c r="ES5" s="477"/>
      <c r="ET5" s="477"/>
      <c r="EU5" s="477"/>
      <c r="EV5" s="477"/>
      <c r="EW5" s="477"/>
      <c r="EX5" s="477"/>
      <c r="EY5" s="477"/>
      <c r="EZ5" s="477"/>
      <c r="FA5" s="477"/>
      <c r="FB5" s="477"/>
      <c r="FC5" s="477"/>
      <c r="FD5" s="287"/>
      <c r="FE5" s="288"/>
      <c r="FF5" s="288"/>
      <c r="FG5" s="477"/>
      <c r="FH5" s="477"/>
      <c r="FI5" s="477"/>
      <c r="FJ5" s="477"/>
      <c r="FK5" s="477"/>
      <c r="FL5" s="477"/>
      <c r="FM5" s="477"/>
      <c r="FN5" s="477"/>
      <c r="FO5" s="477"/>
      <c r="FP5" s="477"/>
      <c r="FQ5" s="477"/>
      <c r="FR5" s="477"/>
      <c r="FS5" s="477"/>
      <c r="FT5" s="477"/>
      <c r="FU5" s="477"/>
      <c r="FV5" s="477"/>
      <c r="FW5" s="477"/>
      <c r="FX5" s="477"/>
      <c r="FY5" s="477"/>
      <c r="FZ5" s="477"/>
      <c r="GA5" s="477"/>
      <c r="GB5" s="477"/>
      <c r="GC5" s="477"/>
      <c r="GD5" s="477"/>
      <c r="GE5" s="477"/>
      <c r="GF5" s="477"/>
      <c r="GG5" s="477"/>
      <c r="GH5" s="477"/>
      <c r="GI5" s="477"/>
      <c r="GJ5" s="477"/>
      <c r="GK5" s="477"/>
      <c r="GL5" s="477"/>
      <c r="GM5" s="477"/>
      <c r="GN5" s="477"/>
      <c r="GO5" s="477"/>
      <c r="GP5" s="477"/>
      <c r="GQ5" s="477"/>
      <c r="GR5" s="477"/>
      <c r="GS5" s="477"/>
      <c r="GT5" s="467"/>
      <c r="GU5" s="467"/>
      <c r="GV5" s="467"/>
      <c r="GW5" s="467"/>
      <c r="GX5" s="467"/>
      <c r="GY5" s="467"/>
      <c r="GZ5" s="467"/>
      <c r="HA5" s="467"/>
      <c r="HB5" s="467"/>
      <c r="HC5" s="467"/>
      <c r="HD5" s="467"/>
      <c r="HE5" s="467"/>
      <c r="HF5" s="467"/>
      <c r="HG5" s="467"/>
      <c r="HH5" s="467"/>
      <c r="HI5" s="467"/>
      <c r="HJ5" s="467"/>
      <c r="HK5" s="467"/>
      <c r="HL5" s="467"/>
      <c r="HM5" s="467"/>
      <c r="HN5" s="467"/>
      <c r="HO5" s="467"/>
      <c r="HP5" s="467"/>
      <c r="HQ5" s="467"/>
      <c r="HR5" s="467"/>
      <c r="HS5" s="467"/>
      <c r="HT5" s="467"/>
      <c r="HU5" s="467"/>
      <c r="HV5" s="467"/>
      <c r="HW5" s="467"/>
      <c r="HX5" s="467"/>
      <c r="HY5" s="467"/>
      <c r="HZ5" s="467"/>
      <c r="IA5" s="467"/>
      <c r="IB5" s="467"/>
      <c r="IC5" s="467"/>
      <c r="ID5" s="467"/>
      <c r="IE5" s="467"/>
      <c r="IF5" s="467"/>
      <c r="IG5" s="467"/>
      <c r="IH5" s="467"/>
      <c r="II5" s="467"/>
      <c r="IJ5" s="467"/>
      <c r="IK5" s="467"/>
      <c r="IL5" s="467"/>
      <c r="IM5" s="467"/>
      <c r="IN5" s="467"/>
      <c r="IO5" s="467"/>
      <c r="IP5" s="467"/>
      <c r="IR5" s="467"/>
      <c r="IS5" s="467"/>
      <c r="IT5" s="467"/>
      <c r="IU5" s="467"/>
      <c r="IV5" s="467"/>
      <c r="IW5" s="467"/>
      <c r="IX5" s="467"/>
      <c r="IY5" s="467"/>
      <c r="IZ5" s="467"/>
      <c r="JA5" s="467"/>
      <c r="JB5" s="467"/>
      <c r="JC5" s="467"/>
      <c r="JD5" s="467"/>
      <c r="JE5" s="467"/>
      <c r="JF5" s="467"/>
      <c r="JG5" s="467"/>
      <c r="JH5" s="467"/>
      <c r="JI5" s="467"/>
      <c r="JJ5" s="467"/>
      <c r="JK5" s="467"/>
    </row>
    <row r="6" spans="1:271" ht="16.5" customHeight="1" thickBot="1" x14ac:dyDescent="0.3">
      <c r="B6" s="218"/>
      <c r="C6" s="218"/>
      <c r="D6" s="586" t="s">
        <v>141</v>
      </c>
      <c r="E6" s="587"/>
      <c r="F6" s="588"/>
      <c r="G6" s="218"/>
      <c r="J6" s="352"/>
      <c r="K6" s="114"/>
      <c r="L6" s="114"/>
      <c r="M6" s="114"/>
      <c r="N6" s="114"/>
      <c r="O6" s="114"/>
      <c r="P6" s="114"/>
      <c r="Q6" s="114"/>
      <c r="R6" s="114"/>
      <c r="S6" s="114"/>
      <c r="T6" s="114"/>
      <c r="U6" s="114"/>
      <c r="V6" s="114"/>
      <c r="W6" s="114"/>
      <c r="X6" s="114"/>
      <c r="Y6" s="115"/>
      <c r="Z6" s="115"/>
      <c r="AA6" s="115"/>
      <c r="AC6" s="5"/>
      <c r="AD6" s="151"/>
      <c r="AE6" s="489" t="s">
        <v>18</v>
      </c>
      <c r="AF6" s="585"/>
      <c r="AG6" s="489" t="s">
        <v>71</v>
      </c>
      <c r="AH6" s="490"/>
      <c r="AI6" s="473" t="s">
        <v>19</v>
      </c>
      <c r="AJ6" s="473"/>
      <c r="AK6" s="474" t="s">
        <v>72</v>
      </c>
      <c r="AL6" s="475"/>
      <c r="AM6" s="614" t="s">
        <v>77</v>
      </c>
      <c r="AN6" s="493" t="s">
        <v>22</v>
      </c>
      <c r="AO6" s="619" t="s">
        <v>0</v>
      </c>
      <c r="AP6" s="617" t="s">
        <v>99</v>
      </c>
      <c r="AQ6" s="489" t="s">
        <v>18</v>
      </c>
      <c r="AR6" s="585"/>
      <c r="AS6" s="489" t="s">
        <v>71</v>
      </c>
      <c r="AT6" s="490"/>
      <c r="AU6" s="474" t="s">
        <v>19</v>
      </c>
      <c r="AV6" s="473"/>
      <c r="AW6" s="474" t="s">
        <v>72</v>
      </c>
      <c r="AX6" s="475"/>
      <c r="AY6" s="491" t="s">
        <v>77</v>
      </c>
      <c r="AZ6" s="493" t="s">
        <v>22</v>
      </c>
      <c r="BA6" s="5"/>
      <c r="BB6" s="5"/>
      <c r="BC6" s="5"/>
      <c r="BD6" s="324"/>
      <c r="BE6" s="5"/>
      <c r="BF6" s="11" t="s">
        <v>23</v>
      </c>
      <c r="BG6" s="12" t="s">
        <v>2</v>
      </c>
      <c r="BH6" s="13" t="s">
        <v>3</v>
      </c>
      <c r="BI6" s="13" t="s">
        <v>4</v>
      </c>
      <c r="BJ6" s="13" t="s">
        <v>5</v>
      </c>
      <c r="BK6" s="13" t="s">
        <v>6</v>
      </c>
      <c r="BL6" s="13" t="s">
        <v>7</v>
      </c>
      <c r="BM6" s="13" t="s">
        <v>8</v>
      </c>
      <c r="BN6" s="13" t="s">
        <v>9</v>
      </c>
      <c r="BO6" s="13" t="s">
        <v>10</v>
      </c>
      <c r="BP6" s="13" t="s">
        <v>11</v>
      </c>
      <c r="BQ6" s="225" t="s">
        <v>12</v>
      </c>
      <c r="BR6" s="15" t="s">
        <v>13</v>
      </c>
      <c r="BS6" s="226" t="s">
        <v>14</v>
      </c>
      <c r="BT6" s="11" t="s">
        <v>24</v>
      </c>
      <c r="BV6" s="286" t="s">
        <v>100</v>
      </c>
      <c r="BW6" s="503" t="s">
        <v>18</v>
      </c>
      <c r="BX6" s="504"/>
      <c r="BY6" s="503" t="s">
        <v>71</v>
      </c>
      <c r="BZ6" s="504"/>
      <c r="CA6" s="505" t="s">
        <v>19</v>
      </c>
      <c r="CB6" s="506"/>
      <c r="CC6" s="507" t="s">
        <v>72</v>
      </c>
      <c r="CD6" s="508"/>
      <c r="CE6" s="509" t="s">
        <v>77</v>
      </c>
      <c r="CF6" s="493" t="s">
        <v>22</v>
      </c>
      <c r="CG6" s="476"/>
      <c r="CH6" s="480" t="s">
        <v>100</v>
      </c>
      <c r="CI6" s="630" t="s">
        <v>29</v>
      </c>
      <c r="CJ6" s="627" t="s">
        <v>27</v>
      </c>
      <c r="CK6" s="627" t="s">
        <v>31</v>
      </c>
      <c r="CL6" s="627" t="s">
        <v>37</v>
      </c>
      <c r="CM6" s="627" t="s">
        <v>35</v>
      </c>
      <c r="CN6" s="627" t="s">
        <v>41</v>
      </c>
      <c r="CO6" s="627" t="s">
        <v>46</v>
      </c>
      <c r="CP6" s="627" t="s">
        <v>51</v>
      </c>
      <c r="CQ6" s="627" t="s">
        <v>49</v>
      </c>
      <c r="CR6" s="627" t="s">
        <v>45</v>
      </c>
      <c r="CS6" s="627" t="s">
        <v>47</v>
      </c>
      <c r="CT6" s="627" t="s">
        <v>54</v>
      </c>
      <c r="CU6" s="627" t="s">
        <v>57</v>
      </c>
      <c r="CV6" s="627" t="s">
        <v>61</v>
      </c>
      <c r="CW6" s="633" t="s">
        <v>59</v>
      </c>
      <c r="CX6" s="220"/>
      <c r="CY6" s="220"/>
      <c r="CZ6" s="294"/>
      <c r="DA6" s="145">
        <v>2</v>
      </c>
      <c r="DB6" s="299" t="s">
        <v>83</v>
      </c>
      <c r="DC6" s="300" t="s">
        <v>92</v>
      </c>
      <c r="DD6" s="257">
        <v>30</v>
      </c>
      <c r="DE6" s="254">
        <v>3</v>
      </c>
      <c r="DF6" s="232">
        <v>4</v>
      </c>
      <c r="DG6" s="232">
        <v>3</v>
      </c>
      <c r="DH6" s="232">
        <v>9</v>
      </c>
      <c r="DI6" s="232">
        <v>7</v>
      </c>
      <c r="DJ6" s="232">
        <v>4</v>
      </c>
      <c r="DK6" s="232">
        <v>1</v>
      </c>
      <c r="DL6" s="232">
        <v>2</v>
      </c>
      <c r="DM6" s="232">
        <v>1</v>
      </c>
      <c r="DN6" s="259">
        <v>34</v>
      </c>
      <c r="DO6" s="261">
        <v>36</v>
      </c>
      <c r="DP6" s="315"/>
      <c r="DQ6" s="230"/>
      <c r="DR6" s="230"/>
      <c r="DS6" s="230"/>
      <c r="DT6" s="230"/>
      <c r="DU6" s="230"/>
      <c r="DV6" s="230"/>
      <c r="DW6" s="230"/>
      <c r="DX6" s="230"/>
      <c r="DY6" s="230"/>
      <c r="DZ6" s="230"/>
      <c r="EA6" s="230"/>
      <c r="EB6" s="230"/>
      <c r="EC6" s="230"/>
      <c r="ED6" s="230"/>
      <c r="EE6" s="230"/>
      <c r="EF6" s="230"/>
      <c r="EG6" s="230"/>
      <c r="EH6" s="230"/>
      <c r="EL6" s="120"/>
      <c r="EM6" s="120"/>
      <c r="EN6" s="120"/>
      <c r="EO6" s="120"/>
      <c r="EP6" s="120"/>
      <c r="EQ6" s="120"/>
      <c r="ER6" s="120"/>
      <c r="ES6" s="120"/>
      <c r="ET6" s="120"/>
      <c r="EU6" s="120"/>
      <c r="EV6" s="120"/>
      <c r="EW6" s="120"/>
      <c r="EX6" s="120"/>
      <c r="EY6" s="120"/>
      <c r="EZ6" s="120"/>
      <c r="FA6" s="120"/>
      <c r="FB6" s="120"/>
      <c r="FC6" s="120"/>
      <c r="FD6" s="120"/>
      <c r="FE6" s="515"/>
      <c r="FG6" s="103"/>
      <c r="FH6" s="103"/>
      <c r="FI6" s="103"/>
      <c r="FJ6" s="103"/>
      <c r="FK6" s="103"/>
      <c r="FL6" s="103"/>
      <c r="FM6" s="103"/>
      <c r="FN6" s="103"/>
      <c r="FO6" s="103"/>
      <c r="FP6" s="103"/>
      <c r="FQ6" s="103"/>
      <c r="FR6" s="103"/>
      <c r="FS6" s="103"/>
      <c r="FT6" s="103"/>
      <c r="FU6" s="103"/>
      <c r="FV6" s="103"/>
      <c r="FW6" s="103"/>
      <c r="FX6" s="103"/>
      <c r="FY6" s="230"/>
      <c r="FZ6" s="230"/>
      <c r="GA6" s="322"/>
      <c r="GB6" s="322"/>
      <c r="GC6" s="322"/>
      <c r="GD6" s="121"/>
      <c r="GE6" s="121"/>
      <c r="GF6" s="121"/>
      <c r="GG6" s="121"/>
      <c r="GH6" s="121"/>
      <c r="GI6" s="121"/>
      <c r="GJ6" s="121"/>
      <c r="GK6" s="121"/>
      <c r="GL6" s="121"/>
      <c r="GM6" s="121"/>
      <c r="GN6" s="121"/>
      <c r="GO6" s="121"/>
      <c r="GP6" s="121"/>
      <c r="GQ6" s="121"/>
      <c r="GR6" s="121"/>
      <c r="GU6" s="221"/>
      <c r="GV6" s="221"/>
      <c r="GW6" s="221"/>
      <c r="GX6" s="221"/>
      <c r="GY6" s="221"/>
      <c r="GZ6" s="221"/>
      <c r="HA6" s="221"/>
      <c r="HB6" s="221"/>
      <c r="HC6" s="221"/>
      <c r="HD6" s="221"/>
      <c r="HE6" s="221"/>
      <c r="HF6" s="221"/>
      <c r="HG6" s="221"/>
      <c r="HH6" s="221"/>
      <c r="HI6" s="221"/>
      <c r="HJ6" s="221"/>
      <c r="HK6" s="221"/>
      <c r="HL6" s="221"/>
      <c r="HN6" s="482" t="s">
        <v>16</v>
      </c>
      <c r="HO6" s="482"/>
      <c r="HP6" s="482"/>
      <c r="HQ6" s="482"/>
      <c r="HR6" s="482"/>
      <c r="HS6" s="482"/>
      <c r="HT6" s="482"/>
      <c r="HU6" s="482"/>
      <c r="HX6" s="221"/>
      <c r="HY6" s="221"/>
      <c r="HZ6" s="221"/>
      <c r="IA6" s="221"/>
      <c r="IB6" s="221"/>
      <c r="IC6" s="221"/>
      <c r="ID6" s="221"/>
      <c r="IE6" s="221"/>
      <c r="IF6" s="221"/>
      <c r="IG6" s="221"/>
      <c r="IH6" s="221"/>
      <c r="II6" s="221"/>
      <c r="IJ6" s="221"/>
      <c r="IK6" s="221"/>
      <c r="IL6" s="221"/>
      <c r="IM6" s="221"/>
      <c r="IN6" s="221"/>
      <c r="IO6" s="221"/>
      <c r="IS6" s="221"/>
      <c r="IT6" s="221"/>
      <c r="IU6" s="221"/>
      <c r="IV6" s="221"/>
      <c r="IW6" s="221"/>
      <c r="IX6" s="221"/>
      <c r="IY6" s="221"/>
      <c r="IZ6" s="221"/>
      <c r="JA6" s="221"/>
      <c r="JB6" s="221"/>
      <c r="JC6" s="221"/>
      <c r="JD6" s="221"/>
      <c r="JE6" s="221"/>
      <c r="JF6" s="221"/>
      <c r="JG6" s="221"/>
      <c r="JH6" s="221"/>
      <c r="JI6" s="221"/>
      <c r="JJ6" s="221"/>
    </row>
    <row r="7" spans="1:271" ht="16.5" customHeight="1" thickBot="1" x14ac:dyDescent="0.3">
      <c r="B7" s="8" t="s">
        <v>0</v>
      </c>
      <c r="C7" s="9" t="s">
        <v>17</v>
      </c>
      <c r="D7" s="10" t="s">
        <v>97</v>
      </c>
      <c r="E7" s="10" t="s">
        <v>98</v>
      </c>
      <c r="F7" s="10" t="s">
        <v>101</v>
      </c>
      <c r="G7" s="9" t="s">
        <v>14</v>
      </c>
      <c r="H7" s="2"/>
      <c r="J7" s="8" t="s">
        <v>0</v>
      </c>
      <c r="K7" s="9" t="s">
        <v>17</v>
      </c>
      <c r="L7" s="10" t="s">
        <v>2</v>
      </c>
      <c r="M7" s="10" t="s">
        <v>3</v>
      </c>
      <c r="N7" s="10" t="s">
        <v>4</v>
      </c>
      <c r="O7" s="10" t="s">
        <v>5</v>
      </c>
      <c r="P7" s="10" t="s">
        <v>6</v>
      </c>
      <c r="Q7" s="10" t="s">
        <v>7</v>
      </c>
      <c r="R7" s="10" t="s">
        <v>8</v>
      </c>
      <c r="S7" s="10" t="s">
        <v>9</v>
      </c>
      <c r="T7" s="10" t="s">
        <v>10</v>
      </c>
      <c r="U7" s="10" t="s">
        <v>11</v>
      </c>
      <c r="V7" s="10" t="s">
        <v>12</v>
      </c>
      <c r="W7" s="10" t="s">
        <v>13</v>
      </c>
      <c r="X7" s="9" t="s">
        <v>14</v>
      </c>
      <c r="Y7" s="495" t="s">
        <v>15</v>
      </c>
      <c r="Z7" s="496"/>
      <c r="AA7" s="497"/>
      <c r="AB7" s="2"/>
      <c r="AC7" s="193"/>
      <c r="AD7" s="196" t="s">
        <v>102</v>
      </c>
      <c r="AE7" s="207" t="s">
        <v>73</v>
      </c>
      <c r="AF7" s="197" t="s">
        <v>74</v>
      </c>
      <c r="AG7" s="198" t="s">
        <v>75</v>
      </c>
      <c r="AH7" s="199" t="s">
        <v>76</v>
      </c>
      <c r="AI7" s="213" t="s">
        <v>73</v>
      </c>
      <c r="AJ7" s="200" t="s">
        <v>74</v>
      </c>
      <c r="AK7" s="201" t="s">
        <v>75</v>
      </c>
      <c r="AL7" s="202" t="s">
        <v>76</v>
      </c>
      <c r="AM7" s="615"/>
      <c r="AN7" s="616"/>
      <c r="AO7" s="620"/>
      <c r="AP7" s="618"/>
      <c r="AQ7" s="179" t="s">
        <v>73</v>
      </c>
      <c r="AR7" s="180" t="s">
        <v>74</v>
      </c>
      <c r="AS7" s="181" t="s">
        <v>75</v>
      </c>
      <c r="AT7" s="182" t="s">
        <v>76</v>
      </c>
      <c r="AU7" s="183" t="s">
        <v>73</v>
      </c>
      <c r="AV7" s="184" t="s">
        <v>74</v>
      </c>
      <c r="AW7" s="185" t="s">
        <v>75</v>
      </c>
      <c r="AX7" s="186" t="s">
        <v>76</v>
      </c>
      <c r="AY7" s="492"/>
      <c r="AZ7" s="494"/>
      <c r="BA7" s="495" t="s">
        <v>15</v>
      </c>
      <c r="BB7" s="496"/>
      <c r="BC7" s="497"/>
      <c r="BD7" s="437"/>
      <c r="BE7" s="434"/>
      <c r="BF7" s="247" t="s">
        <v>117</v>
      </c>
      <c r="BG7" s="26">
        <v>883</v>
      </c>
      <c r="BH7" s="27"/>
      <c r="BI7" s="27"/>
      <c r="BJ7" s="27"/>
      <c r="BK7" s="27"/>
      <c r="BL7" s="28"/>
      <c r="BM7" s="27"/>
      <c r="BN7" s="27"/>
      <c r="BO7" s="27"/>
      <c r="BP7" s="27"/>
      <c r="BQ7" s="29"/>
      <c r="BR7" s="30"/>
      <c r="BS7" s="239">
        <f>SUM(BG7:BR7)</f>
        <v>883</v>
      </c>
      <c r="BT7" s="440">
        <f>BS7/BS27</f>
        <v>0.60027192386131878</v>
      </c>
      <c r="BV7" s="345" t="s">
        <v>23</v>
      </c>
      <c r="BW7" s="402" t="s">
        <v>135</v>
      </c>
      <c r="BX7" s="403" t="s">
        <v>138</v>
      </c>
      <c r="BY7" s="404" t="s">
        <v>136</v>
      </c>
      <c r="BZ7" s="405" t="s">
        <v>137</v>
      </c>
      <c r="CA7" s="406" t="s">
        <v>135</v>
      </c>
      <c r="CB7" s="407" t="s">
        <v>138</v>
      </c>
      <c r="CC7" s="408" t="s">
        <v>136</v>
      </c>
      <c r="CD7" s="409" t="s">
        <v>137</v>
      </c>
      <c r="CE7" s="510"/>
      <c r="CF7" s="494"/>
      <c r="CG7" s="476"/>
      <c r="CH7" s="481"/>
      <c r="CI7" s="631"/>
      <c r="CJ7" s="628"/>
      <c r="CK7" s="628"/>
      <c r="CL7" s="628"/>
      <c r="CM7" s="628"/>
      <c r="CN7" s="628"/>
      <c r="CO7" s="628"/>
      <c r="CP7" s="628"/>
      <c r="CQ7" s="628"/>
      <c r="CR7" s="628"/>
      <c r="CS7" s="628"/>
      <c r="CT7" s="628"/>
      <c r="CU7" s="628"/>
      <c r="CV7" s="628"/>
      <c r="CW7" s="634"/>
      <c r="CX7" s="5"/>
      <c r="CY7" s="5"/>
      <c r="CZ7" s="294"/>
      <c r="DA7" s="145">
        <v>3</v>
      </c>
      <c r="DB7" s="301" t="s">
        <v>27</v>
      </c>
      <c r="DC7" s="300" t="s">
        <v>87</v>
      </c>
      <c r="DD7" s="257">
        <v>27</v>
      </c>
      <c r="DE7" s="254">
        <v>1</v>
      </c>
      <c r="DF7" s="232">
        <v>3</v>
      </c>
      <c r="DG7" s="232">
        <v>1</v>
      </c>
      <c r="DH7" s="232">
        <v>20</v>
      </c>
      <c r="DI7" s="232">
        <v>2</v>
      </c>
      <c r="DJ7" s="224"/>
      <c r="DK7" s="224"/>
      <c r="DL7" s="224"/>
      <c r="DM7" s="224"/>
      <c r="DN7" s="259">
        <v>27</v>
      </c>
      <c r="DO7" s="261">
        <v>28</v>
      </c>
      <c r="DP7" s="315"/>
      <c r="DQ7" s="8" t="s">
        <v>0</v>
      </c>
      <c r="DR7" s="9" t="s">
        <v>1</v>
      </c>
      <c r="DS7" s="10" t="s">
        <v>2</v>
      </c>
      <c r="DT7" s="10" t="s">
        <v>3</v>
      </c>
      <c r="DU7" s="10" t="s">
        <v>4</v>
      </c>
      <c r="DV7" s="10" t="s">
        <v>5</v>
      </c>
      <c r="DW7" s="10" t="s">
        <v>6</v>
      </c>
      <c r="DX7" s="10" t="s">
        <v>7</v>
      </c>
      <c r="DY7" s="10" t="s">
        <v>8</v>
      </c>
      <c r="DZ7" s="10" t="s">
        <v>9</v>
      </c>
      <c r="EA7" s="10" t="s">
        <v>10</v>
      </c>
      <c r="EB7" s="10" t="s">
        <v>11</v>
      </c>
      <c r="EC7" s="10" t="s">
        <v>12</v>
      </c>
      <c r="ED7" s="10" t="s">
        <v>13</v>
      </c>
      <c r="EE7" s="9" t="s">
        <v>14</v>
      </c>
      <c r="EF7" s="468" t="s">
        <v>15</v>
      </c>
      <c r="EG7" s="468"/>
      <c r="EH7" s="469"/>
      <c r="EL7" s="8" t="s">
        <v>0</v>
      </c>
      <c r="EM7" s="9" t="s">
        <v>1</v>
      </c>
      <c r="EN7" s="10" t="s">
        <v>2</v>
      </c>
      <c r="EO7" s="10" t="s">
        <v>3</v>
      </c>
      <c r="EP7" s="10" t="s">
        <v>4</v>
      </c>
      <c r="EQ7" s="10" t="s">
        <v>5</v>
      </c>
      <c r="ER7" s="10" t="s">
        <v>6</v>
      </c>
      <c r="ES7" s="10" t="s">
        <v>7</v>
      </c>
      <c r="ET7" s="10" t="s">
        <v>8</v>
      </c>
      <c r="EU7" s="10" t="s">
        <v>9</v>
      </c>
      <c r="EV7" s="10" t="s">
        <v>10</v>
      </c>
      <c r="EW7" s="10" t="s">
        <v>11</v>
      </c>
      <c r="EX7" s="10" t="s">
        <v>12</v>
      </c>
      <c r="EY7" s="10" t="s">
        <v>13</v>
      </c>
      <c r="EZ7" s="9" t="s">
        <v>14</v>
      </c>
      <c r="FA7" s="589" t="s">
        <v>25</v>
      </c>
      <c r="FB7" s="590"/>
      <c r="FC7" s="311" t="s">
        <v>24</v>
      </c>
      <c r="FE7" s="515"/>
      <c r="FG7" s="8" t="s">
        <v>0</v>
      </c>
      <c r="FH7" s="9" t="s">
        <v>1</v>
      </c>
      <c r="FI7" s="10" t="s">
        <v>2</v>
      </c>
      <c r="FJ7" s="10" t="s">
        <v>3</v>
      </c>
      <c r="FK7" s="10" t="s">
        <v>4</v>
      </c>
      <c r="FL7" s="10" t="s">
        <v>5</v>
      </c>
      <c r="FM7" s="10" t="s">
        <v>6</v>
      </c>
      <c r="FN7" s="10" t="s">
        <v>7</v>
      </c>
      <c r="FO7" s="10" t="s">
        <v>8</v>
      </c>
      <c r="FP7" s="10" t="s">
        <v>9</v>
      </c>
      <c r="FQ7" s="10" t="s">
        <v>10</v>
      </c>
      <c r="FR7" s="10" t="s">
        <v>11</v>
      </c>
      <c r="FS7" s="10" t="s">
        <v>12</v>
      </c>
      <c r="FT7" s="10" t="s">
        <v>13</v>
      </c>
      <c r="FU7" s="9" t="s">
        <v>14</v>
      </c>
      <c r="FV7" s="468" t="s">
        <v>15</v>
      </c>
      <c r="FW7" s="468"/>
      <c r="FX7" s="469"/>
      <c r="FY7" s="193"/>
      <c r="FZ7" s="193"/>
      <c r="GA7" s="325" t="s">
        <v>0</v>
      </c>
      <c r="GB7" s="326" t="s">
        <v>1</v>
      </c>
      <c r="GC7" s="327" t="s">
        <v>2</v>
      </c>
      <c r="GD7" s="10" t="s">
        <v>3</v>
      </c>
      <c r="GE7" s="10" t="s">
        <v>4</v>
      </c>
      <c r="GF7" s="10" t="s">
        <v>5</v>
      </c>
      <c r="GG7" s="10" t="s">
        <v>6</v>
      </c>
      <c r="GH7" s="10" t="s">
        <v>7</v>
      </c>
      <c r="GI7" s="10" t="s">
        <v>8</v>
      </c>
      <c r="GJ7" s="10" t="s">
        <v>9</v>
      </c>
      <c r="GK7" s="10" t="s">
        <v>10</v>
      </c>
      <c r="GL7" s="10" t="s">
        <v>11</v>
      </c>
      <c r="GM7" s="10" t="s">
        <v>12</v>
      </c>
      <c r="GN7" s="10" t="s">
        <v>13</v>
      </c>
      <c r="GO7" s="11" t="s">
        <v>14</v>
      </c>
      <c r="GP7" s="468" t="s">
        <v>15</v>
      </c>
      <c r="GQ7" s="468"/>
      <c r="GR7" s="469"/>
      <c r="GS7" s="7"/>
      <c r="GT7" s="7"/>
      <c r="GU7" s="8" t="s">
        <v>0</v>
      </c>
      <c r="GV7" s="9" t="s">
        <v>1</v>
      </c>
      <c r="GW7" s="10" t="s">
        <v>2</v>
      </c>
      <c r="GX7" s="10" t="s">
        <v>3</v>
      </c>
      <c r="GY7" s="10" t="s">
        <v>4</v>
      </c>
      <c r="GZ7" s="10" t="s">
        <v>5</v>
      </c>
      <c r="HA7" s="10" t="s">
        <v>6</v>
      </c>
      <c r="HB7" s="10" t="s">
        <v>7</v>
      </c>
      <c r="HC7" s="10" t="s">
        <v>8</v>
      </c>
      <c r="HD7" s="10" t="s">
        <v>9</v>
      </c>
      <c r="HE7" s="10" t="s">
        <v>10</v>
      </c>
      <c r="HF7" s="10" t="s">
        <v>11</v>
      </c>
      <c r="HG7" s="10" t="s">
        <v>12</v>
      </c>
      <c r="HH7" s="10" t="s">
        <v>13</v>
      </c>
      <c r="HI7" s="326" t="s">
        <v>14</v>
      </c>
      <c r="HJ7" s="468" t="s">
        <v>15</v>
      </c>
      <c r="HK7" s="468"/>
      <c r="HL7" s="469"/>
      <c r="HN7" s="482"/>
      <c r="HO7" s="482"/>
      <c r="HP7" s="482"/>
      <c r="HQ7" s="482"/>
      <c r="HR7" s="482"/>
      <c r="HS7" s="482"/>
      <c r="HT7" s="482"/>
      <c r="HU7" s="482"/>
      <c r="HW7" s="7"/>
      <c r="HX7" s="8" t="s">
        <v>0</v>
      </c>
      <c r="HY7" s="9" t="s">
        <v>1</v>
      </c>
      <c r="HZ7" s="10" t="s">
        <v>2</v>
      </c>
      <c r="IA7" s="10" t="s">
        <v>3</v>
      </c>
      <c r="IB7" s="10" t="s">
        <v>4</v>
      </c>
      <c r="IC7" s="10" t="s">
        <v>5</v>
      </c>
      <c r="ID7" s="10" t="s">
        <v>6</v>
      </c>
      <c r="IE7" s="10" t="s">
        <v>7</v>
      </c>
      <c r="IF7" s="10" t="s">
        <v>8</v>
      </c>
      <c r="IG7" s="10" t="s">
        <v>9</v>
      </c>
      <c r="IH7" s="10" t="s">
        <v>10</v>
      </c>
      <c r="II7" s="10" t="s">
        <v>11</v>
      </c>
      <c r="IJ7" s="10" t="s">
        <v>12</v>
      </c>
      <c r="IK7" s="10" t="s">
        <v>13</v>
      </c>
      <c r="IL7" s="326" t="s">
        <v>14</v>
      </c>
      <c r="IM7" s="468" t="s">
        <v>15</v>
      </c>
      <c r="IN7" s="468"/>
      <c r="IO7" s="469"/>
      <c r="IR7" s="7"/>
      <c r="IS7" s="325" t="s">
        <v>0</v>
      </c>
      <c r="IT7" s="326" t="s">
        <v>1</v>
      </c>
      <c r="IU7" s="327" t="s">
        <v>2</v>
      </c>
      <c r="IV7" s="327" t="s">
        <v>3</v>
      </c>
      <c r="IW7" s="327" t="s">
        <v>4</v>
      </c>
      <c r="IX7" s="327" t="s">
        <v>5</v>
      </c>
      <c r="IY7" s="327" t="s">
        <v>6</v>
      </c>
      <c r="IZ7" s="327" t="s">
        <v>7</v>
      </c>
      <c r="JA7" s="327" t="s">
        <v>8</v>
      </c>
      <c r="JB7" s="327" t="s">
        <v>9</v>
      </c>
      <c r="JC7" s="327" t="s">
        <v>10</v>
      </c>
      <c r="JD7" s="327" t="s">
        <v>11</v>
      </c>
      <c r="JE7" s="327" t="s">
        <v>12</v>
      </c>
      <c r="JF7" s="327" t="s">
        <v>13</v>
      </c>
      <c r="JG7" s="326" t="s">
        <v>14</v>
      </c>
      <c r="JH7" s="468" t="s">
        <v>15</v>
      </c>
      <c r="JI7" s="468"/>
      <c r="JJ7" s="469"/>
    </row>
    <row r="8" spans="1:271" ht="16.5" customHeight="1" thickBot="1" x14ac:dyDescent="0.3">
      <c r="B8" s="447" t="s">
        <v>26</v>
      </c>
      <c r="C8" s="16" t="s">
        <v>29</v>
      </c>
      <c r="D8" s="17">
        <v>44</v>
      </c>
      <c r="E8" s="18">
        <v>4</v>
      </c>
      <c r="F8" s="18">
        <v>2</v>
      </c>
      <c r="G8" s="20">
        <f t="shared" ref="G8:G23" si="0">SUM(D8:F8)</f>
        <v>50</v>
      </c>
      <c r="H8" s="2"/>
      <c r="J8" s="447" t="s">
        <v>26</v>
      </c>
      <c r="K8" s="16" t="s">
        <v>29</v>
      </c>
      <c r="L8" s="17">
        <v>50</v>
      </c>
      <c r="M8" s="18"/>
      <c r="N8" s="18"/>
      <c r="O8" s="18"/>
      <c r="P8" s="18"/>
      <c r="Q8" s="18"/>
      <c r="R8" s="18"/>
      <c r="S8" s="18"/>
      <c r="T8" s="18"/>
      <c r="U8" s="18"/>
      <c r="V8" s="21"/>
      <c r="W8" s="19"/>
      <c r="X8" s="20">
        <f>SUM(L8:W8)</f>
        <v>50</v>
      </c>
      <c r="Y8" s="498">
        <f>X8+X9+X10</f>
        <v>250</v>
      </c>
      <c r="Z8" s="483">
        <f>Y8*100/X23</f>
        <v>23.386342376052387</v>
      </c>
      <c r="AA8" s="621" t="s">
        <v>24</v>
      </c>
      <c r="AB8" s="2"/>
      <c r="AC8" s="194"/>
      <c r="AD8" s="16" t="s">
        <v>103</v>
      </c>
      <c r="AE8" s="208">
        <v>118</v>
      </c>
      <c r="AF8" s="21">
        <v>170</v>
      </c>
      <c r="AG8" s="144">
        <v>144</v>
      </c>
      <c r="AH8" s="139">
        <v>294</v>
      </c>
      <c r="AI8" s="17">
        <v>134</v>
      </c>
      <c r="AJ8" s="21">
        <v>150</v>
      </c>
      <c r="AK8" s="144">
        <v>58</v>
      </c>
      <c r="AL8" s="139">
        <v>153</v>
      </c>
      <c r="AM8" s="424">
        <v>34</v>
      </c>
      <c r="AN8" s="429">
        <f>SUM(AE8:AM8)</f>
        <v>1255</v>
      </c>
      <c r="AO8" s="594" t="s">
        <v>26</v>
      </c>
      <c r="AP8" s="16" t="s">
        <v>29</v>
      </c>
      <c r="AQ8" s="138">
        <v>3</v>
      </c>
      <c r="AR8" s="21">
        <v>2</v>
      </c>
      <c r="AS8" s="144">
        <v>8</v>
      </c>
      <c r="AT8" s="139">
        <v>17</v>
      </c>
      <c r="AU8" s="144">
        <v>4</v>
      </c>
      <c r="AV8" s="21">
        <v>6</v>
      </c>
      <c r="AW8" s="144">
        <v>3</v>
      </c>
      <c r="AX8" s="139">
        <v>10</v>
      </c>
      <c r="AY8" s="154">
        <v>3</v>
      </c>
      <c r="AZ8" s="163">
        <f>SUM(AQ8:AY8)</f>
        <v>56</v>
      </c>
      <c r="BA8" s="498">
        <f>AZ8+AZ9+AZ10</f>
        <v>276</v>
      </c>
      <c r="BB8" s="483">
        <f>BA8*100/AZ23</f>
        <v>21.992031872509958</v>
      </c>
      <c r="BC8" s="463" t="s">
        <v>24</v>
      </c>
      <c r="BD8" s="438"/>
      <c r="BE8" s="435"/>
      <c r="BF8" s="248" t="s">
        <v>32</v>
      </c>
      <c r="BG8" s="39">
        <v>165</v>
      </c>
      <c r="BH8" s="40"/>
      <c r="BI8" s="40"/>
      <c r="BJ8" s="40"/>
      <c r="BK8" s="40"/>
      <c r="BL8" s="41"/>
      <c r="BM8" s="27"/>
      <c r="BN8" s="27"/>
      <c r="BO8" s="27"/>
      <c r="BP8" s="27"/>
      <c r="BQ8" s="29"/>
      <c r="BR8" s="30"/>
      <c r="BS8" s="240">
        <f t="shared" ref="BS8:BS26" si="1">SUM(BG8:BR8)</f>
        <v>165</v>
      </c>
      <c r="BT8" s="440">
        <f>BS8/BS27</f>
        <v>0.11216859279401767</v>
      </c>
      <c r="BV8" s="391" t="s">
        <v>117</v>
      </c>
      <c r="BW8" s="26">
        <v>104</v>
      </c>
      <c r="BX8" s="30">
        <v>136</v>
      </c>
      <c r="BY8" s="26">
        <v>124</v>
      </c>
      <c r="BZ8" s="30">
        <v>181</v>
      </c>
      <c r="CA8" s="383">
        <v>99</v>
      </c>
      <c r="CB8" s="395">
        <v>111</v>
      </c>
      <c r="CC8" s="26">
        <v>40</v>
      </c>
      <c r="CD8" s="30">
        <v>67</v>
      </c>
      <c r="CE8" s="29">
        <v>21</v>
      </c>
      <c r="CF8" s="399">
        <f>SUM(BW8:CE8)</f>
        <v>883</v>
      </c>
      <c r="CG8" s="476"/>
      <c r="CH8" s="11" t="s">
        <v>23</v>
      </c>
      <c r="CI8" s="632"/>
      <c r="CJ8" s="629"/>
      <c r="CK8" s="629"/>
      <c r="CL8" s="629"/>
      <c r="CM8" s="629"/>
      <c r="CN8" s="629"/>
      <c r="CO8" s="629"/>
      <c r="CP8" s="629"/>
      <c r="CQ8" s="629"/>
      <c r="CR8" s="629"/>
      <c r="CS8" s="629"/>
      <c r="CT8" s="629"/>
      <c r="CU8" s="629"/>
      <c r="CV8" s="629"/>
      <c r="CW8" s="635"/>
      <c r="CX8" s="226" t="s">
        <v>14</v>
      </c>
      <c r="CY8" s="11" t="s">
        <v>24</v>
      </c>
      <c r="CZ8" s="294"/>
      <c r="DA8" s="145">
        <v>4</v>
      </c>
      <c r="DB8" s="301" t="s">
        <v>27</v>
      </c>
      <c r="DC8" s="300" t="s">
        <v>27</v>
      </c>
      <c r="DD8" s="257">
        <v>26</v>
      </c>
      <c r="DE8" s="254">
        <v>2</v>
      </c>
      <c r="DF8" s="232">
        <v>4</v>
      </c>
      <c r="DG8" s="232">
        <v>7</v>
      </c>
      <c r="DH8" s="232">
        <v>6</v>
      </c>
      <c r="DI8" s="232">
        <v>4</v>
      </c>
      <c r="DJ8" s="232">
        <v>2</v>
      </c>
      <c r="DK8" s="232">
        <v>2</v>
      </c>
      <c r="DL8" s="232">
        <v>1</v>
      </c>
      <c r="DM8" s="224"/>
      <c r="DN8" s="259">
        <v>28</v>
      </c>
      <c r="DO8" s="261">
        <v>28</v>
      </c>
      <c r="DQ8" s="447" t="s">
        <v>26</v>
      </c>
      <c r="DR8" s="328" t="s">
        <v>29</v>
      </c>
      <c r="DS8" s="329">
        <v>3</v>
      </c>
      <c r="DT8" s="18"/>
      <c r="DU8" s="18"/>
      <c r="DV8" s="18"/>
      <c r="DW8" s="18"/>
      <c r="DX8" s="18"/>
      <c r="DY8" s="18"/>
      <c r="DZ8" s="18"/>
      <c r="EA8" s="18"/>
      <c r="EB8" s="19"/>
      <c r="EC8" s="19"/>
      <c r="ED8" s="19"/>
      <c r="EE8" s="20">
        <f>SUM(DS8:ED8)</f>
        <v>3</v>
      </c>
      <c r="EF8" s="498">
        <f>EE8+EE9+EE10</f>
        <v>46</v>
      </c>
      <c r="EG8" s="483">
        <f>EF8*100/EE23</f>
        <v>18.181818181818183</v>
      </c>
      <c r="EH8" s="512" t="s">
        <v>24</v>
      </c>
      <c r="EL8" s="447" t="s">
        <v>26</v>
      </c>
      <c r="EM8" s="328" t="s">
        <v>29</v>
      </c>
      <c r="EN8" s="329">
        <v>3</v>
      </c>
      <c r="EO8" s="18"/>
      <c r="EP8" s="18"/>
      <c r="EQ8" s="18"/>
      <c r="ER8" s="18"/>
      <c r="ES8" s="18"/>
      <c r="ET8" s="18"/>
      <c r="EU8" s="18"/>
      <c r="EV8" s="18"/>
      <c r="EW8" s="18"/>
      <c r="EX8" s="21"/>
      <c r="EY8" s="19"/>
      <c r="EZ8" s="20">
        <f>SUM(EN8:EY8)</f>
        <v>3</v>
      </c>
      <c r="FA8" s="559">
        <f>EZ8+EZ9+EZ10</f>
        <v>33</v>
      </c>
      <c r="FB8" s="483">
        <f>FA8*100/EZ23</f>
        <v>12.790697674418604</v>
      </c>
      <c r="FC8" s="486" t="s">
        <v>24</v>
      </c>
      <c r="FG8" s="447" t="s">
        <v>26</v>
      </c>
      <c r="FH8" s="328" t="s">
        <v>29</v>
      </c>
      <c r="FI8" s="329">
        <v>9</v>
      </c>
      <c r="FJ8" s="18"/>
      <c r="FK8" s="18"/>
      <c r="FL8" s="18"/>
      <c r="FM8" s="18"/>
      <c r="FN8" s="18"/>
      <c r="FO8" s="18"/>
      <c r="FP8" s="18"/>
      <c r="FQ8" s="18"/>
      <c r="FR8" s="19"/>
      <c r="FS8" s="19"/>
      <c r="FT8" s="19"/>
      <c r="FU8" s="20">
        <f>SUM(FI8:FT8)</f>
        <v>9</v>
      </c>
      <c r="FV8" s="498">
        <f>FU8+FU9+FU10</f>
        <v>64</v>
      </c>
      <c r="FW8" s="522">
        <f>FV8*100/FU23</f>
        <v>8.544726301735647</v>
      </c>
      <c r="FX8" s="512" t="s">
        <v>24</v>
      </c>
      <c r="FY8" s="195"/>
      <c r="FZ8" s="195"/>
      <c r="GA8" s="447" t="s">
        <v>26</v>
      </c>
      <c r="GB8" s="328" t="s">
        <v>29</v>
      </c>
      <c r="GC8" s="329">
        <v>0</v>
      </c>
      <c r="GD8" s="18"/>
      <c r="GE8" s="18"/>
      <c r="GF8" s="18"/>
      <c r="GG8" s="18"/>
      <c r="GH8" s="18"/>
      <c r="GI8" s="18"/>
      <c r="GJ8" s="18"/>
      <c r="GK8" s="18"/>
      <c r="GL8" s="18"/>
      <c r="GM8" s="21"/>
      <c r="GN8" s="19"/>
      <c r="GO8" s="55">
        <f>SUM(GC8:GN8)</f>
        <v>0</v>
      </c>
      <c r="GP8" s="470">
        <f>GO8+GO9+GO10</f>
        <v>4</v>
      </c>
      <c r="GQ8" s="458">
        <f>GP8*100/GO23</f>
        <v>5</v>
      </c>
      <c r="GR8" s="460" t="s">
        <v>24</v>
      </c>
      <c r="GU8" s="447" t="s">
        <v>26</v>
      </c>
      <c r="GV8" s="328" t="s">
        <v>29</v>
      </c>
      <c r="GW8" s="144">
        <v>0</v>
      </c>
      <c r="GX8" s="18"/>
      <c r="GY8" s="18"/>
      <c r="GZ8" s="18"/>
      <c r="HA8" s="18"/>
      <c r="HB8" s="18"/>
      <c r="HC8" s="18"/>
      <c r="HD8" s="18"/>
      <c r="HE8" s="18"/>
      <c r="HF8" s="18"/>
      <c r="HG8" s="21"/>
      <c r="HH8" s="19"/>
      <c r="HI8" s="20">
        <f>SUM(GW8:HH8)</f>
        <v>0</v>
      </c>
      <c r="HJ8" s="470">
        <f>HI8+HI9+HI10</f>
        <v>0</v>
      </c>
      <c r="HK8" s="458">
        <f>HJ8*100/HI23</f>
        <v>0</v>
      </c>
      <c r="HL8" s="460" t="s">
        <v>24</v>
      </c>
      <c r="HX8" s="447" t="s">
        <v>26</v>
      </c>
      <c r="HY8" s="328" t="s">
        <v>29</v>
      </c>
      <c r="HZ8" s="329">
        <v>1</v>
      </c>
      <c r="IA8" s="18"/>
      <c r="IB8" s="18"/>
      <c r="IC8" s="18"/>
      <c r="ID8" s="18"/>
      <c r="IE8" s="18"/>
      <c r="IF8" s="18"/>
      <c r="IG8" s="18"/>
      <c r="IH8" s="18"/>
      <c r="II8" s="18"/>
      <c r="IJ8" s="21"/>
      <c r="IK8" s="19"/>
      <c r="IL8" s="22">
        <f>SUM(HZ8:IK8)</f>
        <v>1</v>
      </c>
      <c r="IM8" s="470">
        <f>IL8+IL9+IL10</f>
        <v>19</v>
      </c>
      <c r="IN8" s="458">
        <f>IM8*100/IL23</f>
        <v>38.775510204081634</v>
      </c>
      <c r="IO8" s="460" t="s">
        <v>24</v>
      </c>
      <c r="IS8" s="447" t="s">
        <v>26</v>
      </c>
      <c r="IT8" s="328" t="s">
        <v>29</v>
      </c>
      <c r="IU8" s="329">
        <v>3</v>
      </c>
      <c r="IV8" s="18"/>
      <c r="IW8" s="18"/>
      <c r="IX8" s="18"/>
      <c r="IY8" s="18"/>
      <c r="IZ8" s="18"/>
      <c r="JA8" s="18"/>
      <c r="JB8" s="18"/>
      <c r="JC8" s="18"/>
      <c r="JD8" s="18"/>
      <c r="JE8" s="21"/>
      <c r="JF8" s="19"/>
      <c r="JG8" s="22">
        <f>SUM(IU8:JF8)</f>
        <v>3</v>
      </c>
      <c r="JH8" s="470">
        <f>JG8+JG9+JG10</f>
        <v>34</v>
      </c>
      <c r="JI8" s="458">
        <f>JH8*100/JG23</f>
        <v>32.38095238095238</v>
      </c>
      <c r="JJ8" s="460" t="s">
        <v>24</v>
      </c>
    </row>
    <row r="9" spans="1:271" ht="16.5" customHeight="1" thickBot="1" x14ac:dyDescent="0.3">
      <c r="B9" s="448"/>
      <c r="C9" s="31" t="s">
        <v>27</v>
      </c>
      <c r="D9" s="32">
        <v>103</v>
      </c>
      <c r="E9" s="33">
        <v>14</v>
      </c>
      <c r="F9" s="33"/>
      <c r="G9" s="22">
        <f t="shared" si="0"/>
        <v>117</v>
      </c>
      <c r="H9" s="2"/>
      <c r="J9" s="448"/>
      <c r="K9" s="31" t="s">
        <v>27</v>
      </c>
      <c r="L9" s="32">
        <v>117</v>
      </c>
      <c r="M9" s="33"/>
      <c r="N9" s="33"/>
      <c r="O9" s="33"/>
      <c r="P9" s="33"/>
      <c r="Q9" s="33"/>
      <c r="R9" s="33"/>
      <c r="S9" s="33"/>
      <c r="T9" s="33"/>
      <c r="U9" s="33"/>
      <c r="V9" s="35"/>
      <c r="W9" s="34"/>
      <c r="X9" s="22">
        <f t="shared" ref="X9:X22" si="2">SUM(L9:W9)</f>
        <v>117</v>
      </c>
      <c r="Y9" s="499"/>
      <c r="Z9" s="484"/>
      <c r="AA9" s="622"/>
      <c r="AB9" s="2"/>
      <c r="AC9" s="194"/>
      <c r="AD9" s="31" t="s">
        <v>104</v>
      </c>
      <c r="AE9" s="209"/>
      <c r="AF9" s="38"/>
      <c r="AG9" s="76"/>
      <c r="AH9" s="77"/>
      <c r="AI9" s="36"/>
      <c r="AJ9" s="38"/>
      <c r="AK9" s="76"/>
      <c r="AL9" s="77"/>
      <c r="AM9" s="425"/>
      <c r="AN9" s="430">
        <f t="shared" ref="AN9:AN20" si="3">SUM(AE9:AM9)</f>
        <v>0</v>
      </c>
      <c r="AO9" s="595"/>
      <c r="AP9" s="31" t="s">
        <v>27</v>
      </c>
      <c r="AQ9" s="140">
        <v>6</v>
      </c>
      <c r="AR9" s="38">
        <v>14</v>
      </c>
      <c r="AS9" s="76">
        <v>19</v>
      </c>
      <c r="AT9" s="77">
        <v>44</v>
      </c>
      <c r="AU9" s="76">
        <v>7</v>
      </c>
      <c r="AV9" s="38">
        <v>8</v>
      </c>
      <c r="AW9" s="76">
        <v>7</v>
      </c>
      <c r="AX9" s="77">
        <v>18</v>
      </c>
      <c r="AY9" s="147">
        <v>1</v>
      </c>
      <c r="AZ9" s="162">
        <f t="shared" ref="AZ9:AZ23" si="4">SUM(AQ9:AY9)</f>
        <v>124</v>
      </c>
      <c r="BA9" s="499"/>
      <c r="BB9" s="484"/>
      <c r="BC9" s="464"/>
      <c r="BD9" s="438"/>
      <c r="BE9" s="435"/>
      <c r="BF9" s="248" t="s">
        <v>30</v>
      </c>
      <c r="BG9" s="39">
        <v>165</v>
      </c>
      <c r="BH9" s="40"/>
      <c r="BI9" s="40"/>
      <c r="BJ9" s="40"/>
      <c r="BK9" s="40"/>
      <c r="BL9" s="28"/>
      <c r="BM9" s="40"/>
      <c r="BN9" s="40"/>
      <c r="BO9" s="40"/>
      <c r="BP9" s="40"/>
      <c r="BQ9" s="49"/>
      <c r="BR9" s="50"/>
      <c r="BS9" s="102">
        <f t="shared" si="1"/>
        <v>165</v>
      </c>
      <c r="BT9" s="441">
        <f>BS9/BS27</f>
        <v>0.11216859279401767</v>
      </c>
      <c r="BV9" s="392" t="s">
        <v>32</v>
      </c>
      <c r="BW9" s="39">
        <v>9</v>
      </c>
      <c r="BX9" s="50">
        <v>18</v>
      </c>
      <c r="BY9" s="39">
        <v>8</v>
      </c>
      <c r="BZ9" s="50">
        <v>31</v>
      </c>
      <c r="CA9" s="384">
        <v>9</v>
      </c>
      <c r="CB9" s="396">
        <v>10</v>
      </c>
      <c r="CC9" s="26">
        <v>10</v>
      </c>
      <c r="CD9" s="30">
        <v>70</v>
      </c>
      <c r="CE9" s="29"/>
      <c r="CF9" s="399">
        <f t="shared" ref="CF9:CF27" si="5">SUM(BW9:CE9)</f>
        <v>165</v>
      </c>
      <c r="CG9" s="432"/>
      <c r="CH9" s="387" t="s">
        <v>117</v>
      </c>
      <c r="CI9" s="383">
        <v>23</v>
      </c>
      <c r="CJ9" s="27">
        <v>86</v>
      </c>
      <c r="CK9" s="27">
        <v>59</v>
      </c>
      <c r="CL9" s="27">
        <v>56</v>
      </c>
      <c r="CM9" s="27">
        <v>79</v>
      </c>
      <c r="CN9" s="28">
        <v>115</v>
      </c>
      <c r="CO9" s="27">
        <v>63</v>
      </c>
      <c r="CP9" s="27">
        <v>24</v>
      </c>
      <c r="CQ9" s="27">
        <v>37</v>
      </c>
      <c r="CR9" s="27">
        <v>50</v>
      </c>
      <c r="CS9" s="27">
        <v>50</v>
      </c>
      <c r="CT9" s="27">
        <v>52</v>
      </c>
      <c r="CU9" s="27">
        <v>96</v>
      </c>
      <c r="CV9" s="27">
        <v>65</v>
      </c>
      <c r="CW9" s="347">
        <v>28</v>
      </c>
      <c r="CX9" s="239">
        <f>SUM(CI9:CW9)</f>
        <v>883</v>
      </c>
      <c r="CY9" s="440">
        <f>CX9/CX29</f>
        <v>0.60027192386131878</v>
      </c>
      <c r="CZ9" s="125"/>
      <c r="DA9" s="145">
        <v>5</v>
      </c>
      <c r="DB9" s="299" t="s">
        <v>45</v>
      </c>
      <c r="DC9" s="300" t="s">
        <v>81</v>
      </c>
      <c r="DD9" s="257">
        <v>26</v>
      </c>
      <c r="DE9" s="254">
        <v>4</v>
      </c>
      <c r="DF9" s="232">
        <v>2</v>
      </c>
      <c r="DG9" s="232">
        <v>2</v>
      </c>
      <c r="DH9" s="232">
        <v>12</v>
      </c>
      <c r="DI9" s="224"/>
      <c r="DJ9" s="232">
        <v>4</v>
      </c>
      <c r="DK9" s="232">
        <v>1</v>
      </c>
      <c r="DL9" s="232">
        <v>1</v>
      </c>
      <c r="DM9" s="224"/>
      <c r="DN9" s="259">
        <v>26</v>
      </c>
      <c r="DO9" s="261">
        <v>31</v>
      </c>
      <c r="DQ9" s="448"/>
      <c r="DR9" s="330" t="s">
        <v>27</v>
      </c>
      <c r="DS9" s="331">
        <v>25</v>
      </c>
      <c r="DT9" s="33"/>
      <c r="DU9" s="33"/>
      <c r="DV9" s="33"/>
      <c r="DW9" s="33"/>
      <c r="DX9" s="33"/>
      <c r="DY9" s="33"/>
      <c r="DZ9" s="33"/>
      <c r="EA9" s="33"/>
      <c r="EB9" s="34"/>
      <c r="EC9" s="34"/>
      <c r="ED9" s="34"/>
      <c r="EE9" s="22">
        <f t="shared" ref="EE9:EE21" si="6">SUM(DS9:ED9)</f>
        <v>25</v>
      </c>
      <c r="EF9" s="499"/>
      <c r="EG9" s="484"/>
      <c r="EH9" s="513"/>
      <c r="EL9" s="448"/>
      <c r="EM9" s="330" t="s">
        <v>27</v>
      </c>
      <c r="EN9" s="331">
        <v>10</v>
      </c>
      <c r="EO9" s="33"/>
      <c r="EP9" s="33"/>
      <c r="EQ9" s="33"/>
      <c r="ER9" s="33"/>
      <c r="ES9" s="33"/>
      <c r="ET9" s="33"/>
      <c r="EU9" s="33"/>
      <c r="EV9" s="33"/>
      <c r="EW9" s="33"/>
      <c r="EX9" s="35"/>
      <c r="EY9" s="34"/>
      <c r="EZ9" s="22">
        <f t="shared" ref="EZ9:EZ22" si="7">SUM(EN9:EY9)</f>
        <v>10</v>
      </c>
      <c r="FA9" s="560"/>
      <c r="FB9" s="484"/>
      <c r="FC9" s="487"/>
      <c r="FG9" s="448"/>
      <c r="FH9" s="330" t="s">
        <v>27</v>
      </c>
      <c r="FI9" s="331">
        <v>22</v>
      </c>
      <c r="FJ9" s="33"/>
      <c r="FK9" s="33"/>
      <c r="FL9" s="33"/>
      <c r="FM9" s="33"/>
      <c r="FN9" s="33"/>
      <c r="FO9" s="33"/>
      <c r="FP9" s="33"/>
      <c r="FQ9" s="33"/>
      <c r="FR9" s="34"/>
      <c r="FS9" s="34"/>
      <c r="FT9" s="34"/>
      <c r="FU9" s="22">
        <f t="shared" ref="FU9:FU22" si="8">SUM(FI9:FT9)</f>
        <v>22</v>
      </c>
      <c r="FV9" s="499"/>
      <c r="FW9" s="523"/>
      <c r="FX9" s="513"/>
      <c r="FY9" s="195"/>
      <c r="FZ9" s="195"/>
      <c r="GA9" s="448"/>
      <c r="GB9" s="330" t="s">
        <v>27</v>
      </c>
      <c r="GC9" s="331">
        <v>0</v>
      </c>
      <c r="GD9" s="33"/>
      <c r="GE9" s="33"/>
      <c r="GF9" s="33"/>
      <c r="GG9" s="33"/>
      <c r="GH9" s="33"/>
      <c r="GI9" s="33"/>
      <c r="GJ9" s="33"/>
      <c r="GK9" s="33"/>
      <c r="GL9" s="33"/>
      <c r="GM9" s="35"/>
      <c r="GN9" s="34"/>
      <c r="GO9" s="55">
        <f t="shared" ref="GO9:GO22" si="9">SUM(GC9:GN9)</f>
        <v>0</v>
      </c>
      <c r="GP9" s="450"/>
      <c r="GQ9" s="451"/>
      <c r="GR9" s="452"/>
      <c r="GU9" s="448"/>
      <c r="GV9" s="330" t="s">
        <v>27</v>
      </c>
      <c r="GW9" s="353">
        <v>0</v>
      </c>
      <c r="GX9" s="33"/>
      <c r="GY9" s="33"/>
      <c r="GZ9" s="33"/>
      <c r="HA9" s="33"/>
      <c r="HB9" s="33"/>
      <c r="HC9" s="33"/>
      <c r="HD9" s="33"/>
      <c r="HE9" s="33"/>
      <c r="HF9" s="33"/>
      <c r="HG9" s="35"/>
      <c r="HH9" s="34"/>
      <c r="HI9" s="22">
        <f t="shared" ref="HI9:HI22" si="10">SUM(GW9:HH9)</f>
        <v>0</v>
      </c>
      <c r="HJ9" s="450"/>
      <c r="HK9" s="451"/>
      <c r="HL9" s="452"/>
      <c r="HX9" s="448"/>
      <c r="HY9" s="330" t="s">
        <v>27</v>
      </c>
      <c r="HZ9" s="331">
        <v>14</v>
      </c>
      <c r="IA9" s="33"/>
      <c r="IB9" s="33"/>
      <c r="IC9" s="33"/>
      <c r="ID9" s="33"/>
      <c r="IE9" s="33"/>
      <c r="IF9" s="33"/>
      <c r="IG9" s="33"/>
      <c r="IH9" s="33"/>
      <c r="II9" s="33"/>
      <c r="IJ9" s="35"/>
      <c r="IK9" s="34"/>
      <c r="IL9" s="22">
        <f t="shared" ref="IL9:IL22" si="11">SUM(HZ9:IK9)</f>
        <v>14</v>
      </c>
      <c r="IM9" s="450"/>
      <c r="IN9" s="451"/>
      <c r="IO9" s="452"/>
      <c r="IS9" s="448"/>
      <c r="IT9" s="330" t="s">
        <v>27</v>
      </c>
      <c r="IU9" s="331">
        <v>25</v>
      </c>
      <c r="IV9" s="33"/>
      <c r="IW9" s="33"/>
      <c r="IX9" s="33"/>
      <c r="IY9" s="33"/>
      <c r="IZ9" s="33"/>
      <c r="JA9" s="33"/>
      <c r="JB9" s="33"/>
      <c r="JC9" s="33"/>
      <c r="JD9" s="33"/>
      <c r="JE9" s="35"/>
      <c r="JF9" s="34"/>
      <c r="JG9" s="22">
        <f t="shared" ref="JG9:JG22" si="12">SUM(IU9:JF9)</f>
        <v>25</v>
      </c>
      <c r="JH9" s="450"/>
      <c r="JI9" s="451"/>
      <c r="JJ9" s="452"/>
    </row>
    <row r="10" spans="1:271" ht="16.5" customHeight="1" thickBot="1" x14ac:dyDescent="0.3">
      <c r="B10" s="449"/>
      <c r="C10" s="42" t="s">
        <v>31</v>
      </c>
      <c r="D10" s="43">
        <v>72</v>
      </c>
      <c r="E10" s="44">
        <v>11</v>
      </c>
      <c r="F10" s="44"/>
      <c r="G10" s="46">
        <f t="shared" si="0"/>
        <v>83</v>
      </c>
      <c r="H10" s="48"/>
      <c r="J10" s="449"/>
      <c r="K10" s="42" t="s">
        <v>31</v>
      </c>
      <c r="L10" s="43">
        <v>83</v>
      </c>
      <c r="M10" s="44"/>
      <c r="N10" s="44"/>
      <c r="O10" s="44"/>
      <c r="P10" s="44"/>
      <c r="Q10" s="44"/>
      <c r="R10" s="44"/>
      <c r="S10" s="44"/>
      <c r="T10" s="44"/>
      <c r="U10" s="44"/>
      <c r="V10" s="47"/>
      <c r="W10" s="45"/>
      <c r="X10" s="46">
        <f t="shared" si="2"/>
        <v>83</v>
      </c>
      <c r="Y10" s="500"/>
      <c r="Z10" s="485"/>
      <c r="AA10" s="623"/>
      <c r="AB10" s="48">
        <f>Y8*100/X23</f>
        <v>23.386342376052387</v>
      </c>
      <c r="AC10" s="194"/>
      <c r="AD10" s="31" t="s">
        <v>105</v>
      </c>
      <c r="AE10" s="209"/>
      <c r="AF10" s="38"/>
      <c r="AG10" s="76"/>
      <c r="AH10" s="77"/>
      <c r="AI10" s="36"/>
      <c r="AJ10" s="38"/>
      <c r="AK10" s="76"/>
      <c r="AL10" s="77"/>
      <c r="AM10" s="425"/>
      <c r="AN10" s="430">
        <f t="shared" si="3"/>
        <v>0</v>
      </c>
      <c r="AO10" s="596"/>
      <c r="AP10" s="42" t="s">
        <v>31</v>
      </c>
      <c r="AQ10" s="142">
        <v>8</v>
      </c>
      <c r="AR10" s="82">
        <v>11</v>
      </c>
      <c r="AS10" s="146">
        <v>13</v>
      </c>
      <c r="AT10" s="143">
        <v>19</v>
      </c>
      <c r="AU10" s="146">
        <v>7</v>
      </c>
      <c r="AV10" s="82">
        <v>11</v>
      </c>
      <c r="AW10" s="146">
        <v>5</v>
      </c>
      <c r="AX10" s="143">
        <v>19</v>
      </c>
      <c r="AY10" s="155">
        <v>3</v>
      </c>
      <c r="AZ10" s="164">
        <f t="shared" si="4"/>
        <v>96</v>
      </c>
      <c r="BA10" s="500"/>
      <c r="BB10" s="485"/>
      <c r="BC10" s="465"/>
      <c r="BD10" s="438"/>
      <c r="BE10" s="435"/>
      <c r="BF10" s="248" t="s">
        <v>36</v>
      </c>
      <c r="BG10" s="39">
        <v>89</v>
      </c>
      <c r="BH10" s="40"/>
      <c r="BI10" s="40"/>
      <c r="BJ10" s="40"/>
      <c r="BK10" s="40"/>
      <c r="BL10" s="41"/>
      <c r="BM10" s="40"/>
      <c r="BN10" s="40"/>
      <c r="BO10" s="40"/>
      <c r="BP10" s="40"/>
      <c r="BQ10" s="49"/>
      <c r="BR10" s="50"/>
      <c r="BS10" s="102">
        <f t="shared" si="1"/>
        <v>89</v>
      </c>
      <c r="BT10" s="441">
        <f>BS10/BS27</f>
        <v>6.0503059143439834E-2</v>
      </c>
      <c r="BV10" s="392" t="s">
        <v>30</v>
      </c>
      <c r="BW10" s="39">
        <v>11</v>
      </c>
      <c r="BX10" s="50">
        <v>9</v>
      </c>
      <c r="BY10" s="39">
        <v>17</v>
      </c>
      <c r="BZ10" s="50">
        <v>87</v>
      </c>
      <c r="CA10" s="384">
        <v>26</v>
      </c>
      <c r="CB10" s="395">
        <v>9</v>
      </c>
      <c r="CC10" s="39">
        <v>1</v>
      </c>
      <c r="CD10" s="50">
        <v>2</v>
      </c>
      <c r="CE10" s="49">
        <v>3</v>
      </c>
      <c r="CF10" s="400">
        <f t="shared" si="5"/>
        <v>165</v>
      </c>
      <c r="CG10" s="432"/>
      <c r="CH10" s="388" t="s">
        <v>32</v>
      </c>
      <c r="CI10" s="384">
        <v>13</v>
      </c>
      <c r="CJ10" s="40">
        <v>30</v>
      </c>
      <c r="CK10" s="40">
        <v>22</v>
      </c>
      <c r="CL10" s="40">
        <v>18</v>
      </c>
      <c r="CM10" s="40"/>
      <c r="CN10" s="41">
        <v>15</v>
      </c>
      <c r="CO10" s="27"/>
      <c r="CP10" s="27"/>
      <c r="CQ10" s="27">
        <v>6</v>
      </c>
      <c r="CR10" s="27"/>
      <c r="CS10" s="27"/>
      <c r="CT10" s="27">
        <v>15</v>
      </c>
      <c r="CU10" s="27">
        <v>26</v>
      </c>
      <c r="CV10" s="40">
        <v>8</v>
      </c>
      <c r="CW10" s="346">
        <v>12</v>
      </c>
      <c r="CX10" s="240">
        <f t="shared" ref="CX10:CX28" si="13">SUM(CI10:CW10)</f>
        <v>165</v>
      </c>
      <c r="CY10" s="440">
        <f>CX10/CX29</f>
        <v>0.11216859279401767</v>
      </c>
      <c r="CZ10" s="295"/>
      <c r="DA10" s="145">
        <v>6</v>
      </c>
      <c r="DB10" s="301" t="s">
        <v>29</v>
      </c>
      <c r="DC10" s="300" t="s">
        <v>29</v>
      </c>
      <c r="DD10" s="257">
        <v>25</v>
      </c>
      <c r="DE10" s="254">
        <v>2</v>
      </c>
      <c r="DF10" s="232">
        <v>2</v>
      </c>
      <c r="DG10" s="232">
        <v>8</v>
      </c>
      <c r="DH10" s="232">
        <v>6</v>
      </c>
      <c r="DI10" s="232">
        <v>3</v>
      </c>
      <c r="DJ10" s="232">
        <v>3</v>
      </c>
      <c r="DK10" s="232">
        <v>1</v>
      </c>
      <c r="DL10" s="232">
        <v>2</v>
      </c>
      <c r="DM10" s="224"/>
      <c r="DN10" s="259">
        <v>27</v>
      </c>
      <c r="DO10" s="261">
        <v>34</v>
      </c>
      <c r="DQ10" s="449"/>
      <c r="DR10" s="332" t="s">
        <v>31</v>
      </c>
      <c r="DS10" s="333">
        <v>18</v>
      </c>
      <c r="DT10" s="44"/>
      <c r="DU10" s="44"/>
      <c r="DV10" s="44"/>
      <c r="DW10" s="44"/>
      <c r="DX10" s="44"/>
      <c r="DY10" s="44"/>
      <c r="DZ10" s="44"/>
      <c r="EA10" s="44"/>
      <c r="EB10" s="45"/>
      <c r="EC10" s="45"/>
      <c r="ED10" s="45"/>
      <c r="EE10" s="46">
        <f t="shared" si="6"/>
        <v>18</v>
      </c>
      <c r="EF10" s="500"/>
      <c r="EG10" s="485"/>
      <c r="EH10" s="514"/>
      <c r="EK10" s="51"/>
      <c r="EL10" s="449"/>
      <c r="EM10" s="332" t="s">
        <v>31</v>
      </c>
      <c r="EN10" s="333">
        <v>20</v>
      </c>
      <c r="EO10" s="44"/>
      <c r="EP10" s="44"/>
      <c r="EQ10" s="44"/>
      <c r="ER10" s="44"/>
      <c r="ES10" s="44"/>
      <c r="ET10" s="44"/>
      <c r="EU10" s="44"/>
      <c r="EV10" s="44"/>
      <c r="EW10" s="44"/>
      <c r="EX10" s="47"/>
      <c r="EY10" s="45"/>
      <c r="EZ10" s="46">
        <f t="shared" si="7"/>
        <v>20</v>
      </c>
      <c r="FA10" s="561"/>
      <c r="FB10" s="485"/>
      <c r="FC10" s="488"/>
      <c r="FG10" s="449"/>
      <c r="FH10" s="332" t="s">
        <v>31</v>
      </c>
      <c r="FI10" s="333">
        <v>33</v>
      </c>
      <c r="FJ10" s="44"/>
      <c r="FK10" s="44"/>
      <c r="FL10" s="44"/>
      <c r="FM10" s="44"/>
      <c r="FN10" s="44"/>
      <c r="FO10" s="44"/>
      <c r="FP10" s="44"/>
      <c r="FQ10" s="44"/>
      <c r="FR10" s="45"/>
      <c r="FS10" s="45"/>
      <c r="FT10" s="45"/>
      <c r="FU10" s="46">
        <f t="shared" si="8"/>
        <v>33</v>
      </c>
      <c r="FV10" s="500"/>
      <c r="FW10" s="524"/>
      <c r="FX10" s="514"/>
      <c r="FY10" s="195"/>
      <c r="FZ10" s="195"/>
      <c r="GA10" s="449"/>
      <c r="GB10" s="332" t="s">
        <v>31</v>
      </c>
      <c r="GC10" s="333">
        <v>4</v>
      </c>
      <c r="GD10" s="44"/>
      <c r="GE10" s="44"/>
      <c r="GF10" s="44"/>
      <c r="GG10" s="44"/>
      <c r="GH10" s="44"/>
      <c r="GI10" s="44"/>
      <c r="GJ10" s="44"/>
      <c r="GK10" s="44"/>
      <c r="GL10" s="44"/>
      <c r="GM10" s="47"/>
      <c r="GN10" s="45"/>
      <c r="GO10" s="55">
        <f t="shared" si="9"/>
        <v>4</v>
      </c>
      <c r="GP10" s="471"/>
      <c r="GQ10" s="459"/>
      <c r="GR10" s="461"/>
      <c r="GU10" s="449"/>
      <c r="GV10" s="332" t="s">
        <v>31</v>
      </c>
      <c r="GW10" s="354">
        <v>0</v>
      </c>
      <c r="GX10" s="44"/>
      <c r="GY10" s="44"/>
      <c r="GZ10" s="44"/>
      <c r="HA10" s="44"/>
      <c r="HB10" s="44"/>
      <c r="HC10" s="44"/>
      <c r="HD10" s="44"/>
      <c r="HE10" s="44"/>
      <c r="HF10" s="44"/>
      <c r="HG10" s="47"/>
      <c r="HH10" s="45"/>
      <c r="HI10" s="46">
        <f t="shared" si="10"/>
        <v>0</v>
      </c>
      <c r="HJ10" s="471"/>
      <c r="HK10" s="459"/>
      <c r="HL10" s="461"/>
      <c r="HO10" s="11" t="s">
        <v>23</v>
      </c>
      <c r="HP10" s="52" t="s">
        <v>18</v>
      </c>
      <c r="HQ10" s="52" t="s">
        <v>19</v>
      </c>
      <c r="HR10" s="52" t="s">
        <v>20</v>
      </c>
      <c r="HS10" s="14" t="s">
        <v>21</v>
      </c>
      <c r="HT10" s="11" t="s">
        <v>14</v>
      </c>
      <c r="HU10" s="11" t="s">
        <v>33</v>
      </c>
      <c r="HX10" s="449"/>
      <c r="HY10" s="332" t="s">
        <v>31</v>
      </c>
      <c r="HZ10" s="337">
        <v>4</v>
      </c>
      <c r="IA10" s="64"/>
      <c r="IB10" s="64"/>
      <c r="IC10" s="64"/>
      <c r="ID10" s="64"/>
      <c r="IE10" s="64"/>
      <c r="IF10" s="64"/>
      <c r="IG10" s="64"/>
      <c r="IH10" s="64"/>
      <c r="II10" s="64"/>
      <c r="IJ10" s="66"/>
      <c r="IK10" s="65"/>
      <c r="IL10" s="69">
        <f t="shared" si="11"/>
        <v>4</v>
      </c>
      <c r="IM10" s="450"/>
      <c r="IN10" s="451"/>
      <c r="IO10" s="452"/>
      <c r="IS10" s="449"/>
      <c r="IT10" s="332" t="s">
        <v>31</v>
      </c>
      <c r="IU10" s="337">
        <v>6</v>
      </c>
      <c r="IV10" s="64"/>
      <c r="IW10" s="64"/>
      <c r="IX10" s="64"/>
      <c r="IY10" s="64"/>
      <c r="IZ10" s="64"/>
      <c r="JA10" s="64"/>
      <c r="JB10" s="64"/>
      <c r="JC10" s="64"/>
      <c r="JD10" s="64"/>
      <c r="JE10" s="66"/>
      <c r="JF10" s="65"/>
      <c r="JG10" s="69">
        <f t="shared" si="12"/>
        <v>6</v>
      </c>
      <c r="JH10" s="450"/>
      <c r="JI10" s="451"/>
      <c r="JJ10" s="452"/>
    </row>
    <row r="11" spans="1:271" ht="16.5" customHeight="1" x14ac:dyDescent="0.25">
      <c r="B11" s="447" t="s">
        <v>34</v>
      </c>
      <c r="C11" s="53" t="s">
        <v>37</v>
      </c>
      <c r="D11" s="23">
        <v>56</v>
      </c>
      <c r="E11" s="24">
        <v>8</v>
      </c>
      <c r="F11" s="24"/>
      <c r="G11" s="55">
        <f t="shared" si="0"/>
        <v>64</v>
      </c>
      <c r="H11" s="2"/>
      <c r="J11" s="447" t="s">
        <v>34</v>
      </c>
      <c r="K11" s="53" t="s">
        <v>37</v>
      </c>
      <c r="L11" s="23">
        <v>64</v>
      </c>
      <c r="M11" s="24"/>
      <c r="N11" s="24"/>
      <c r="O11" s="24"/>
      <c r="P11" s="24"/>
      <c r="Q11" s="24"/>
      <c r="R11" s="24"/>
      <c r="S11" s="24"/>
      <c r="T11" s="24"/>
      <c r="U11" s="24"/>
      <c r="V11" s="25"/>
      <c r="W11" s="54"/>
      <c r="X11" s="55">
        <f t="shared" si="2"/>
        <v>64</v>
      </c>
      <c r="Y11" s="498">
        <f>X11+X12+X14+X13</f>
        <v>363</v>
      </c>
      <c r="Z11" s="528">
        <f>Y11*100/X23</f>
        <v>33.956969130028064</v>
      </c>
      <c r="AA11" s="525" t="s">
        <v>24</v>
      </c>
      <c r="AB11" s="2"/>
      <c r="AC11" s="195"/>
      <c r="AD11" s="31" t="s">
        <v>106</v>
      </c>
      <c r="AE11" s="209"/>
      <c r="AF11" s="38"/>
      <c r="AG11" s="76"/>
      <c r="AH11" s="77"/>
      <c r="AI11" s="36"/>
      <c r="AJ11" s="38"/>
      <c r="AK11" s="76"/>
      <c r="AL11" s="77"/>
      <c r="AM11" s="425"/>
      <c r="AN11" s="430">
        <f t="shared" si="3"/>
        <v>0</v>
      </c>
      <c r="AO11" s="594" t="s">
        <v>34</v>
      </c>
      <c r="AP11" s="16" t="s">
        <v>37</v>
      </c>
      <c r="AQ11" s="138">
        <v>9</v>
      </c>
      <c r="AR11" s="156">
        <v>10</v>
      </c>
      <c r="AS11" s="158">
        <v>11</v>
      </c>
      <c r="AT11" s="157">
        <v>21</v>
      </c>
      <c r="AU11" s="158">
        <v>6</v>
      </c>
      <c r="AV11" s="156">
        <v>9</v>
      </c>
      <c r="AW11" s="158"/>
      <c r="AX11" s="157">
        <v>13</v>
      </c>
      <c r="AY11" s="159">
        <v>1</v>
      </c>
      <c r="AZ11" s="163">
        <f t="shared" si="4"/>
        <v>80</v>
      </c>
      <c r="BA11" s="498">
        <f>AZ11+AZ12+AZ14+AZ13</f>
        <v>439</v>
      </c>
      <c r="BB11" s="528">
        <f>BA11*100/AZ23</f>
        <v>34.980079681274901</v>
      </c>
      <c r="BC11" s="512" t="s">
        <v>24</v>
      </c>
      <c r="BD11" s="439"/>
      <c r="BE11" s="436"/>
      <c r="BF11" s="248" t="s">
        <v>43</v>
      </c>
      <c r="BG11" s="39">
        <v>57</v>
      </c>
      <c r="BH11" s="40"/>
      <c r="BI11" s="40"/>
      <c r="BJ11" s="40"/>
      <c r="BK11" s="40"/>
      <c r="BL11" s="41"/>
      <c r="BM11" s="40"/>
      <c r="BN11" s="40"/>
      <c r="BO11" s="40"/>
      <c r="BP11" s="40"/>
      <c r="BQ11" s="49"/>
      <c r="BR11" s="50"/>
      <c r="BS11" s="102">
        <f t="shared" si="1"/>
        <v>57</v>
      </c>
      <c r="BT11" s="441">
        <f>BS11/BS27</f>
        <v>3.8749150237933377E-2</v>
      </c>
      <c r="BV11" s="392" t="s">
        <v>36</v>
      </c>
      <c r="BW11" s="39"/>
      <c r="BX11" s="50">
        <v>9</v>
      </c>
      <c r="BY11" s="39">
        <v>9</v>
      </c>
      <c r="BZ11" s="50">
        <v>26</v>
      </c>
      <c r="CA11" s="384">
        <v>1</v>
      </c>
      <c r="CB11" s="396">
        <v>16</v>
      </c>
      <c r="CC11" s="39">
        <v>7</v>
      </c>
      <c r="CD11" s="50">
        <v>18</v>
      </c>
      <c r="CE11" s="49">
        <v>3</v>
      </c>
      <c r="CF11" s="400">
        <f t="shared" si="5"/>
        <v>89</v>
      </c>
      <c r="CG11" s="432"/>
      <c r="CH11" s="388" t="s">
        <v>30</v>
      </c>
      <c r="CI11" s="384">
        <v>13</v>
      </c>
      <c r="CJ11" s="40">
        <v>1</v>
      </c>
      <c r="CK11" s="40"/>
      <c r="CL11" s="40">
        <v>1</v>
      </c>
      <c r="CM11" s="40">
        <v>16</v>
      </c>
      <c r="CN11" s="28">
        <v>11</v>
      </c>
      <c r="CO11" s="40">
        <v>48</v>
      </c>
      <c r="CP11" s="40">
        <v>8</v>
      </c>
      <c r="CQ11" s="40">
        <v>2</v>
      </c>
      <c r="CR11" s="40">
        <v>1</v>
      </c>
      <c r="CS11" s="40">
        <v>7</v>
      </c>
      <c r="CT11" s="40">
        <v>15</v>
      </c>
      <c r="CU11" s="40">
        <v>28</v>
      </c>
      <c r="CV11" s="40">
        <v>10</v>
      </c>
      <c r="CW11" s="346">
        <v>4</v>
      </c>
      <c r="CX11" s="102">
        <f t="shared" si="13"/>
        <v>165</v>
      </c>
      <c r="CY11" s="441">
        <f>CX11/CX29</f>
        <v>0.11216859279401767</v>
      </c>
      <c r="CZ11" s="296"/>
      <c r="DA11" s="145">
        <v>7</v>
      </c>
      <c r="DB11" s="301" t="s">
        <v>27</v>
      </c>
      <c r="DC11" s="300" t="s">
        <v>93</v>
      </c>
      <c r="DD11" s="257">
        <v>13</v>
      </c>
      <c r="DE11" s="255"/>
      <c r="DF11" s="232">
        <v>2</v>
      </c>
      <c r="DG11" s="232">
        <v>2</v>
      </c>
      <c r="DH11" s="232">
        <v>9</v>
      </c>
      <c r="DI11" s="224"/>
      <c r="DJ11" s="224"/>
      <c r="DK11" s="224"/>
      <c r="DL11" s="224"/>
      <c r="DM11" s="224"/>
      <c r="DN11" s="259">
        <v>13</v>
      </c>
      <c r="DO11" s="261">
        <v>13</v>
      </c>
      <c r="DQ11" s="447" t="s">
        <v>34</v>
      </c>
      <c r="DR11" s="334" t="s">
        <v>37</v>
      </c>
      <c r="DS11" s="335">
        <v>2</v>
      </c>
      <c r="DT11" s="24"/>
      <c r="DU11" s="24"/>
      <c r="DV11" s="24"/>
      <c r="DW11" s="24"/>
      <c r="DX11" s="24"/>
      <c r="DY11" s="24"/>
      <c r="DZ11" s="24"/>
      <c r="EA11" s="24"/>
      <c r="EB11" s="54"/>
      <c r="EC11" s="54"/>
      <c r="ED11" s="54"/>
      <c r="EE11" s="55">
        <f t="shared" si="6"/>
        <v>2</v>
      </c>
      <c r="EF11" s="498">
        <f>EE11+EE12+EE14+EE13</f>
        <v>39</v>
      </c>
      <c r="EG11" s="528">
        <f>EF11*100/EE23</f>
        <v>15.41501976284585</v>
      </c>
      <c r="EH11" s="525" t="s">
        <v>24</v>
      </c>
      <c r="EK11" s="51"/>
      <c r="EL11" s="447" t="s">
        <v>34</v>
      </c>
      <c r="EM11" s="334" t="s">
        <v>37</v>
      </c>
      <c r="EN11" s="335">
        <v>11</v>
      </c>
      <c r="EO11" s="24"/>
      <c r="EP11" s="24"/>
      <c r="EQ11" s="24"/>
      <c r="ER11" s="24"/>
      <c r="ES11" s="24"/>
      <c r="ET11" s="24"/>
      <c r="EU11" s="24"/>
      <c r="EV11" s="24"/>
      <c r="EW11" s="24"/>
      <c r="EX11" s="25"/>
      <c r="EY11" s="54"/>
      <c r="EZ11" s="55">
        <f t="shared" si="7"/>
        <v>11</v>
      </c>
      <c r="FA11" s="559">
        <f>EZ11+EZ12+EZ14+EZ13</f>
        <v>61</v>
      </c>
      <c r="FB11" s="483">
        <f>FA11*100/EZ23</f>
        <v>23.643410852713178</v>
      </c>
      <c r="FC11" s="486" t="s">
        <v>24</v>
      </c>
      <c r="FG11" s="447" t="s">
        <v>34</v>
      </c>
      <c r="FH11" s="334" t="s">
        <v>37</v>
      </c>
      <c r="FI11" s="335">
        <v>38</v>
      </c>
      <c r="FJ11" s="24"/>
      <c r="FK11" s="24"/>
      <c r="FL11" s="24"/>
      <c r="FM11" s="24"/>
      <c r="FN11" s="24"/>
      <c r="FO11" s="24"/>
      <c r="FP11" s="24"/>
      <c r="FQ11" s="24"/>
      <c r="FR11" s="54"/>
      <c r="FS11" s="54"/>
      <c r="FT11" s="54"/>
      <c r="FU11" s="55">
        <f t="shared" si="8"/>
        <v>38</v>
      </c>
      <c r="FV11" s="498">
        <f>FU11+FU12+FU14+FU13</f>
        <v>193</v>
      </c>
      <c r="FW11" s="522">
        <f>FV11*100/FU23</f>
        <v>25.767690253671564</v>
      </c>
      <c r="FX11" s="525" t="s">
        <v>24</v>
      </c>
      <c r="FY11" s="320"/>
      <c r="FZ11" s="320"/>
      <c r="GA11" s="447" t="s">
        <v>34</v>
      </c>
      <c r="GB11" s="334" t="s">
        <v>37</v>
      </c>
      <c r="GC11" s="335">
        <v>9</v>
      </c>
      <c r="GD11" s="24"/>
      <c r="GE11" s="24"/>
      <c r="GF11" s="24"/>
      <c r="GG11" s="24"/>
      <c r="GH11" s="24"/>
      <c r="GI11" s="24"/>
      <c r="GJ11" s="24"/>
      <c r="GK11" s="24"/>
      <c r="GL11" s="24"/>
      <c r="GM11" s="25"/>
      <c r="GN11" s="54"/>
      <c r="GO11" s="55">
        <f t="shared" si="9"/>
        <v>9</v>
      </c>
      <c r="GP11" s="470">
        <f>GO11+GO12+GO14+GO13</f>
        <v>27</v>
      </c>
      <c r="GQ11" s="458">
        <f>GP11*100/GO23</f>
        <v>33.75</v>
      </c>
      <c r="GR11" s="460" t="s">
        <v>24</v>
      </c>
      <c r="GU11" s="447" t="s">
        <v>34</v>
      </c>
      <c r="GV11" s="334" t="s">
        <v>37</v>
      </c>
      <c r="GW11" s="335">
        <v>0</v>
      </c>
      <c r="GX11" s="24"/>
      <c r="GY11" s="24"/>
      <c r="GZ11" s="24"/>
      <c r="HA11" s="24"/>
      <c r="HB11" s="24"/>
      <c r="HC11" s="24"/>
      <c r="HD11" s="24"/>
      <c r="HE11" s="24"/>
      <c r="HF11" s="24"/>
      <c r="HG11" s="25"/>
      <c r="HH11" s="54"/>
      <c r="HI11" s="55">
        <f t="shared" si="10"/>
        <v>0</v>
      </c>
      <c r="HJ11" s="450">
        <f>HI11+HI12+HI14+HI13</f>
        <v>2</v>
      </c>
      <c r="HK11" s="451">
        <f>HJ11*100/HI23</f>
        <v>13.333333333333334</v>
      </c>
      <c r="HL11" s="452" t="s">
        <v>24</v>
      </c>
      <c r="HO11" s="60" t="s">
        <v>28</v>
      </c>
      <c r="HP11" s="56"/>
      <c r="HQ11" s="57"/>
      <c r="HR11" s="57"/>
      <c r="HS11" s="57"/>
      <c r="HT11" s="61">
        <f t="shared" ref="HT11:HT20" si="14">SUM(HP11:HS11)</f>
        <v>0</v>
      </c>
      <c r="HU11" s="59" t="e">
        <f>HT11*100/HT21</f>
        <v>#DIV/0!</v>
      </c>
      <c r="HX11" s="447" t="s">
        <v>34</v>
      </c>
      <c r="HY11" s="334" t="s">
        <v>37</v>
      </c>
      <c r="HZ11" s="144">
        <v>0</v>
      </c>
      <c r="IA11" s="18"/>
      <c r="IB11" s="18"/>
      <c r="IC11" s="18"/>
      <c r="ID11" s="18"/>
      <c r="IE11" s="18"/>
      <c r="IF11" s="18"/>
      <c r="IG11" s="18"/>
      <c r="IH11" s="18"/>
      <c r="II11" s="18"/>
      <c r="IJ11" s="21"/>
      <c r="IK11" s="19"/>
      <c r="IL11" s="20">
        <f t="shared" si="11"/>
        <v>0</v>
      </c>
      <c r="IM11" s="470">
        <f>IL11+IL12+IL14+IL13</f>
        <v>14</v>
      </c>
      <c r="IN11" s="458">
        <f>IM11*100/IL23</f>
        <v>28.571428571428573</v>
      </c>
      <c r="IO11" s="460" t="s">
        <v>24</v>
      </c>
      <c r="IS11" s="447" t="s">
        <v>34</v>
      </c>
      <c r="IT11" s="334" t="s">
        <v>37</v>
      </c>
      <c r="IU11" s="144">
        <v>2</v>
      </c>
      <c r="IV11" s="18"/>
      <c r="IW11" s="18"/>
      <c r="IX11" s="18"/>
      <c r="IY11" s="18"/>
      <c r="IZ11" s="18"/>
      <c r="JA11" s="18"/>
      <c r="JB11" s="18"/>
      <c r="JC11" s="18"/>
      <c r="JD11" s="18"/>
      <c r="JE11" s="21"/>
      <c r="JF11" s="19"/>
      <c r="JG11" s="20">
        <f t="shared" si="12"/>
        <v>2</v>
      </c>
      <c r="JH11" s="470">
        <f>JG11+JG12+JG14+JG13</f>
        <v>32</v>
      </c>
      <c r="JI11" s="458">
        <f>JH11*100/JG23</f>
        <v>30.476190476190474</v>
      </c>
      <c r="JJ11" s="460" t="s">
        <v>24</v>
      </c>
    </row>
    <row r="12" spans="1:271" ht="16.5" customHeight="1" x14ac:dyDescent="0.25">
      <c r="B12" s="448"/>
      <c r="C12" s="31" t="s">
        <v>35</v>
      </c>
      <c r="D12" s="32">
        <v>61</v>
      </c>
      <c r="E12" s="33">
        <v>9</v>
      </c>
      <c r="F12" s="33"/>
      <c r="G12" s="22">
        <f t="shared" si="0"/>
        <v>70</v>
      </c>
      <c r="H12" s="2"/>
      <c r="J12" s="448"/>
      <c r="K12" s="31" t="s">
        <v>35</v>
      </c>
      <c r="L12" s="32">
        <v>70</v>
      </c>
      <c r="M12" s="33"/>
      <c r="N12" s="33"/>
      <c r="O12" s="33"/>
      <c r="P12" s="33"/>
      <c r="Q12" s="33"/>
      <c r="R12" s="33"/>
      <c r="S12" s="33"/>
      <c r="T12" s="33"/>
      <c r="U12" s="33"/>
      <c r="V12" s="35"/>
      <c r="W12" s="34"/>
      <c r="X12" s="22">
        <f t="shared" si="2"/>
        <v>70</v>
      </c>
      <c r="Y12" s="499"/>
      <c r="Z12" s="529"/>
      <c r="AA12" s="526"/>
      <c r="AB12" s="2"/>
      <c r="AC12" s="195"/>
      <c r="AD12" s="31" t="s">
        <v>107</v>
      </c>
      <c r="AE12" s="209"/>
      <c r="AF12" s="38"/>
      <c r="AG12" s="76"/>
      <c r="AH12" s="77"/>
      <c r="AI12" s="36"/>
      <c r="AJ12" s="38"/>
      <c r="AK12" s="76"/>
      <c r="AL12" s="77"/>
      <c r="AM12" s="425"/>
      <c r="AN12" s="430">
        <f t="shared" si="3"/>
        <v>0</v>
      </c>
      <c r="AO12" s="595"/>
      <c r="AP12" s="31" t="s">
        <v>35</v>
      </c>
      <c r="AQ12" s="140">
        <v>5</v>
      </c>
      <c r="AR12" s="38">
        <v>16</v>
      </c>
      <c r="AS12" s="76">
        <v>7</v>
      </c>
      <c r="AT12" s="77">
        <v>13</v>
      </c>
      <c r="AU12" s="76">
        <v>13</v>
      </c>
      <c r="AV12" s="38">
        <v>17</v>
      </c>
      <c r="AW12" s="76">
        <v>3</v>
      </c>
      <c r="AX12" s="77">
        <v>11</v>
      </c>
      <c r="AY12" s="147">
        <v>1</v>
      </c>
      <c r="AZ12" s="162">
        <f t="shared" si="4"/>
        <v>86</v>
      </c>
      <c r="BA12" s="499"/>
      <c r="BB12" s="529"/>
      <c r="BC12" s="513"/>
      <c r="BD12" s="439"/>
      <c r="BE12" s="436"/>
      <c r="BF12" s="248" t="s">
        <v>38</v>
      </c>
      <c r="BG12" s="39">
        <v>26</v>
      </c>
      <c r="BH12" s="40"/>
      <c r="BI12" s="40"/>
      <c r="BJ12" s="40"/>
      <c r="BK12" s="40"/>
      <c r="BL12" s="41"/>
      <c r="BM12" s="40"/>
      <c r="BN12" s="40"/>
      <c r="BO12" s="40"/>
      <c r="BP12" s="40"/>
      <c r="BQ12" s="49"/>
      <c r="BR12" s="50"/>
      <c r="BS12" s="102">
        <f t="shared" si="1"/>
        <v>26</v>
      </c>
      <c r="BT12" s="441">
        <f>BS12/BS27</f>
        <v>1.7675050985723997E-2</v>
      </c>
      <c r="BV12" s="392" t="s">
        <v>43</v>
      </c>
      <c r="BW12" s="39">
        <v>8</v>
      </c>
      <c r="BX12" s="50">
        <v>13</v>
      </c>
      <c r="BY12" s="39">
        <v>5</v>
      </c>
      <c r="BZ12" s="50">
        <v>7</v>
      </c>
      <c r="CA12" s="384">
        <v>11</v>
      </c>
      <c r="CB12" s="396">
        <v>6</v>
      </c>
      <c r="CC12" s="39">
        <v>1</v>
      </c>
      <c r="CD12" s="50">
        <v>3</v>
      </c>
      <c r="CE12" s="49">
        <v>3</v>
      </c>
      <c r="CF12" s="400">
        <f t="shared" si="5"/>
        <v>57</v>
      </c>
      <c r="CG12" s="432"/>
      <c r="CH12" s="388" t="s">
        <v>36</v>
      </c>
      <c r="CI12" s="384">
        <v>2</v>
      </c>
      <c r="CJ12" s="40">
        <v>1</v>
      </c>
      <c r="CK12" s="40">
        <v>5</v>
      </c>
      <c r="CL12" s="40">
        <v>5</v>
      </c>
      <c r="CM12" s="40">
        <v>24</v>
      </c>
      <c r="CN12" s="41">
        <v>10</v>
      </c>
      <c r="CO12" s="40">
        <v>17</v>
      </c>
      <c r="CP12" s="40">
        <v>7</v>
      </c>
      <c r="CQ12" s="40">
        <v>6</v>
      </c>
      <c r="CR12" s="40"/>
      <c r="CS12" s="40"/>
      <c r="CT12" s="40">
        <v>1</v>
      </c>
      <c r="CU12" s="40">
        <v>6</v>
      </c>
      <c r="CV12" s="40">
        <v>4</v>
      </c>
      <c r="CW12" s="346">
        <v>1</v>
      </c>
      <c r="CX12" s="102">
        <f t="shared" si="13"/>
        <v>89</v>
      </c>
      <c r="CY12" s="441">
        <f>CX12/CX29</f>
        <v>6.0503059143439834E-2</v>
      </c>
      <c r="CZ12" s="296"/>
      <c r="DA12" s="145">
        <v>8</v>
      </c>
      <c r="DB12" s="299" t="s">
        <v>57</v>
      </c>
      <c r="DC12" s="300" t="s">
        <v>57</v>
      </c>
      <c r="DD12" s="257">
        <v>12</v>
      </c>
      <c r="DE12" s="254">
        <v>2</v>
      </c>
      <c r="DF12" s="232">
        <v>2</v>
      </c>
      <c r="DG12" s="232">
        <v>1</v>
      </c>
      <c r="DH12" s="224"/>
      <c r="DI12" s="232">
        <v>1</v>
      </c>
      <c r="DJ12" s="232">
        <v>3</v>
      </c>
      <c r="DK12" s="232">
        <v>1</v>
      </c>
      <c r="DL12" s="232">
        <v>4</v>
      </c>
      <c r="DM12" s="224"/>
      <c r="DN12" s="259">
        <v>14</v>
      </c>
      <c r="DO12" s="261">
        <v>19</v>
      </c>
      <c r="DQ12" s="448"/>
      <c r="DR12" s="330" t="s">
        <v>35</v>
      </c>
      <c r="DS12" s="331">
        <v>3</v>
      </c>
      <c r="DT12" s="33"/>
      <c r="DU12" s="33"/>
      <c r="DV12" s="33"/>
      <c r="DW12" s="33"/>
      <c r="DX12" s="33"/>
      <c r="DY12" s="33"/>
      <c r="DZ12" s="33"/>
      <c r="EA12" s="33"/>
      <c r="EB12" s="34"/>
      <c r="EC12" s="34"/>
      <c r="ED12" s="34"/>
      <c r="EE12" s="22">
        <f t="shared" si="6"/>
        <v>3</v>
      </c>
      <c r="EF12" s="499"/>
      <c r="EG12" s="529"/>
      <c r="EH12" s="526"/>
      <c r="EK12" s="51"/>
      <c r="EL12" s="448"/>
      <c r="EM12" s="330" t="s">
        <v>35</v>
      </c>
      <c r="EN12" s="331">
        <v>14</v>
      </c>
      <c r="EO12" s="33"/>
      <c r="EP12" s="33"/>
      <c r="EQ12" s="33"/>
      <c r="ER12" s="33"/>
      <c r="ES12" s="33"/>
      <c r="ET12" s="33"/>
      <c r="EU12" s="33"/>
      <c r="EV12" s="33"/>
      <c r="EW12" s="33"/>
      <c r="EX12" s="35"/>
      <c r="EY12" s="34"/>
      <c r="EZ12" s="22">
        <f t="shared" si="7"/>
        <v>14</v>
      </c>
      <c r="FA12" s="560"/>
      <c r="FB12" s="484"/>
      <c r="FC12" s="487"/>
      <c r="FG12" s="448"/>
      <c r="FH12" s="330" t="s">
        <v>35</v>
      </c>
      <c r="FI12" s="331">
        <v>17</v>
      </c>
      <c r="FJ12" s="33"/>
      <c r="FK12" s="33"/>
      <c r="FL12" s="33"/>
      <c r="FM12" s="33"/>
      <c r="FN12" s="33"/>
      <c r="FO12" s="33"/>
      <c r="FP12" s="33"/>
      <c r="FQ12" s="33"/>
      <c r="FR12" s="34"/>
      <c r="FS12" s="34"/>
      <c r="FT12" s="34"/>
      <c r="FU12" s="22">
        <f t="shared" si="8"/>
        <v>17</v>
      </c>
      <c r="FV12" s="499"/>
      <c r="FW12" s="523"/>
      <c r="FX12" s="526"/>
      <c r="FY12" s="320"/>
      <c r="FZ12" s="320"/>
      <c r="GA12" s="448"/>
      <c r="GB12" s="330" t="s">
        <v>35</v>
      </c>
      <c r="GC12" s="331">
        <v>0</v>
      </c>
      <c r="GD12" s="33"/>
      <c r="GE12" s="33"/>
      <c r="GF12" s="33"/>
      <c r="GG12" s="33"/>
      <c r="GH12" s="33"/>
      <c r="GI12" s="33"/>
      <c r="GJ12" s="33"/>
      <c r="GK12" s="33"/>
      <c r="GL12" s="33"/>
      <c r="GM12" s="35"/>
      <c r="GN12" s="34"/>
      <c r="GO12" s="55">
        <f t="shared" si="9"/>
        <v>0</v>
      </c>
      <c r="GP12" s="450"/>
      <c r="GQ12" s="451"/>
      <c r="GR12" s="452"/>
      <c r="GU12" s="448"/>
      <c r="GV12" s="330" t="s">
        <v>35</v>
      </c>
      <c r="GW12" s="331">
        <v>0</v>
      </c>
      <c r="GX12" s="33"/>
      <c r="GY12" s="33"/>
      <c r="GZ12" s="33"/>
      <c r="HA12" s="33"/>
      <c r="HB12" s="33"/>
      <c r="HC12" s="33"/>
      <c r="HD12" s="33"/>
      <c r="HE12" s="33"/>
      <c r="HF12" s="33"/>
      <c r="HG12" s="35"/>
      <c r="HH12" s="34"/>
      <c r="HI12" s="22">
        <f t="shared" si="10"/>
        <v>0</v>
      </c>
      <c r="HJ12" s="450"/>
      <c r="HK12" s="451"/>
      <c r="HL12" s="452"/>
      <c r="HO12" s="60" t="s">
        <v>39</v>
      </c>
      <c r="HP12" s="56"/>
      <c r="HQ12" s="57"/>
      <c r="HR12" s="57"/>
      <c r="HS12" s="57"/>
      <c r="HT12" s="61">
        <f t="shared" si="14"/>
        <v>0</v>
      </c>
      <c r="HU12" s="59" t="e">
        <f>HT12*100/HT21</f>
        <v>#DIV/0!</v>
      </c>
      <c r="HX12" s="448"/>
      <c r="HY12" s="330" t="s">
        <v>35</v>
      </c>
      <c r="HZ12" s="353">
        <v>6</v>
      </c>
      <c r="IA12" s="33"/>
      <c r="IB12" s="33"/>
      <c r="IC12" s="33"/>
      <c r="ID12" s="33"/>
      <c r="IE12" s="33"/>
      <c r="IF12" s="33"/>
      <c r="IG12" s="33"/>
      <c r="IH12" s="33"/>
      <c r="II12" s="33"/>
      <c r="IJ12" s="35"/>
      <c r="IK12" s="34"/>
      <c r="IL12" s="22">
        <f t="shared" si="11"/>
        <v>6</v>
      </c>
      <c r="IM12" s="450"/>
      <c r="IN12" s="451"/>
      <c r="IO12" s="452"/>
      <c r="IS12" s="448"/>
      <c r="IT12" s="330" t="s">
        <v>35</v>
      </c>
      <c r="IU12" s="353">
        <v>6</v>
      </c>
      <c r="IV12" s="33"/>
      <c r="IW12" s="33"/>
      <c r="IX12" s="33"/>
      <c r="IY12" s="33"/>
      <c r="IZ12" s="33"/>
      <c r="JA12" s="33"/>
      <c r="JB12" s="33"/>
      <c r="JC12" s="33"/>
      <c r="JD12" s="33"/>
      <c r="JE12" s="35"/>
      <c r="JF12" s="34"/>
      <c r="JG12" s="22">
        <f t="shared" si="12"/>
        <v>6</v>
      </c>
      <c r="JH12" s="450"/>
      <c r="JI12" s="451"/>
      <c r="JJ12" s="452"/>
    </row>
    <row r="13" spans="1:271" ht="16.5" customHeight="1" x14ac:dyDescent="0.25">
      <c r="B13" s="448"/>
      <c r="C13" s="62" t="s">
        <v>41</v>
      </c>
      <c r="D13" s="63">
        <v>104</v>
      </c>
      <c r="E13" s="64">
        <v>23</v>
      </c>
      <c r="F13" s="64"/>
      <c r="G13" s="22">
        <f t="shared" si="0"/>
        <v>127</v>
      </c>
      <c r="H13" s="2"/>
      <c r="J13" s="448"/>
      <c r="K13" s="62" t="s">
        <v>41</v>
      </c>
      <c r="L13" s="63">
        <v>127</v>
      </c>
      <c r="M13" s="64"/>
      <c r="N13" s="64"/>
      <c r="O13" s="64"/>
      <c r="P13" s="64"/>
      <c r="Q13" s="64"/>
      <c r="R13" s="64"/>
      <c r="S13" s="64"/>
      <c r="T13" s="64"/>
      <c r="U13" s="64"/>
      <c r="V13" s="66"/>
      <c r="W13" s="65"/>
      <c r="X13" s="22">
        <f t="shared" si="2"/>
        <v>127</v>
      </c>
      <c r="Y13" s="499"/>
      <c r="Z13" s="529"/>
      <c r="AA13" s="526"/>
      <c r="AB13" s="2"/>
      <c r="AC13" s="195"/>
      <c r="AD13" s="31" t="s">
        <v>108</v>
      </c>
      <c r="AE13" s="209"/>
      <c r="AF13" s="38"/>
      <c r="AG13" s="76"/>
      <c r="AH13" s="77"/>
      <c r="AI13" s="36"/>
      <c r="AJ13" s="38"/>
      <c r="AK13" s="76"/>
      <c r="AL13" s="77"/>
      <c r="AM13" s="425"/>
      <c r="AN13" s="430">
        <f t="shared" si="3"/>
        <v>0</v>
      </c>
      <c r="AO13" s="595"/>
      <c r="AP13" s="62" t="s">
        <v>41</v>
      </c>
      <c r="AQ13" s="140">
        <v>18</v>
      </c>
      <c r="AR13" s="38">
        <v>22</v>
      </c>
      <c r="AS13" s="76">
        <v>19</v>
      </c>
      <c r="AT13" s="77">
        <v>34</v>
      </c>
      <c r="AU13" s="76">
        <v>19</v>
      </c>
      <c r="AV13" s="38">
        <v>19</v>
      </c>
      <c r="AW13" s="76">
        <v>7</v>
      </c>
      <c r="AX13" s="77">
        <v>14</v>
      </c>
      <c r="AY13" s="147">
        <v>5</v>
      </c>
      <c r="AZ13" s="162">
        <f t="shared" si="4"/>
        <v>157</v>
      </c>
      <c r="BA13" s="499"/>
      <c r="BB13" s="529"/>
      <c r="BC13" s="513"/>
      <c r="BD13" s="439"/>
      <c r="BE13" s="436"/>
      <c r="BF13" s="248" t="s">
        <v>50</v>
      </c>
      <c r="BG13" s="70">
        <v>26</v>
      </c>
      <c r="BH13" s="71"/>
      <c r="BI13" s="71"/>
      <c r="BJ13" s="71"/>
      <c r="BK13" s="71"/>
      <c r="BL13" s="72"/>
      <c r="BM13" s="71"/>
      <c r="BN13" s="71"/>
      <c r="BO13" s="71"/>
      <c r="BP13" s="71"/>
      <c r="BQ13" s="73"/>
      <c r="BR13" s="74"/>
      <c r="BS13" s="241">
        <f t="shared" si="1"/>
        <v>26</v>
      </c>
      <c r="BT13" s="441">
        <f>BS13/BS27</f>
        <v>1.7675050985723997E-2</v>
      </c>
      <c r="BV13" s="392" t="s">
        <v>38</v>
      </c>
      <c r="BW13" s="39">
        <v>1</v>
      </c>
      <c r="BX13" s="50"/>
      <c r="BY13" s="39">
        <v>3</v>
      </c>
      <c r="BZ13" s="50">
        <v>6</v>
      </c>
      <c r="CA13" s="384">
        <v>3</v>
      </c>
      <c r="CB13" s="396">
        <v>2</v>
      </c>
      <c r="CC13" s="39">
        <v>2</v>
      </c>
      <c r="CD13" s="50">
        <v>6</v>
      </c>
      <c r="CE13" s="49">
        <v>3</v>
      </c>
      <c r="CF13" s="400">
        <f t="shared" si="5"/>
        <v>26</v>
      </c>
      <c r="CG13" s="432"/>
      <c r="CH13" s="388" t="s">
        <v>43</v>
      </c>
      <c r="CI13" s="384">
        <v>5</v>
      </c>
      <c r="CJ13" s="40"/>
      <c r="CK13" s="40">
        <v>6</v>
      </c>
      <c r="CL13" s="40"/>
      <c r="CM13" s="40">
        <v>19</v>
      </c>
      <c r="CN13" s="41">
        <v>2</v>
      </c>
      <c r="CO13" s="40">
        <v>9</v>
      </c>
      <c r="CP13" s="40"/>
      <c r="CQ13" s="40">
        <v>1</v>
      </c>
      <c r="CR13" s="40"/>
      <c r="CS13" s="40">
        <v>11</v>
      </c>
      <c r="CT13" s="40"/>
      <c r="CU13" s="40"/>
      <c r="CV13" s="40">
        <v>4</v>
      </c>
      <c r="CW13" s="346"/>
      <c r="CX13" s="102">
        <f t="shared" si="13"/>
        <v>57</v>
      </c>
      <c r="CY13" s="441">
        <f>CX13/CX29</f>
        <v>3.8749150237933377E-2</v>
      </c>
      <c r="CZ13" s="296"/>
      <c r="DA13" s="145">
        <v>9</v>
      </c>
      <c r="DB13" s="301" t="s">
        <v>27</v>
      </c>
      <c r="DC13" s="300" t="s">
        <v>86</v>
      </c>
      <c r="DD13" s="257">
        <v>11</v>
      </c>
      <c r="DE13" s="255"/>
      <c r="DF13" s="232">
        <v>1</v>
      </c>
      <c r="DG13" s="232">
        <v>3</v>
      </c>
      <c r="DH13" s="232">
        <v>3</v>
      </c>
      <c r="DI13" s="224"/>
      <c r="DJ13" s="232">
        <v>1</v>
      </c>
      <c r="DK13" s="232">
        <v>4</v>
      </c>
      <c r="DL13" s="232">
        <v>2</v>
      </c>
      <c r="DM13" s="224"/>
      <c r="DN13" s="259">
        <v>14</v>
      </c>
      <c r="DO13" s="261">
        <v>12</v>
      </c>
      <c r="DQ13" s="448"/>
      <c r="DR13" s="336" t="s">
        <v>41</v>
      </c>
      <c r="DS13" s="337">
        <v>22</v>
      </c>
      <c r="DT13" s="64"/>
      <c r="DU13" s="64"/>
      <c r="DV13" s="64"/>
      <c r="DW13" s="64"/>
      <c r="DX13" s="64"/>
      <c r="DY13" s="64"/>
      <c r="DZ13" s="64"/>
      <c r="EA13" s="64"/>
      <c r="EB13" s="65"/>
      <c r="EC13" s="65"/>
      <c r="ED13" s="65"/>
      <c r="EE13" s="22">
        <f t="shared" si="6"/>
        <v>22</v>
      </c>
      <c r="EF13" s="499"/>
      <c r="EG13" s="529"/>
      <c r="EH13" s="526"/>
      <c r="EK13" s="51"/>
      <c r="EL13" s="448"/>
      <c r="EM13" s="336" t="s">
        <v>41</v>
      </c>
      <c r="EN13" s="337">
        <v>8</v>
      </c>
      <c r="EO13" s="64"/>
      <c r="EP13" s="64"/>
      <c r="EQ13" s="64"/>
      <c r="ER13" s="64"/>
      <c r="ES13" s="64"/>
      <c r="ET13" s="64"/>
      <c r="EU13" s="64"/>
      <c r="EV13" s="64"/>
      <c r="EW13" s="64"/>
      <c r="EX13" s="66"/>
      <c r="EY13" s="65"/>
      <c r="EZ13" s="69">
        <f t="shared" si="7"/>
        <v>8</v>
      </c>
      <c r="FA13" s="560"/>
      <c r="FB13" s="484"/>
      <c r="FC13" s="487"/>
      <c r="FG13" s="448"/>
      <c r="FH13" s="336" t="s">
        <v>41</v>
      </c>
      <c r="FI13" s="337">
        <v>14</v>
      </c>
      <c r="FJ13" s="64"/>
      <c r="FK13" s="64"/>
      <c r="FL13" s="64"/>
      <c r="FM13" s="64"/>
      <c r="FN13" s="64"/>
      <c r="FO13" s="64"/>
      <c r="FP13" s="64"/>
      <c r="FQ13" s="64"/>
      <c r="FR13" s="65"/>
      <c r="FS13" s="65"/>
      <c r="FT13" s="65"/>
      <c r="FU13" s="22">
        <f t="shared" si="8"/>
        <v>14</v>
      </c>
      <c r="FV13" s="499"/>
      <c r="FW13" s="523"/>
      <c r="FX13" s="526"/>
      <c r="FY13" s="320"/>
      <c r="FZ13" s="320"/>
      <c r="GA13" s="448"/>
      <c r="GB13" s="336" t="s">
        <v>41</v>
      </c>
      <c r="GC13" s="337">
        <v>8</v>
      </c>
      <c r="GD13" s="64"/>
      <c r="GE13" s="64"/>
      <c r="GF13" s="64"/>
      <c r="GG13" s="64"/>
      <c r="GH13" s="64"/>
      <c r="GI13" s="64"/>
      <c r="GJ13" s="64"/>
      <c r="GK13" s="64"/>
      <c r="GL13" s="64"/>
      <c r="GM13" s="66"/>
      <c r="GN13" s="65"/>
      <c r="GO13" s="55">
        <f t="shared" si="9"/>
        <v>8</v>
      </c>
      <c r="GP13" s="450"/>
      <c r="GQ13" s="451"/>
      <c r="GR13" s="452"/>
      <c r="GU13" s="448"/>
      <c r="GV13" s="336" t="s">
        <v>41</v>
      </c>
      <c r="GW13" s="337">
        <v>0</v>
      </c>
      <c r="GX13" s="64"/>
      <c r="GY13" s="64"/>
      <c r="GZ13" s="64"/>
      <c r="HA13" s="64"/>
      <c r="HB13" s="64"/>
      <c r="HC13" s="64"/>
      <c r="HD13" s="64"/>
      <c r="HE13" s="64"/>
      <c r="HF13" s="64"/>
      <c r="HG13" s="66"/>
      <c r="HH13" s="65"/>
      <c r="HI13" s="22">
        <f t="shared" si="10"/>
        <v>0</v>
      </c>
      <c r="HJ13" s="450"/>
      <c r="HK13" s="451"/>
      <c r="HL13" s="452"/>
      <c r="HO13" s="60" t="s">
        <v>40</v>
      </c>
      <c r="HP13" s="56"/>
      <c r="HQ13" s="57"/>
      <c r="HR13" s="57"/>
      <c r="HS13" s="57"/>
      <c r="HT13" s="61">
        <f t="shared" si="14"/>
        <v>0</v>
      </c>
      <c r="HU13" s="59" t="e">
        <f>HT13*100/HT21</f>
        <v>#DIV/0!</v>
      </c>
      <c r="HX13" s="448"/>
      <c r="HY13" s="336" t="s">
        <v>41</v>
      </c>
      <c r="HZ13" s="356">
        <v>8</v>
      </c>
      <c r="IA13" s="64"/>
      <c r="IB13" s="64"/>
      <c r="IC13" s="64"/>
      <c r="ID13" s="64"/>
      <c r="IE13" s="64"/>
      <c r="IF13" s="64"/>
      <c r="IG13" s="64"/>
      <c r="IH13" s="64"/>
      <c r="II13" s="64"/>
      <c r="IJ13" s="66"/>
      <c r="IK13" s="65"/>
      <c r="IL13" s="22">
        <f t="shared" si="11"/>
        <v>8</v>
      </c>
      <c r="IM13" s="450"/>
      <c r="IN13" s="451"/>
      <c r="IO13" s="452"/>
      <c r="IS13" s="448"/>
      <c r="IT13" s="336" t="s">
        <v>41</v>
      </c>
      <c r="IU13" s="356">
        <v>12</v>
      </c>
      <c r="IV13" s="64"/>
      <c r="IW13" s="64"/>
      <c r="IX13" s="64"/>
      <c r="IY13" s="64"/>
      <c r="IZ13" s="64"/>
      <c r="JA13" s="64"/>
      <c r="JB13" s="64"/>
      <c r="JC13" s="64"/>
      <c r="JD13" s="64"/>
      <c r="JE13" s="66"/>
      <c r="JF13" s="65"/>
      <c r="JG13" s="22">
        <f t="shared" si="12"/>
        <v>12</v>
      </c>
      <c r="JH13" s="450"/>
      <c r="JI13" s="451"/>
      <c r="JJ13" s="452"/>
    </row>
    <row r="14" spans="1:271" ht="16.5" customHeight="1" thickBot="1" x14ac:dyDescent="0.3">
      <c r="B14" s="449"/>
      <c r="C14" s="62" t="s">
        <v>46</v>
      </c>
      <c r="D14" s="63">
        <v>95</v>
      </c>
      <c r="E14" s="64">
        <v>4</v>
      </c>
      <c r="F14" s="64">
        <v>3</v>
      </c>
      <c r="G14" s="22">
        <f t="shared" si="0"/>
        <v>102</v>
      </c>
      <c r="H14" s="48"/>
      <c r="J14" s="449"/>
      <c r="K14" s="62" t="s">
        <v>46</v>
      </c>
      <c r="L14" s="63">
        <v>102</v>
      </c>
      <c r="M14" s="64"/>
      <c r="N14" s="64"/>
      <c r="O14" s="64"/>
      <c r="P14" s="64"/>
      <c r="Q14" s="64"/>
      <c r="R14" s="64"/>
      <c r="S14" s="64"/>
      <c r="T14" s="64"/>
      <c r="U14" s="64"/>
      <c r="V14" s="66"/>
      <c r="W14" s="65"/>
      <c r="X14" s="22">
        <f t="shared" si="2"/>
        <v>102</v>
      </c>
      <c r="Y14" s="500"/>
      <c r="Z14" s="530"/>
      <c r="AA14" s="527"/>
      <c r="AB14" s="48">
        <f>Y11*100/X23</f>
        <v>33.956969130028064</v>
      </c>
      <c r="AC14" s="195"/>
      <c r="AD14" s="31" t="s">
        <v>109</v>
      </c>
      <c r="AE14" s="209"/>
      <c r="AF14" s="38"/>
      <c r="AG14" s="76"/>
      <c r="AH14" s="77"/>
      <c r="AI14" s="36"/>
      <c r="AJ14" s="38"/>
      <c r="AK14" s="76"/>
      <c r="AL14" s="77"/>
      <c r="AM14" s="425"/>
      <c r="AN14" s="430">
        <f t="shared" si="3"/>
        <v>0</v>
      </c>
      <c r="AO14" s="596"/>
      <c r="AP14" s="42" t="s">
        <v>46</v>
      </c>
      <c r="AQ14" s="142">
        <v>12</v>
      </c>
      <c r="AR14" s="82">
        <v>15</v>
      </c>
      <c r="AS14" s="146">
        <v>9</v>
      </c>
      <c r="AT14" s="143">
        <v>42</v>
      </c>
      <c r="AU14" s="146">
        <v>12</v>
      </c>
      <c r="AV14" s="82">
        <v>11</v>
      </c>
      <c r="AW14" s="146">
        <v>8</v>
      </c>
      <c r="AX14" s="143">
        <v>2</v>
      </c>
      <c r="AY14" s="155">
        <v>5</v>
      </c>
      <c r="AZ14" s="164">
        <f t="shared" si="4"/>
        <v>116</v>
      </c>
      <c r="BA14" s="500"/>
      <c r="BB14" s="530"/>
      <c r="BC14" s="514"/>
      <c r="BD14" s="439"/>
      <c r="BE14" s="436"/>
      <c r="BF14" s="248" t="s">
        <v>42</v>
      </c>
      <c r="BG14" s="70">
        <v>26</v>
      </c>
      <c r="BH14" s="71"/>
      <c r="BI14" s="71"/>
      <c r="BJ14" s="71"/>
      <c r="BK14" s="71"/>
      <c r="BL14" s="72"/>
      <c r="BM14" s="71"/>
      <c r="BN14" s="71"/>
      <c r="BO14" s="71"/>
      <c r="BP14" s="71"/>
      <c r="BQ14" s="73"/>
      <c r="BR14" s="74"/>
      <c r="BS14" s="241">
        <f t="shared" si="1"/>
        <v>26</v>
      </c>
      <c r="BT14" s="441">
        <f>BS14/BS27</f>
        <v>1.7675050985723997E-2</v>
      </c>
      <c r="BV14" s="392" t="s">
        <v>50</v>
      </c>
      <c r="BW14" s="70">
        <v>3</v>
      </c>
      <c r="BX14" s="74">
        <v>4</v>
      </c>
      <c r="BY14" s="70">
        <v>1</v>
      </c>
      <c r="BZ14" s="74">
        <v>2</v>
      </c>
      <c r="CA14" s="385">
        <v>10</v>
      </c>
      <c r="CB14" s="397">
        <v>3</v>
      </c>
      <c r="CC14" s="70"/>
      <c r="CD14" s="74">
        <v>1</v>
      </c>
      <c r="CE14" s="73">
        <v>2</v>
      </c>
      <c r="CF14" s="401">
        <f t="shared" si="5"/>
        <v>26</v>
      </c>
      <c r="CG14" s="432"/>
      <c r="CH14" s="388" t="s">
        <v>38</v>
      </c>
      <c r="CI14" s="384"/>
      <c r="CJ14" s="40"/>
      <c r="CK14" s="40">
        <v>7</v>
      </c>
      <c r="CL14" s="40"/>
      <c r="CM14" s="40"/>
      <c r="CN14" s="41"/>
      <c r="CO14" s="40">
        <v>1</v>
      </c>
      <c r="CP14" s="40"/>
      <c r="CQ14" s="40">
        <v>1</v>
      </c>
      <c r="CR14" s="40"/>
      <c r="CS14" s="40">
        <v>8</v>
      </c>
      <c r="CT14" s="40">
        <v>2</v>
      </c>
      <c r="CU14" s="40">
        <v>7</v>
      </c>
      <c r="CV14" s="40"/>
      <c r="CW14" s="346"/>
      <c r="CX14" s="102">
        <f t="shared" si="13"/>
        <v>26</v>
      </c>
      <c r="CY14" s="441">
        <f>CX14/CX29</f>
        <v>1.7675050985723997E-2</v>
      </c>
      <c r="CZ14" s="296"/>
      <c r="DA14" s="145">
        <v>10</v>
      </c>
      <c r="DB14" s="299" t="s">
        <v>37</v>
      </c>
      <c r="DC14" s="300" t="s">
        <v>37</v>
      </c>
      <c r="DD14" s="257">
        <v>11</v>
      </c>
      <c r="DE14" s="254">
        <v>1</v>
      </c>
      <c r="DF14" s="232">
        <v>2</v>
      </c>
      <c r="DG14" s="224"/>
      <c r="DH14" s="232">
        <v>4</v>
      </c>
      <c r="DI14" s="232">
        <v>2</v>
      </c>
      <c r="DJ14" s="232">
        <v>2</v>
      </c>
      <c r="DK14" s="224"/>
      <c r="DL14" s="232">
        <v>2</v>
      </c>
      <c r="DM14" s="224"/>
      <c r="DN14" s="259">
        <v>13</v>
      </c>
      <c r="DO14" s="261">
        <v>12</v>
      </c>
      <c r="DQ14" s="449"/>
      <c r="DR14" s="336" t="s">
        <v>46</v>
      </c>
      <c r="DS14" s="337">
        <v>12</v>
      </c>
      <c r="DT14" s="64"/>
      <c r="DU14" s="64"/>
      <c r="DV14" s="64"/>
      <c r="DW14" s="64"/>
      <c r="DX14" s="64"/>
      <c r="DY14" s="64"/>
      <c r="DZ14" s="64"/>
      <c r="EA14" s="64"/>
      <c r="EB14" s="65"/>
      <c r="EC14" s="65"/>
      <c r="ED14" s="65"/>
      <c r="EE14" s="69">
        <f t="shared" si="6"/>
        <v>12</v>
      </c>
      <c r="EF14" s="500"/>
      <c r="EG14" s="530"/>
      <c r="EH14" s="527"/>
      <c r="EK14" s="51"/>
      <c r="EL14" s="449"/>
      <c r="EM14" s="336" t="s">
        <v>46</v>
      </c>
      <c r="EN14" s="337">
        <v>28</v>
      </c>
      <c r="EO14" s="64"/>
      <c r="EP14" s="64"/>
      <c r="EQ14" s="64"/>
      <c r="ER14" s="64"/>
      <c r="ES14" s="64"/>
      <c r="ET14" s="64"/>
      <c r="EU14" s="64"/>
      <c r="EV14" s="64"/>
      <c r="EW14" s="64"/>
      <c r="EX14" s="66"/>
      <c r="EY14" s="65"/>
      <c r="EZ14" s="69">
        <f t="shared" si="7"/>
        <v>28</v>
      </c>
      <c r="FA14" s="561"/>
      <c r="FB14" s="485"/>
      <c r="FC14" s="488"/>
      <c r="FG14" s="449"/>
      <c r="FH14" s="336" t="s">
        <v>46</v>
      </c>
      <c r="FI14" s="337">
        <v>124</v>
      </c>
      <c r="FJ14" s="64"/>
      <c r="FK14" s="64"/>
      <c r="FL14" s="64"/>
      <c r="FM14" s="64"/>
      <c r="FN14" s="64"/>
      <c r="FO14" s="64"/>
      <c r="FP14" s="64"/>
      <c r="FQ14" s="64"/>
      <c r="FR14" s="65"/>
      <c r="FS14" s="65"/>
      <c r="FT14" s="65"/>
      <c r="FU14" s="69">
        <f t="shared" si="8"/>
        <v>124</v>
      </c>
      <c r="FV14" s="500"/>
      <c r="FW14" s="524"/>
      <c r="FX14" s="527"/>
      <c r="FY14" s="320"/>
      <c r="FZ14" s="320"/>
      <c r="GA14" s="449"/>
      <c r="GB14" s="336" t="s">
        <v>46</v>
      </c>
      <c r="GC14" s="337">
        <v>10</v>
      </c>
      <c r="GD14" s="64"/>
      <c r="GE14" s="64"/>
      <c r="GF14" s="64"/>
      <c r="GG14" s="64"/>
      <c r="GH14" s="64"/>
      <c r="GI14" s="64"/>
      <c r="GJ14" s="64"/>
      <c r="GK14" s="64"/>
      <c r="GL14" s="64"/>
      <c r="GM14" s="66"/>
      <c r="GN14" s="65"/>
      <c r="GO14" s="55">
        <f t="shared" si="9"/>
        <v>10</v>
      </c>
      <c r="GP14" s="471"/>
      <c r="GQ14" s="459"/>
      <c r="GR14" s="461"/>
      <c r="GU14" s="449"/>
      <c r="GV14" s="336" t="s">
        <v>46</v>
      </c>
      <c r="GW14" s="337">
        <v>2</v>
      </c>
      <c r="GX14" s="64"/>
      <c r="GY14" s="64"/>
      <c r="GZ14" s="64"/>
      <c r="HA14" s="64"/>
      <c r="HB14" s="64"/>
      <c r="HC14" s="64"/>
      <c r="HD14" s="64"/>
      <c r="HE14" s="64"/>
      <c r="HF14" s="64"/>
      <c r="HG14" s="66"/>
      <c r="HH14" s="65"/>
      <c r="HI14" s="69">
        <f t="shared" si="10"/>
        <v>2</v>
      </c>
      <c r="HJ14" s="450"/>
      <c r="HK14" s="451"/>
      <c r="HL14" s="452"/>
      <c r="HO14" s="75" t="s">
        <v>36</v>
      </c>
      <c r="HP14" s="76"/>
      <c r="HQ14" s="37"/>
      <c r="HR14" s="37"/>
      <c r="HS14" s="37"/>
      <c r="HT14" s="61">
        <f t="shared" si="14"/>
        <v>0</v>
      </c>
      <c r="HU14" s="78" t="e">
        <f>HT14*100/HT21</f>
        <v>#DIV/0!</v>
      </c>
      <c r="HX14" s="449"/>
      <c r="HY14" s="336" t="s">
        <v>46</v>
      </c>
      <c r="HZ14" s="354">
        <v>0</v>
      </c>
      <c r="IA14" s="44"/>
      <c r="IB14" s="44"/>
      <c r="IC14" s="44"/>
      <c r="ID14" s="44"/>
      <c r="IE14" s="44"/>
      <c r="IF14" s="44"/>
      <c r="IG14" s="44"/>
      <c r="IH14" s="44"/>
      <c r="II14" s="44"/>
      <c r="IJ14" s="47"/>
      <c r="IK14" s="45"/>
      <c r="IL14" s="46">
        <f t="shared" si="11"/>
        <v>0</v>
      </c>
      <c r="IM14" s="471"/>
      <c r="IN14" s="459"/>
      <c r="IO14" s="461"/>
      <c r="IS14" s="449"/>
      <c r="IT14" s="336" t="s">
        <v>46</v>
      </c>
      <c r="IU14" s="354">
        <v>12</v>
      </c>
      <c r="IV14" s="44"/>
      <c r="IW14" s="44"/>
      <c r="IX14" s="44"/>
      <c r="IY14" s="44"/>
      <c r="IZ14" s="44"/>
      <c r="JA14" s="44"/>
      <c r="JB14" s="44"/>
      <c r="JC14" s="44"/>
      <c r="JD14" s="44"/>
      <c r="JE14" s="47"/>
      <c r="JF14" s="45"/>
      <c r="JG14" s="46">
        <f t="shared" si="12"/>
        <v>12</v>
      </c>
      <c r="JH14" s="471"/>
      <c r="JI14" s="459"/>
      <c r="JJ14" s="461"/>
    </row>
    <row r="15" spans="1:271" ht="16.5" customHeight="1" x14ac:dyDescent="0.25">
      <c r="B15" s="447" t="s">
        <v>44</v>
      </c>
      <c r="C15" s="16" t="s">
        <v>51</v>
      </c>
      <c r="D15" s="17">
        <v>21</v>
      </c>
      <c r="E15" s="18">
        <v>11</v>
      </c>
      <c r="F15" s="18"/>
      <c r="G15" s="20">
        <f t="shared" si="0"/>
        <v>32</v>
      </c>
      <c r="H15" s="2"/>
      <c r="J15" s="447" t="s">
        <v>44</v>
      </c>
      <c r="K15" s="16" t="s">
        <v>51</v>
      </c>
      <c r="L15" s="17">
        <v>32</v>
      </c>
      <c r="M15" s="18"/>
      <c r="N15" s="18"/>
      <c r="O15" s="18"/>
      <c r="P15" s="18"/>
      <c r="Q15" s="79"/>
      <c r="R15" s="18"/>
      <c r="S15" s="18"/>
      <c r="T15" s="18"/>
      <c r="U15" s="18"/>
      <c r="V15" s="21"/>
      <c r="W15" s="19"/>
      <c r="X15" s="20">
        <f t="shared" si="2"/>
        <v>32</v>
      </c>
      <c r="Y15" s="498">
        <f>X15+X18+X16+X17</f>
        <v>163</v>
      </c>
      <c r="Z15" s="483">
        <f>Y15*100/X23</f>
        <v>15.247895229186156</v>
      </c>
      <c r="AA15" s="512" t="s">
        <v>24</v>
      </c>
      <c r="AB15" s="2"/>
      <c r="AC15" s="195"/>
      <c r="AD15" s="31" t="s">
        <v>110</v>
      </c>
      <c r="AE15" s="209"/>
      <c r="AF15" s="38"/>
      <c r="AG15" s="76"/>
      <c r="AH15" s="77"/>
      <c r="AI15" s="36"/>
      <c r="AJ15" s="38"/>
      <c r="AK15" s="76"/>
      <c r="AL15" s="77"/>
      <c r="AM15" s="425"/>
      <c r="AN15" s="430">
        <f t="shared" si="3"/>
        <v>0</v>
      </c>
      <c r="AO15" s="594" t="s">
        <v>44</v>
      </c>
      <c r="AP15" s="16" t="s">
        <v>51</v>
      </c>
      <c r="AQ15" s="138">
        <v>3</v>
      </c>
      <c r="AR15" s="156">
        <v>8</v>
      </c>
      <c r="AS15" s="158">
        <v>2</v>
      </c>
      <c r="AT15" s="157">
        <v>5</v>
      </c>
      <c r="AU15" s="158">
        <v>4</v>
      </c>
      <c r="AV15" s="156">
        <v>8</v>
      </c>
      <c r="AW15" s="158">
        <v>3</v>
      </c>
      <c r="AX15" s="157">
        <v>4</v>
      </c>
      <c r="AY15" s="159">
        <v>1</v>
      </c>
      <c r="AZ15" s="163">
        <f t="shared" si="4"/>
        <v>38</v>
      </c>
      <c r="BA15" s="498">
        <f>AZ15+AZ18+AZ16+AZ17</f>
        <v>196</v>
      </c>
      <c r="BB15" s="483">
        <f>BA15*100/AZ23</f>
        <v>15.617529880478088</v>
      </c>
      <c r="BC15" s="512" t="s">
        <v>24</v>
      </c>
      <c r="BD15" s="439"/>
      <c r="BE15" s="436"/>
      <c r="BF15" s="248" t="s">
        <v>55</v>
      </c>
      <c r="BG15" s="39">
        <v>6</v>
      </c>
      <c r="BH15" s="71"/>
      <c r="BI15" s="71"/>
      <c r="BJ15" s="71"/>
      <c r="BK15" s="71"/>
      <c r="BL15" s="72"/>
      <c r="BM15" s="71"/>
      <c r="BN15" s="71"/>
      <c r="BO15" s="71"/>
      <c r="BP15" s="71"/>
      <c r="BQ15" s="73"/>
      <c r="BR15" s="74"/>
      <c r="BS15" s="241">
        <f t="shared" si="1"/>
        <v>6</v>
      </c>
      <c r="BT15" s="441">
        <f>BS15/BS27</f>
        <v>4.0788579197824611E-3</v>
      </c>
      <c r="BV15" s="392" t="s">
        <v>42</v>
      </c>
      <c r="BW15" s="70">
        <v>6</v>
      </c>
      <c r="BX15" s="74">
        <v>3</v>
      </c>
      <c r="BY15" s="70">
        <v>3</v>
      </c>
      <c r="BZ15" s="74">
        <v>4</v>
      </c>
      <c r="CA15" s="385">
        <v>5</v>
      </c>
      <c r="CB15" s="397">
        <v>2</v>
      </c>
      <c r="CC15" s="70"/>
      <c r="CD15" s="74">
        <v>3</v>
      </c>
      <c r="CE15" s="73"/>
      <c r="CF15" s="401">
        <f t="shared" si="5"/>
        <v>26</v>
      </c>
      <c r="CG15" s="432"/>
      <c r="CH15" s="388" t="s">
        <v>50</v>
      </c>
      <c r="CI15" s="384"/>
      <c r="CJ15" s="40"/>
      <c r="CK15" s="71">
        <v>6</v>
      </c>
      <c r="CL15" s="71"/>
      <c r="CM15" s="71">
        <v>6</v>
      </c>
      <c r="CN15" s="72">
        <v>5</v>
      </c>
      <c r="CO15" s="71">
        <v>2</v>
      </c>
      <c r="CP15" s="71"/>
      <c r="CQ15" s="71">
        <v>2</v>
      </c>
      <c r="CR15" s="71"/>
      <c r="CS15" s="71"/>
      <c r="CT15" s="71"/>
      <c r="CU15" s="71">
        <v>1</v>
      </c>
      <c r="CV15" s="40">
        <v>1</v>
      </c>
      <c r="CW15" s="346">
        <v>3</v>
      </c>
      <c r="CX15" s="241">
        <f t="shared" si="13"/>
        <v>26</v>
      </c>
      <c r="CY15" s="441">
        <f>CX15/CX29</f>
        <v>1.7675050985723997E-2</v>
      </c>
      <c r="CZ15" s="296"/>
      <c r="DA15" s="145">
        <v>11</v>
      </c>
      <c r="DB15" s="302" t="s">
        <v>83</v>
      </c>
      <c r="DC15" s="303" t="s">
        <v>90</v>
      </c>
      <c r="DD15" s="258">
        <v>11</v>
      </c>
      <c r="DE15" s="256">
        <v>1</v>
      </c>
      <c r="DF15" s="235">
        <v>2</v>
      </c>
      <c r="DG15" s="235">
        <v>2</v>
      </c>
      <c r="DH15" s="235">
        <v>6</v>
      </c>
      <c r="DI15" s="236"/>
      <c r="DJ15" s="235">
        <v>3</v>
      </c>
      <c r="DK15" s="236"/>
      <c r="DL15" s="236"/>
      <c r="DM15" s="236"/>
      <c r="DN15" s="260">
        <v>14</v>
      </c>
      <c r="DO15" s="262">
        <v>14</v>
      </c>
      <c r="DQ15" s="447" t="s">
        <v>44</v>
      </c>
      <c r="DR15" s="328" t="s">
        <v>51</v>
      </c>
      <c r="DS15" s="329">
        <v>32</v>
      </c>
      <c r="DT15" s="18"/>
      <c r="DU15" s="18"/>
      <c r="DV15" s="18"/>
      <c r="DW15" s="18"/>
      <c r="DX15" s="79"/>
      <c r="DY15" s="18"/>
      <c r="DZ15" s="18"/>
      <c r="EA15" s="18"/>
      <c r="EB15" s="19"/>
      <c r="EC15" s="19"/>
      <c r="ED15" s="19"/>
      <c r="EE15" s="20">
        <f t="shared" si="6"/>
        <v>32</v>
      </c>
      <c r="EF15" s="498">
        <f>EE15+EE16+EE17+EE18</f>
        <v>57</v>
      </c>
      <c r="EG15" s="483">
        <f>EF15*100/EE23</f>
        <v>22.529644268774703</v>
      </c>
      <c r="EH15" s="512" t="s">
        <v>24</v>
      </c>
      <c r="EK15" s="51"/>
      <c r="EL15" s="447" t="s">
        <v>44</v>
      </c>
      <c r="EM15" s="328" t="s">
        <v>51</v>
      </c>
      <c r="EN15" s="329">
        <v>19</v>
      </c>
      <c r="EO15" s="18"/>
      <c r="EP15" s="18"/>
      <c r="EQ15" s="18"/>
      <c r="ER15" s="18"/>
      <c r="ES15" s="79"/>
      <c r="ET15" s="18"/>
      <c r="EU15" s="18"/>
      <c r="EV15" s="18"/>
      <c r="EW15" s="18"/>
      <c r="EX15" s="21"/>
      <c r="EY15" s="19"/>
      <c r="EZ15" s="20">
        <f t="shared" si="7"/>
        <v>19</v>
      </c>
      <c r="FA15" s="597">
        <f>EZ15+EZ18+EZ16+EZ17</f>
        <v>71</v>
      </c>
      <c r="FB15" s="483">
        <f>FA15*100/EZ23</f>
        <v>27.519379844961239</v>
      </c>
      <c r="FC15" s="611" t="s">
        <v>24</v>
      </c>
      <c r="FG15" s="447" t="s">
        <v>44</v>
      </c>
      <c r="FH15" s="328" t="s">
        <v>51</v>
      </c>
      <c r="FI15" s="329">
        <v>63</v>
      </c>
      <c r="FJ15" s="18"/>
      <c r="FK15" s="18"/>
      <c r="FL15" s="18"/>
      <c r="FM15" s="18"/>
      <c r="FN15" s="79"/>
      <c r="FO15" s="18"/>
      <c r="FP15" s="18"/>
      <c r="FQ15" s="18"/>
      <c r="FR15" s="19"/>
      <c r="FS15" s="19"/>
      <c r="FT15" s="19"/>
      <c r="FU15" s="20">
        <f t="shared" si="8"/>
        <v>63</v>
      </c>
      <c r="FV15" s="498">
        <f>FU15+FU16+FU17+FU18</f>
        <v>245</v>
      </c>
      <c r="FW15" s="522">
        <f>FV15*100/FU23</f>
        <v>32.710280373831779</v>
      </c>
      <c r="FX15" s="512" t="s">
        <v>24</v>
      </c>
      <c r="FY15" s="195"/>
      <c r="FZ15" s="195"/>
      <c r="GA15" s="447" t="s">
        <v>44</v>
      </c>
      <c r="GB15" s="328" t="s">
        <v>51</v>
      </c>
      <c r="GC15" s="329">
        <v>3</v>
      </c>
      <c r="GD15" s="18"/>
      <c r="GE15" s="18"/>
      <c r="GF15" s="18"/>
      <c r="GG15" s="18"/>
      <c r="GH15" s="79"/>
      <c r="GI15" s="18"/>
      <c r="GJ15" s="18"/>
      <c r="GK15" s="18"/>
      <c r="GL15" s="18"/>
      <c r="GM15" s="21"/>
      <c r="GN15" s="19"/>
      <c r="GO15" s="55">
        <f t="shared" si="9"/>
        <v>3</v>
      </c>
      <c r="GP15" s="470">
        <f>GO15+GO18+GO16+GO17</f>
        <v>23</v>
      </c>
      <c r="GQ15" s="458">
        <f>GP15*100/GO23</f>
        <v>28.75</v>
      </c>
      <c r="GR15" s="460" t="s">
        <v>24</v>
      </c>
      <c r="GU15" s="447" t="s">
        <v>44</v>
      </c>
      <c r="GV15" s="328" t="s">
        <v>51</v>
      </c>
      <c r="GW15" s="144">
        <v>0</v>
      </c>
      <c r="GX15" s="18"/>
      <c r="GY15" s="18"/>
      <c r="GZ15" s="18"/>
      <c r="HA15" s="18"/>
      <c r="HB15" s="79"/>
      <c r="HC15" s="18"/>
      <c r="HD15" s="18"/>
      <c r="HE15" s="18"/>
      <c r="HF15" s="18"/>
      <c r="HG15" s="21"/>
      <c r="HH15" s="19"/>
      <c r="HI15" s="20">
        <f t="shared" si="10"/>
        <v>0</v>
      </c>
      <c r="HJ15" s="470">
        <f>HI15+HI18+HI16+HI17</f>
        <v>8</v>
      </c>
      <c r="HK15" s="458">
        <f>HJ15*100/HI23</f>
        <v>53.333333333333336</v>
      </c>
      <c r="HL15" s="460" t="s">
        <v>24</v>
      </c>
      <c r="HO15" s="75" t="s">
        <v>48</v>
      </c>
      <c r="HP15" s="76"/>
      <c r="HQ15" s="37"/>
      <c r="HR15" s="37"/>
      <c r="HS15" s="37"/>
      <c r="HT15" s="61">
        <f t="shared" si="14"/>
        <v>0</v>
      </c>
      <c r="HU15" s="78" t="e">
        <f>HT15*100/HT21</f>
        <v>#DIV/0!</v>
      </c>
      <c r="HX15" s="447" t="s">
        <v>44</v>
      </c>
      <c r="HY15" s="328" t="s">
        <v>51</v>
      </c>
      <c r="HZ15" s="335">
        <v>0</v>
      </c>
      <c r="IA15" s="24"/>
      <c r="IB15" s="24"/>
      <c r="IC15" s="24"/>
      <c r="ID15" s="24"/>
      <c r="IE15" s="355"/>
      <c r="IF15" s="24"/>
      <c r="IG15" s="24"/>
      <c r="IH15" s="24"/>
      <c r="II15" s="24"/>
      <c r="IJ15" s="25"/>
      <c r="IK15" s="54"/>
      <c r="IL15" s="55">
        <f t="shared" si="11"/>
        <v>0</v>
      </c>
      <c r="IM15" s="450">
        <f>IL15+IL18+IL16+IL17</f>
        <v>7</v>
      </c>
      <c r="IN15" s="451">
        <f>IM15*100/IL23</f>
        <v>14.285714285714286</v>
      </c>
      <c r="IO15" s="452" t="s">
        <v>24</v>
      </c>
      <c r="IS15" s="447" t="s">
        <v>44</v>
      </c>
      <c r="IT15" s="328" t="s">
        <v>51</v>
      </c>
      <c r="IU15" s="335">
        <v>2</v>
      </c>
      <c r="IV15" s="24"/>
      <c r="IW15" s="24"/>
      <c r="IX15" s="24"/>
      <c r="IY15" s="24"/>
      <c r="IZ15" s="355"/>
      <c r="JA15" s="24"/>
      <c r="JB15" s="24"/>
      <c r="JC15" s="24"/>
      <c r="JD15" s="24"/>
      <c r="JE15" s="25"/>
      <c r="JF15" s="54"/>
      <c r="JG15" s="55">
        <f t="shared" si="12"/>
        <v>2</v>
      </c>
      <c r="JH15" s="450">
        <f>JG15+JG18+JG16+JG17</f>
        <v>9</v>
      </c>
      <c r="JI15" s="451">
        <f>JH15*100/JG23</f>
        <v>8.5714285714285712</v>
      </c>
      <c r="JJ15" s="452" t="s">
        <v>24</v>
      </c>
    </row>
    <row r="16" spans="1:271" ht="16.5" customHeight="1" x14ac:dyDescent="0.25">
      <c r="B16" s="448"/>
      <c r="C16" s="31" t="s">
        <v>49</v>
      </c>
      <c r="D16" s="32">
        <v>40</v>
      </c>
      <c r="E16" s="33">
        <v>5</v>
      </c>
      <c r="F16" s="33"/>
      <c r="G16" s="22">
        <f t="shared" si="0"/>
        <v>45</v>
      </c>
      <c r="H16" s="48"/>
      <c r="J16" s="448"/>
      <c r="K16" s="31" t="s">
        <v>49</v>
      </c>
      <c r="L16" s="32">
        <v>45</v>
      </c>
      <c r="M16" s="33"/>
      <c r="N16" s="33"/>
      <c r="O16" s="33"/>
      <c r="P16" s="33"/>
      <c r="Q16" s="33"/>
      <c r="R16" s="33"/>
      <c r="S16" s="33"/>
      <c r="T16" s="33"/>
      <c r="U16" s="33"/>
      <c r="V16" s="35"/>
      <c r="W16" s="34"/>
      <c r="X16" s="22">
        <f t="shared" si="2"/>
        <v>45</v>
      </c>
      <c r="Y16" s="499"/>
      <c r="Z16" s="484"/>
      <c r="AA16" s="513"/>
      <c r="AB16" s="48">
        <f>Y15*100/X23</f>
        <v>15.247895229186156</v>
      </c>
      <c r="AC16" s="195"/>
      <c r="AD16" s="31" t="s">
        <v>111</v>
      </c>
      <c r="AE16" s="209"/>
      <c r="AF16" s="68"/>
      <c r="AG16" s="145"/>
      <c r="AH16" s="141"/>
      <c r="AI16" s="67"/>
      <c r="AJ16" s="68"/>
      <c r="AK16" s="145"/>
      <c r="AL16" s="141"/>
      <c r="AM16" s="426"/>
      <c r="AN16" s="430">
        <f t="shared" si="3"/>
        <v>0</v>
      </c>
      <c r="AO16" s="595"/>
      <c r="AP16" s="31" t="s">
        <v>49</v>
      </c>
      <c r="AQ16" s="140">
        <v>3</v>
      </c>
      <c r="AR16" s="68">
        <v>8</v>
      </c>
      <c r="AS16" s="145">
        <v>5</v>
      </c>
      <c r="AT16" s="141">
        <v>7</v>
      </c>
      <c r="AU16" s="145">
        <v>7</v>
      </c>
      <c r="AV16" s="68">
        <v>8</v>
      </c>
      <c r="AW16" s="145">
        <v>2</v>
      </c>
      <c r="AX16" s="141">
        <v>12</v>
      </c>
      <c r="AY16" s="148">
        <v>3</v>
      </c>
      <c r="AZ16" s="162">
        <f t="shared" si="4"/>
        <v>55</v>
      </c>
      <c r="BA16" s="499"/>
      <c r="BB16" s="484"/>
      <c r="BC16" s="513"/>
      <c r="BD16" s="439"/>
      <c r="BE16" s="436"/>
      <c r="BF16" s="248" t="s">
        <v>118</v>
      </c>
      <c r="BG16" s="243">
        <v>4</v>
      </c>
      <c r="BH16" s="71"/>
      <c r="BI16" s="71"/>
      <c r="BJ16" s="71"/>
      <c r="BK16" s="71"/>
      <c r="BL16" s="72"/>
      <c r="BM16" s="71"/>
      <c r="BN16" s="71"/>
      <c r="BO16" s="71"/>
      <c r="BP16" s="71"/>
      <c r="BQ16" s="73"/>
      <c r="BR16" s="74"/>
      <c r="BS16" s="241">
        <f t="shared" si="1"/>
        <v>4</v>
      </c>
      <c r="BT16" s="441">
        <f>BS16/BS27</f>
        <v>2.7192386131883071E-3</v>
      </c>
      <c r="BV16" s="392" t="s">
        <v>55</v>
      </c>
      <c r="BW16" s="39">
        <v>1</v>
      </c>
      <c r="BX16" s="74"/>
      <c r="BY16" s="70"/>
      <c r="BZ16" s="74">
        <v>1</v>
      </c>
      <c r="CA16" s="385">
        <v>2</v>
      </c>
      <c r="CB16" s="397">
        <v>1</v>
      </c>
      <c r="CC16" s="70"/>
      <c r="CD16" s="74"/>
      <c r="CE16" s="73">
        <v>1</v>
      </c>
      <c r="CF16" s="401">
        <f t="shared" si="5"/>
        <v>6</v>
      </c>
      <c r="CG16" s="432"/>
      <c r="CH16" s="388" t="s">
        <v>42</v>
      </c>
      <c r="CI16" s="384">
        <v>3</v>
      </c>
      <c r="CJ16" s="40"/>
      <c r="CK16" s="71">
        <v>5</v>
      </c>
      <c r="CL16" s="71"/>
      <c r="CM16" s="71">
        <v>4</v>
      </c>
      <c r="CN16" s="72"/>
      <c r="CO16" s="71">
        <v>3</v>
      </c>
      <c r="CP16" s="71">
        <v>1</v>
      </c>
      <c r="CQ16" s="71">
        <v>2</v>
      </c>
      <c r="CR16" s="71">
        <v>1</v>
      </c>
      <c r="CS16" s="71">
        <v>2</v>
      </c>
      <c r="CT16" s="71"/>
      <c r="CU16" s="71">
        <v>1</v>
      </c>
      <c r="CV16" s="40">
        <v>4</v>
      </c>
      <c r="CW16" s="346"/>
      <c r="CX16" s="241">
        <f t="shared" si="13"/>
        <v>26</v>
      </c>
      <c r="CY16" s="441">
        <f>CX16/CX29</f>
        <v>1.7675050985723997E-2</v>
      </c>
      <c r="CZ16" s="296"/>
      <c r="DA16" s="145">
        <v>12</v>
      </c>
      <c r="DB16" s="299" t="s">
        <v>51</v>
      </c>
      <c r="DC16" s="300" t="s">
        <v>82</v>
      </c>
      <c r="DD16" s="257">
        <v>11</v>
      </c>
      <c r="DE16" s="254">
        <v>1</v>
      </c>
      <c r="DF16" s="232">
        <v>4</v>
      </c>
      <c r="DG16" s="224"/>
      <c r="DH16" s="232">
        <v>1</v>
      </c>
      <c r="DI16" s="232">
        <v>1</v>
      </c>
      <c r="DJ16" s="232">
        <v>3</v>
      </c>
      <c r="DK16" s="224"/>
      <c r="DL16" s="232">
        <v>2</v>
      </c>
      <c r="DM16" s="232">
        <v>1</v>
      </c>
      <c r="DN16" s="259">
        <v>13</v>
      </c>
      <c r="DO16" s="261">
        <v>16</v>
      </c>
      <c r="DQ16" s="448"/>
      <c r="DR16" s="330" t="s">
        <v>49</v>
      </c>
      <c r="DS16" s="331">
        <v>20</v>
      </c>
      <c r="DT16" s="33"/>
      <c r="DU16" s="33"/>
      <c r="DV16" s="33"/>
      <c r="DW16" s="33"/>
      <c r="DX16" s="33"/>
      <c r="DY16" s="33"/>
      <c r="DZ16" s="33"/>
      <c r="EA16" s="33"/>
      <c r="EB16" s="34"/>
      <c r="EC16" s="34"/>
      <c r="ED16" s="34"/>
      <c r="EE16" s="22">
        <f t="shared" si="6"/>
        <v>20</v>
      </c>
      <c r="EF16" s="499"/>
      <c r="EG16" s="484"/>
      <c r="EH16" s="513"/>
      <c r="EK16" s="51"/>
      <c r="EL16" s="448"/>
      <c r="EM16" s="330" t="s">
        <v>49</v>
      </c>
      <c r="EN16" s="331">
        <v>20</v>
      </c>
      <c r="EO16" s="33"/>
      <c r="EP16" s="33"/>
      <c r="EQ16" s="33"/>
      <c r="ER16" s="33"/>
      <c r="ES16" s="33"/>
      <c r="ET16" s="33"/>
      <c r="EU16" s="33"/>
      <c r="EV16" s="33"/>
      <c r="EW16" s="33"/>
      <c r="EX16" s="35"/>
      <c r="EY16" s="34"/>
      <c r="EZ16" s="22">
        <f t="shared" si="7"/>
        <v>20</v>
      </c>
      <c r="FA16" s="598"/>
      <c r="FB16" s="484"/>
      <c r="FC16" s="612"/>
      <c r="FG16" s="448"/>
      <c r="FH16" s="330" t="s">
        <v>49</v>
      </c>
      <c r="FI16" s="331">
        <v>50</v>
      </c>
      <c r="FJ16" s="33"/>
      <c r="FK16" s="33"/>
      <c r="FL16" s="33"/>
      <c r="FM16" s="33"/>
      <c r="FN16" s="33"/>
      <c r="FO16" s="33"/>
      <c r="FP16" s="33"/>
      <c r="FQ16" s="33"/>
      <c r="FR16" s="34"/>
      <c r="FS16" s="34"/>
      <c r="FT16" s="34"/>
      <c r="FU16" s="22">
        <f t="shared" si="8"/>
        <v>50</v>
      </c>
      <c r="FV16" s="499"/>
      <c r="FW16" s="523"/>
      <c r="FX16" s="513"/>
      <c r="FY16" s="195"/>
      <c r="FZ16" s="195"/>
      <c r="GA16" s="448"/>
      <c r="GB16" s="330" t="s">
        <v>49</v>
      </c>
      <c r="GC16" s="331">
        <v>11</v>
      </c>
      <c r="GD16" s="33"/>
      <c r="GE16" s="33"/>
      <c r="GF16" s="33"/>
      <c r="GG16" s="33"/>
      <c r="GH16" s="33"/>
      <c r="GI16" s="33"/>
      <c r="GJ16" s="33"/>
      <c r="GK16" s="33"/>
      <c r="GL16" s="33"/>
      <c r="GM16" s="35"/>
      <c r="GN16" s="34"/>
      <c r="GO16" s="55">
        <f t="shared" si="9"/>
        <v>11</v>
      </c>
      <c r="GP16" s="450"/>
      <c r="GQ16" s="451"/>
      <c r="GR16" s="452"/>
      <c r="GU16" s="448"/>
      <c r="GV16" s="330" t="s">
        <v>49</v>
      </c>
      <c r="GW16" s="353">
        <v>0</v>
      </c>
      <c r="GX16" s="33"/>
      <c r="GY16" s="33"/>
      <c r="GZ16" s="33"/>
      <c r="HA16" s="33"/>
      <c r="HB16" s="33"/>
      <c r="HC16" s="33"/>
      <c r="HD16" s="33"/>
      <c r="HE16" s="33"/>
      <c r="HF16" s="33"/>
      <c r="HG16" s="35"/>
      <c r="HH16" s="34"/>
      <c r="HI16" s="22">
        <f t="shared" si="10"/>
        <v>0</v>
      </c>
      <c r="HJ16" s="450"/>
      <c r="HK16" s="451"/>
      <c r="HL16" s="452"/>
      <c r="HO16" s="80" t="s">
        <v>42</v>
      </c>
      <c r="HP16" s="76"/>
      <c r="HQ16" s="37"/>
      <c r="HR16" s="37"/>
      <c r="HS16" s="37"/>
      <c r="HT16" s="61">
        <f t="shared" si="14"/>
        <v>0</v>
      </c>
      <c r="HU16" s="78" t="e">
        <f>HT16*100/HT21</f>
        <v>#DIV/0!</v>
      </c>
      <c r="HX16" s="448"/>
      <c r="HY16" s="330" t="s">
        <v>49</v>
      </c>
      <c r="HZ16" s="331">
        <v>0</v>
      </c>
      <c r="IA16" s="33"/>
      <c r="IB16" s="33"/>
      <c r="IC16" s="33"/>
      <c r="ID16" s="33"/>
      <c r="IE16" s="33"/>
      <c r="IF16" s="33"/>
      <c r="IG16" s="33"/>
      <c r="IH16" s="33"/>
      <c r="II16" s="33"/>
      <c r="IJ16" s="35"/>
      <c r="IK16" s="34"/>
      <c r="IL16" s="22">
        <f t="shared" si="11"/>
        <v>0</v>
      </c>
      <c r="IM16" s="450"/>
      <c r="IN16" s="451"/>
      <c r="IO16" s="452"/>
      <c r="IS16" s="448"/>
      <c r="IT16" s="330" t="s">
        <v>49</v>
      </c>
      <c r="IU16" s="331">
        <v>2</v>
      </c>
      <c r="IV16" s="33"/>
      <c r="IW16" s="33"/>
      <c r="IX16" s="33"/>
      <c r="IY16" s="33"/>
      <c r="IZ16" s="33"/>
      <c r="JA16" s="33"/>
      <c r="JB16" s="33"/>
      <c r="JC16" s="33"/>
      <c r="JD16" s="33"/>
      <c r="JE16" s="35"/>
      <c r="JF16" s="34"/>
      <c r="JG16" s="22">
        <f t="shared" si="12"/>
        <v>2</v>
      </c>
      <c r="JH16" s="450"/>
      <c r="JI16" s="451"/>
      <c r="JJ16" s="452"/>
    </row>
    <row r="17" spans="1:271" ht="16.5" customHeight="1" x14ac:dyDescent="0.25">
      <c r="B17" s="448"/>
      <c r="C17" s="31" t="s">
        <v>45</v>
      </c>
      <c r="D17" s="32">
        <v>39</v>
      </c>
      <c r="E17" s="33">
        <v>5</v>
      </c>
      <c r="F17" s="33"/>
      <c r="G17" s="22">
        <f t="shared" si="0"/>
        <v>44</v>
      </c>
      <c r="H17" s="48"/>
      <c r="J17" s="448"/>
      <c r="K17" s="31" t="s">
        <v>45</v>
      </c>
      <c r="L17" s="32">
        <v>44</v>
      </c>
      <c r="M17" s="33"/>
      <c r="N17" s="33"/>
      <c r="O17" s="33"/>
      <c r="P17" s="33"/>
      <c r="Q17" s="33"/>
      <c r="R17" s="33"/>
      <c r="S17" s="33"/>
      <c r="T17" s="33"/>
      <c r="U17" s="33"/>
      <c r="V17" s="35"/>
      <c r="W17" s="34"/>
      <c r="X17" s="22">
        <f t="shared" si="2"/>
        <v>44</v>
      </c>
      <c r="Y17" s="499"/>
      <c r="Z17" s="484"/>
      <c r="AA17" s="513"/>
      <c r="AB17" s="48"/>
      <c r="AC17" s="195"/>
      <c r="AD17" s="31" t="s">
        <v>112</v>
      </c>
      <c r="AE17" s="209"/>
      <c r="AF17" s="38"/>
      <c r="AG17" s="76"/>
      <c r="AH17" s="77"/>
      <c r="AI17" s="36"/>
      <c r="AJ17" s="38"/>
      <c r="AK17" s="76"/>
      <c r="AL17" s="77"/>
      <c r="AM17" s="425"/>
      <c r="AN17" s="430">
        <f t="shared" si="3"/>
        <v>0</v>
      </c>
      <c r="AO17" s="595"/>
      <c r="AP17" s="31" t="s">
        <v>45</v>
      </c>
      <c r="AQ17" s="140">
        <v>6</v>
      </c>
      <c r="AR17" s="38">
        <v>4</v>
      </c>
      <c r="AS17" s="76">
        <v>6</v>
      </c>
      <c r="AT17" s="77">
        <v>13</v>
      </c>
      <c r="AU17" s="76">
        <v>6</v>
      </c>
      <c r="AV17" s="38">
        <v>9</v>
      </c>
      <c r="AW17" s="76">
        <v>3</v>
      </c>
      <c r="AX17" s="77">
        <v>5</v>
      </c>
      <c r="AY17" s="147">
        <v>0</v>
      </c>
      <c r="AZ17" s="162">
        <f t="shared" si="4"/>
        <v>52</v>
      </c>
      <c r="BA17" s="499"/>
      <c r="BB17" s="484"/>
      <c r="BC17" s="513"/>
      <c r="BD17" s="439"/>
      <c r="BE17" s="436"/>
      <c r="BF17" s="248" t="s">
        <v>115</v>
      </c>
      <c r="BG17" s="70">
        <v>4</v>
      </c>
      <c r="BH17" s="71"/>
      <c r="BI17" s="71"/>
      <c r="BJ17" s="71"/>
      <c r="BK17" s="71"/>
      <c r="BL17" s="72"/>
      <c r="BM17" s="71"/>
      <c r="BN17" s="71"/>
      <c r="BO17" s="71"/>
      <c r="BP17" s="71"/>
      <c r="BQ17" s="73"/>
      <c r="BR17" s="74"/>
      <c r="BS17" s="241">
        <f t="shared" si="1"/>
        <v>4</v>
      </c>
      <c r="BT17" s="441">
        <f>BS17/BS27</f>
        <v>2.7192386131883071E-3</v>
      </c>
      <c r="BV17" s="392" t="s">
        <v>118</v>
      </c>
      <c r="BW17" s="243"/>
      <c r="BX17" s="74"/>
      <c r="BY17" s="70"/>
      <c r="BZ17" s="74"/>
      <c r="CA17" s="385"/>
      <c r="CB17" s="397"/>
      <c r="CC17" s="70">
        <v>2</v>
      </c>
      <c r="CD17" s="74">
        <v>2</v>
      </c>
      <c r="CE17" s="73"/>
      <c r="CF17" s="401">
        <f t="shared" si="5"/>
        <v>4</v>
      </c>
      <c r="CG17" s="432"/>
      <c r="CH17" s="388" t="s">
        <v>55</v>
      </c>
      <c r="CI17" s="384">
        <v>1</v>
      </c>
      <c r="CJ17" s="40"/>
      <c r="CK17" s="71"/>
      <c r="CL17" s="71"/>
      <c r="CM17" s="71"/>
      <c r="CN17" s="72">
        <v>1</v>
      </c>
      <c r="CO17" s="71"/>
      <c r="CP17" s="71">
        <v>1</v>
      </c>
      <c r="CQ17" s="71">
        <v>1</v>
      </c>
      <c r="CR17" s="71"/>
      <c r="CS17" s="71"/>
      <c r="CT17" s="71"/>
      <c r="CU17" s="71">
        <v>1</v>
      </c>
      <c r="CV17" s="40"/>
      <c r="CW17" s="346">
        <v>1</v>
      </c>
      <c r="CX17" s="241">
        <f t="shared" si="13"/>
        <v>6</v>
      </c>
      <c r="CY17" s="441">
        <f>CX17/CX29</f>
        <v>4.0788579197824611E-3</v>
      </c>
      <c r="CZ17" s="296"/>
      <c r="DA17" s="145">
        <v>13</v>
      </c>
      <c r="DB17" s="299" t="s">
        <v>31</v>
      </c>
      <c r="DC17" s="300" t="s">
        <v>31</v>
      </c>
      <c r="DD17" s="257">
        <v>10</v>
      </c>
      <c r="DE17" s="254">
        <v>1</v>
      </c>
      <c r="DF17" s="232">
        <v>2</v>
      </c>
      <c r="DG17" s="232">
        <v>1</v>
      </c>
      <c r="DH17" s="232">
        <v>1</v>
      </c>
      <c r="DI17" s="232">
        <v>1</v>
      </c>
      <c r="DJ17" s="232">
        <v>1</v>
      </c>
      <c r="DK17" s="224"/>
      <c r="DL17" s="232">
        <v>1</v>
      </c>
      <c r="DM17" s="232">
        <v>2</v>
      </c>
      <c r="DN17" s="259">
        <v>10</v>
      </c>
      <c r="DO17" s="261">
        <v>12</v>
      </c>
      <c r="DQ17" s="448"/>
      <c r="DR17" s="330" t="s">
        <v>45</v>
      </c>
      <c r="DS17" s="331">
        <v>2</v>
      </c>
      <c r="DT17" s="33"/>
      <c r="DU17" s="33"/>
      <c r="DV17" s="33"/>
      <c r="DW17" s="33"/>
      <c r="DX17" s="33"/>
      <c r="DY17" s="33"/>
      <c r="DZ17" s="33"/>
      <c r="EA17" s="33"/>
      <c r="EB17" s="34"/>
      <c r="EC17" s="34"/>
      <c r="ED17" s="34"/>
      <c r="EE17" s="22">
        <f t="shared" si="6"/>
        <v>2</v>
      </c>
      <c r="EF17" s="499"/>
      <c r="EG17" s="484"/>
      <c r="EH17" s="513"/>
      <c r="EK17" s="51"/>
      <c r="EL17" s="448"/>
      <c r="EM17" s="330" t="s">
        <v>45</v>
      </c>
      <c r="EN17" s="331">
        <v>18</v>
      </c>
      <c r="EO17" s="33"/>
      <c r="EP17" s="33"/>
      <c r="EQ17" s="33"/>
      <c r="ER17" s="33"/>
      <c r="ES17" s="33"/>
      <c r="ET17" s="33"/>
      <c r="EU17" s="33"/>
      <c r="EV17" s="33"/>
      <c r="EW17" s="33"/>
      <c r="EX17" s="35"/>
      <c r="EY17" s="34"/>
      <c r="EZ17" s="22">
        <f t="shared" si="7"/>
        <v>18</v>
      </c>
      <c r="FA17" s="598"/>
      <c r="FB17" s="484"/>
      <c r="FC17" s="612"/>
      <c r="FG17" s="448"/>
      <c r="FH17" s="330" t="s">
        <v>45</v>
      </c>
      <c r="FI17" s="331">
        <v>81</v>
      </c>
      <c r="FJ17" s="33"/>
      <c r="FK17" s="33"/>
      <c r="FL17" s="33"/>
      <c r="FM17" s="33"/>
      <c r="FN17" s="33"/>
      <c r="FO17" s="33"/>
      <c r="FP17" s="33"/>
      <c r="FQ17" s="33"/>
      <c r="FR17" s="34"/>
      <c r="FS17" s="34"/>
      <c r="FT17" s="34"/>
      <c r="FU17" s="22">
        <f t="shared" si="8"/>
        <v>81</v>
      </c>
      <c r="FV17" s="499"/>
      <c r="FW17" s="523"/>
      <c r="FX17" s="513"/>
      <c r="FY17" s="195"/>
      <c r="FZ17" s="195"/>
      <c r="GA17" s="448"/>
      <c r="GB17" s="330" t="s">
        <v>45</v>
      </c>
      <c r="GC17" s="331">
        <v>0</v>
      </c>
      <c r="GD17" s="33"/>
      <c r="GE17" s="33"/>
      <c r="GF17" s="33"/>
      <c r="GG17" s="33"/>
      <c r="GH17" s="33"/>
      <c r="GI17" s="33"/>
      <c r="GJ17" s="33"/>
      <c r="GK17" s="33"/>
      <c r="GL17" s="33"/>
      <c r="GM17" s="35"/>
      <c r="GN17" s="34"/>
      <c r="GO17" s="55">
        <f t="shared" si="9"/>
        <v>0</v>
      </c>
      <c r="GP17" s="450"/>
      <c r="GQ17" s="451"/>
      <c r="GR17" s="452"/>
      <c r="GU17" s="448"/>
      <c r="GV17" s="330" t="s">
        <v>45</v>
      </c>
      <c r="GW17" s="353">
        <v>1</v>
      </c>
      <c r="GX17" s="33"/>
      <c r="GY17" s="33"/>
      <c r="GZ17" s="33"/>
      <c r="HA17" s="33"/>
      <c r="HB17" s="33"/>
      <c r="HC17" s="33"/>
      <c r="HD17" s="33"/>
      <c r="HE17" s="33"/>
      <c r="HF17" s="33"/>
      <c r="HG17" s="35"/>
      <c r="HH17" s="34"/>
      <c r="HI17" s="22">
        <f t="shared" si="10"/>
        <v>1</v>
      </c>
      <c r="HJ17" s="450"/>
      <c r="HK17" s="451"/>
      <c r="HL17" s="452"/>
      <c r="HO17" s="75" t="s">
        <v>32</v>
      </c>
      <c r="HP17" s="76"/>
      <c r="HQ17" s="37"/>
      <c r="HR17" s="37"/>
      <c r="HS17" s="37"/>
      <c r="HT17" s="61">
        <f t="shared" si="14"/>
        <v>0</v>
      </c>
      <c r="HU17" s="78" t="e">
        <f>HT17*100/HT21</f>
        <v>#DIV/0!</v>
      </c>
      <c r="HX17" s="448"/>
      <c r="HY17" s="330" t="s">
        <v>45</v>
      </c>
      <c r="HZ17" s="331">
        <v>0</v>
      </c>
      <c r="IA17" s="33"/>
      <c r="IB17" s="33"/>
      <c r="IC17" s="33"/>
      <c r="ID17" s="33"/>
      <c r="IE17" s="33"/>
      <c r="IF17" s="33"/>
      <c r="IG17" s="33"/>
      <c r="IH17" s="33"/>
      <c r="II17" s="33"/>
      <c r="IJ17" s="35"/>
      <c r="IK17" s="34"/>
      <c r="IL17" s="22">
        <f t="shared" si="11"/>
        <v>0</v>
      </c>
      <c r="IM17" s="450"/>
      <c r="IN17" s="451"/>
      <c r="IO17" s="452"/>
      <c r="IS17" s="448"/>
      <c r="IT17" s="330" t="s">
        <v>45</v>
      </c>
      <c r="IU17" s="331">
        <v>2</v>
      </c>
      <c r="IV17" s="33"/>
      <c r="IW17" s="33"/>
      <c r="IX17" s="33"/>
      <c r="IY17" s="33"/>
      <c r="IZ17" s="33"/>
      <c r="JA17" s="33"/>
      <c r="JB17" s="33"/>
      <c r="JC17" s="33"/>
      <c r="JD17" s="33"/>
      <c r="JE17" s="35"/>
      <c r="JF17" s="34"/>
      <c r="JG17" s="22">
        <f t="shared" si="12"/>
        <v>2</v>
      </c>
      <c r="JH17" s="450"/>
      <c r="JI17" s="451"/>
      <c r="JJ17" s="452"/>
    </row>
    <row r="18" spans="1:271" ht="16.5" customHeight="1" thickBot="1" x14ac:dyDescent="0.3">
      <c r="B18" s="449"/>
      <c r="C18" s="42" t="s">
        <v>47</v>
      </c>
      <c r="D18" s="43">
        <v>32</v>
      </c>
      <c r="E18" s="44">
        <v>10</v>
      </c>
      <c r="F18" s="44"/>
      <c r="G18" s="46">
        <f t="shared" si="0"/>
        <v>42</v>
      </c>
      <c r="H18" s="2"/>
      <c r="J18" s="449"/>
      <c r="K18" s="42" t="s">
        <v>47</v>
      </c>
      <c r="L18" s="43">
        <v>42</v>
      </c>
      <c r="M18" s="44"/>
      <c r="N18" s="44"/>
      <c r="O18" s="44"/>
      <c r="P18" s="44"/>
      <c r="Q18" s="44"/>
      <c r="R18" s="44"/>
      <c r="S18" s="44"/>
      <c r="T18" s="44"/>
      <c r="U18" s="44"/>
      <c r="V18" s="47"/>
      <c r="W18" s="45"/>
      <c r="X18" s="46">
        <f t="shared" si="2"/>
        <v>42</v>
      </c>
      <c r="Y18" s="500"/>
      <c r="Z18" s="485"/>
      <c r="AA18" s="514"/>
      <c r="AB18" s="2"/>
      <c r="AC18" s="195"/>
      <c r="AD18" s="31" t="s">
        <v>113</v>
      </c>
      <c r="AE18" s="209"/>
      <c r="AF18" s="38"/>
      <c r="AG18" s="76"/>
      <c r="AH18" s="77"/>
      <c r="AI18" s="36"/>
      <c r="AJ18" s="38"/>
      <c r="AK18" s="76"/>
      <c r="AL18" s="77"/>
      <c r="AM18" s="425"/>
      <c r="AN18" s="430">
        <f t="shared" si="3"/>
        <v>0</v>
      </c>
      <c r="AO18" s="596"/>
      <c r="AP18" s="42" t="s">
        <v>47</v>
      </c>
      <c r="AQ18" s="142">
        <v>7</v>
      </c>
      <c r="AR18" s="82">
        <v>6</v>
      </c>
      <c r="AS18" s="146">
        <v>3</v>
      </c>
      <c r="AT18" s="143">
        <v>11</v>
      </c>
      <c r="AU18" s="146">
        <v>7</v>
      </c>
      <c r="AV18" s="82">
        <v>10</v>
      </c>
      <c r="AW18" s="146">
        <v>3</v>
      </c>
      <c r="AX18" s="143">
        <v>4</v>
      </c>
      <c r="AY18" s="155">
        <v>0</v>
      </c>
      <c r="AZ18" s="164">
        <f t="shared" si="4"/>
        <v>51</v>
      </c>
      <c r="BA18" s="500"/>
      <c r="BB18" s="485"/>
      <c r="BC18" s="514"/>
      <c r="BD18" s="439"/>
      <c r="BE18" s="436"/>
      <c r="BF18" s="248" t="s">
        <v>64</v>
      </c>
      <c r="BG18" s="70">
        <v>4</v>
      </c>
      <c r="BH18" s="71"/>
      <c r="BI18" s="71"/>
      <c r="BJ18" s="71"/>
      <c r="BK18" s="71"/>
      <c r="BL18" s="72"/>
      <c r="BM18" s="71"/>
      <c r="BN18" s="71"/>
      <c r="BO18" s="71"/>
      <c r="BP18" s="71"/>
      <c r="BQ18" s="73"/>
      <c r="BR18" s="74"/>
      <c r="BS18" s="241">
        <f t="shared" si="1"/>
        <v>4</v>
      </c>
      <c r="BT18" s="441">
        <f>BS18/BS27</f>
        <v>2.7192386131883071E-3</v>
      </c>
      <c r="BV18" s="392" t="s">
        <v>115</v>
      </c>
      <c r="BW18" s="70"/>
      <c r="BX18" s="74"/>
      <c r="BY18" s="70"/>
      <c r="BZ18" s="74"/>
      <c r="CA18" s="385">
        <v>2</v>
      </c>
      <c r="CB18" s="397">
        <v>1</v>
      </c>
      <c r="CC18" s="70"/>
      <c r="CD18" s="74"/>
      <c r="CE18" s="73">
        <v>1</v>
      </c>
      <c r="CF18" s="401">
        <f t="shared" si="5"/>
        <v>4</v>
      </c>
      <c r="CG18" s="432"/>
      <c r="CH18" s="388" t="s">
        <v>118</v>
      </c>
      <c r="CI18" s="384"/>
      <c r="CJ18" s="41"/>
      <c r="CK18" s="71"/>
      <c r="CL18" s="71"/>
      <c r="CM18" s="71"/>
      <c r="CN18" s="72"/>
      <c r="CO18" s="71"/>
      <c r="CP18" s="71"/>
      <c r="CQ18" s="71">
        <v>1</v>
      </c>
      <c r="CR18" s="71"/>
      <c r="CS18" s="71"/>
      <c r="CT18" s="71">
        <v>1</v>
      </c>
      <c r="CU18" s="71"/>
      <c r="CV18" s="40">
        <v>2</v>
      </c>
      <c r="CW18" s="346"/>
      <c r="CX18" s="241">
        <f t="shared" si="13"/>
        <v>4</v>
      </c>
      <c r="CY18" s="441">
        <f>CX18/CX29</f>
        <v>2.7192386131883071E-3</v>
      </c>
      <c r="CZ18" s="296"/>
      <c r="DA18" s="145">
        <v>14</v>
      </c>
      <c r="DB18" s="299" t="s">
        <v>83</v>
      </c>
      <c r="DC18" s="300" t="s">
        <v>85</v>
      </c>
      <c r="DD18" s="257">
        <v>9</v>
      </c>
      <c r="DE18" s="254">
        <v>1</v>
      </c>
      <c r="DF18" s="232">
        <v>4</v>
      </c>
      <c r="DG18" s="232">
        <v>2</v>
      </c>
      <c r="DH18" s="232">
        <v>2</v>
      </c>
      <c r="DI18" s="232">
        <v>1</v>
      </c>
      <c r="DJ18" s="232">
        <v>2</v>
      </c>
      <c r="DK18" s="232">
        <v>1</v>
      </c>
      <c r="DL18" s="224"/>
      <c r="DM18" s="224"/>
      <c r="DN18" s="259">
        <v>13</v>
      </c>
      <c r="DO18" s="261">
        <v>10</v>
      </c>
      <c r="DQ18" s="449"/>
      <c r="DR18" s="332" t="s">
        <v>47</v>
      </c>
      <c r="DS18" s="333">
        <v>3</v>
      </c>
      <c r="DT18" s="44"/>
      <c r="DU18" s="44"/>
      <c r="DV18" s="44"/>
      <c r="DW18" s="64"/>
      <c r="DX18" s="44"/>
      <c r="DY18" s="44"/>
      <c r="DZ18" s="44"/>
      <c r="EA18" s="44"/>
      <c r="EB18" s="45"/>
      <c r="EC18" s="45"/>
      <c r="ED18" s="45"/>
      <c r="EE18" s="46">
        <f t="shared" si="6"/>
        <v>3</v>
      </c>
      <c r="EF18" s="500"/>
      <c r="EG18" s="485"/>
      <c r="EH18" s="514"/>
      <c r="EK18" s="51"/>
      <c r="EL18" s="449"/>
      <c r="EM18" s="332" t="s">
        <v>47</v>
      </c>
      <c r="EN18" s="333">
        <v>14</v>
      </c>
      <c r="EO18" s="44"/>
      <c r="EP18" s="44"/>
      <c r="EQ18" s="44"/>
      <c r="ER18" s="44"/>
      <c r="ES18" s="44"/>
      <c r="ET18" s="44"/>
      <c r="EU18" s="44"/>
      <c r="EV18" s="44"/>
      <c r="EW18" s="44"/>
      <c r="EX18" s="47"/>
      <c r="EY18" s="45"/>
      <c r="EZ18" s="46">
        <f t="shared" si="7"/>
        <v>14</v>
      </c>
      <c r="FA18" s="599"/>
      <c r="FB18" s="485"/>
      <c r="FC18" s="613"/>
      <c r="FG18" s="449"/>
      <c r="FH18" s="332" t="s">
        <v>47</v>
      </c>
      <c r="FI18" s="333">
        <v>51</v>
      </c>
      <c r="FJ18" s="44"/>
      <c r="FK18" s="44"/>
      <c r="FL18" s="44"/>
      <c r="FM18" s="64"/>
      <c r="FN18" s="44"/>
      <c r="FO18" s="44"/>
      <c r="FP18" s="44"/>
      <c r="FQ18" s="44"/>
      <c r="FR18" s="45"/>
      <c r="FS18" s="45"/>
      <c r="FT18" s="45"/>
      <c r="FU18" s="46">
        <f t="shared" si="8"/>
        <v>51</v>
      </c>
      <c r="FV18" s="500"/>
      <c r="FW18" s="524"/>
      <c r="FX18" s="514"/>
      <c r="FY18" s="195"/>
      <c r="FZ18" s="195"/>
      <c r="GA18" s="449"/>
      <c r="GB18" s="332" t="s">
        <v>47</v>
      </c>
      <c r="GC18" s="333">
        <v>9</v>
      </c>
      <c r="GD18" s="44"/>
      <c r="GE18" s="44"/>
      <c r="GF18" s="44"/>
      <c r="GG18" s="44"/>
      <c r="GH18" s="44"/>
      <c r="GI18" s="44"/>
      <c r="GJ18" s="44"/>
      <c r="GK18" s="44"/>
      <c r="GL18" s="44"/>
      <c r="GM18" s="47"/>
      <c r="GN18" s="45"/>
      <c r="GO18" s="55">
        <f t="shared" si="9"/>
        <v>9</v>
      </c>
      <c r="GP18" s="471"/>
      <c r="GQ18" s="459"/>
      <c r="GR18" s="461"/>
      <c r="GU18" s="449"/>
      <c r="GV18" s="332" t="s">
        <v>47</v>
      </c>
      <c r="GW18" s="354">
        <v>7</v>
      </c>
      <c r="GX18" s="44"/>
      <c r="GY18" s="44"/>
      <c r="GZ18" s="44"/>
      <c r="HA18" s="44"/>
      <c r="HB18" s="44"/>
      <c r="HC18" s="44"/>
      <c r="HD18" s="44"/>
      <c r="HE18" s="44"/>
      <c r="HF18" s="44"/>
      <c r="HG18" s="47"/>
      <c r="HH18" s="45"/>
      <c r="HI18" s="46">
        <f t="shared" si="10"/>
        <v>7</v>
      </c>
      <c r="HJ18" s="471"/>
      <c r="HK18" s="459"/>
      <c r="HL18" s="461"/>
      <c r="HO18" s="75" t="s">
        <v>30</v>
      </c>
      <c r="HP18" s="76"/>
      <c r="HQ18" s="37"/>
      <c r="HR18" s="37"/>
      <c r="HS18" s="37"/>
      <c r="HT18" s="61">
        <f t="shared" si="14"/>
        <v>0</v>
      </c>
      <c r="HU18" s="78" t="e">
        <f>HT18*100/HT21</f>
        <v>#DIV/0!</v>
      </c>
      <c r="HX18" s="449"/>
      <c r="HY18" s="332" t="s">
        <v>47</v>
      </c>
      <c r="HZ18" s="337">
        <v>7</v>
      </c>
      <c r="IA18" s="64"/>
      <c r="IB18" s="64"/>
      <c r="IC18" s="64"/>
      <c r="ID18" s="64"/>
      <c r="IE18" s="64"/>
      <c r="IF18" s="64"/>
      <c r="IG18" s="64"/>
      <c r="IH18" s="64"/>
      <c r="II18" s="64"/>
      <c r="IJ18" s="66"/>
      <c r="IK18" s="65"/>
      <c r="IL18" s="69">
        <f t="shared" si="11"/>
        <v>7</v>
      </c>
      <c r="IM18" s="450"/>
      <c r="IN18" s="451"/>
      <c r="IO18" s="452"/>
      <c r="IS18" s="449"/>
      <c r="IT18" s="332" t="s">
        <v>47</v>
      </c>
      <c r="IU18" s="337">
        <v>3</v>
      </c>
      <c r="IV18" s="64"/>
      <c r="IW18" s="64"/>
      <c r="IX18" s="64"/>
      <c r="IY18" s="64"/>
      <c r="IZ18" s="64"/>
      <c r="JA18" s="64"/>
      <c r="JB18" s="64"/>
      <c r="JC18" s="64"/>
      <c r="JD18" s="64"/>
      <c r="JE18" s="66"/>
      <c r="JF18" s="65"/>
      <c r="JG18" s="69">
        <f t="shared" si="12"/>
        <v>3</v>
      </c>
      <c r="JH18" s="450"/>
      <c r="JI18" s="451"/>
      <c r="JJ18" s="452"/>
    </row>
    <row r="19" spans="1:271" ht="16.5" customHeight="1" thickBot="1" x14ac:dyDescent="0.3">
      <c r="B19" s="447" t="s">
        <v>53</v>
      </c>
      <c r="C19" s="53" t="s">
        <v>54</v>
      </c>
      <c r="D19" s="23">
        <v>71</v>
      </c>
      <c r="E19" s="24">
        <v>5</v>
      </c>
      <c r="F19" s="24"/>
      <c r="G19" s="55">
        <f t="shared" si="0"/>
        <v>76</v>
      </c>
      <c r="H19" s="2"/>
      <c r="J19" s="447" t="s">
        <v>53</v>
      </c>
      <c r="K19" s="53" t="s">
        <v>54</v>
      </c>
      <c r="L19" s="23">
        <v>76</v>
      </c>
      <c r="M19" s="24"/>
      <c r="N19" s="24"/>
      <c r="O19" s="24"/>
      <c r="P19" s="24"/>
      <c r="Q19" s="24"/>
      <c r="R19" s="24"/>
      <c r="S19" s="24"/>
      <c r="T19" s="24"/>
      <c r="U19" s="24"/>
      <c r="V19" s="25"/>
      <c r="W19" s="54"/>
      <c r="X19" s="55">
        <f t="shared" si="2"/>
        <v>76</v>
      </c>
      <c r="Y19" s="498">
        <f>X19+X20+X21+X22</f>
        <v>293</v>
      </c>
      <c r="Z19" s="483">
        <f>Y19*100/X23</f>
        <v>27.408793264733397</v>
      </c>
      <c r="AA19" s="512" t="s">
        <v>24</v>
      </c>
      <c r="AB19" s="2"/>
      <c r="AC19" s="195"/>
      <c r="AD19" s="42" t="s">
        <v>114</v>
      </c>
      <c r="AE19" s="210"/>
      <c r="AF19" s="82"/>
      <c r="AG19" s="146"/>
      <c r="AH19" s="143"/>
      <c r="AI19" s="81"/>
      <c r="AJ19" s="82"/>
      <c r="AK19" s="146"/>
      <c r="AL19" s="143"/>
      <c r="AM19" s="427"/>
      <c r="AN19" s="431">
        <f t="shared" si="3"/>
        <v>0</v>
      </c>
      <c r="AO19" s="594" t="s">
        <v>53</v>
      </c>
      <c r="AP19" s="53" t="s">
        <v>54</v>
      </c>
      <c r="AQ19" s="150">
        <v>9</v>
      </c>
      <c r="AR19" s="152">
        <v>10</v>
      </c>
      <c r="AS19" s="56">
        <v>9</v>
      </c>
      <c r="AT19" s="58">
        <v>22</v>
      </c>
      <c r="AU19" s="56">
        <v>6</v>
      </c>
      <c r="AV19" s="152">
        <v>5</v>
      </c>
      <c r="AW19" s="56">
        <v>7</v>
      </c>
      <c r="AX19" s="58">
        <v>10</v>
      </c>
      <c r="AY19" s="153">
        <v>6</v>
      </c>
      <c r="AZ19" s="162">
        <f t="shared" si="4"/>
        <v>84</v>
      </c>
      <c r="BA19" s="498">
        <f>AZ19+AZ20+AZ21+AZ22</f>
        <v>344</v>
      </c>
      <c r="BB19" s="483">
        <f>BA19*100/AZ23</f>
        <v>27.410358565737052</v>
      </c>
      <c r="BC19" s="512" t="s">
        <v>24</v>
      </c>
      <c r="BD19" s="439"/>
      <c r="BE19" s="436"/>
      <c r="BF19" s="248" t="s">
        <v>60</v>
      </c>
      <c r="BG19" s="70">
        <v>4</v>
      </c>
      <c r="BH19" s="71"/>
      <c r="BI19" s="71"/>
      <c r="BJ19" s="71"/>
      <c r="BK19" s="71"/>
      <c r="BL19" s="72"/>
      <c r="BM19" s="71"/>
      <c r="BN19" s="71"/>
      <c r="BO19" s="71"/>
      <c r="BP19" s="71"/>
      <c r="BQ19" s="73"/>
      <c r="BR19" s="74"/>
      <c r="BS19" s="241">
        <f t="shared" si="1"/>
        <v>4</v>
      </c>
      <c r="BT19" s="441">
        <f>BS19/BS27</f>
        <v>2.7192386131883071E-3</v>
      </c>
      <c r="BV19" s="392" t="s">
        <v>64</v>
      </c>
      <c r="BW19" s="70"/>
      <c r="BX19" s="74"/>
      <c r="BY19" s="70">
        <v>1</v>
      </c>
      <c r="BZ19" s="74">
        <v>2</v>
      </c>
      <c r="CA19" s="385"/>
      <c r="CB19" s="397"/>
      <c r="CC19" s="70"/>
      <c r="CD19" s="74"/>
      <c r="CE19" s="73">
        <v>1</v>
      </c>
      <c r="CF19" s="401">
        <f t="shared" si="5"/>
        <v>4</v>
      </c>
      <c r="CG19" s="432"/>
      <c r="CH19" s="388" t="s">
        <v>115</v>
      </c>
      <c r="CI19" s="384"/>
      <c r="CJ19" s="40"/>
      <c r="CK19" s="71">
        <v>1</v>
      </c>
      <c r="CL19" s="71"/>
      <c r="CM19" s="71">
        <v>3</v>
      </c>
      <c r="CN19" s="72"/>
      <c r="CO19" s="71"/>
      <c r="CP19" s="71"/>
      <c r="CQ19" s="71"/>
      <c r="CR19" s="71"/>
      <c r="CS19" s="71"/>
      <c r="CT19" s="71"/>
      <c r="CU19" s="71"/>
      <c r="CV19" s="40"/>
      <c r="CW19" s="346"/>
      <c r="CX19" s="241">
        <f t="shared" si="13"/>
        <v>4</v>
      </c>
      <c r="CY19" s="441">
        <f>CX19/CX29</f>
        <v>2.7192386131883071E-3</v>
      </c>
      <c r="CZ19" s="296"/>
      <c r="DA19" s="145">
        <v>15</v>
      </c>
      <c r="DB19" s="299" t="s">
        <v>83</v>
      </c>
      <c r="DC19" s="300" t="s">
        <v>89</v>
      </c>
      <c r="DD19" s="257">
        <v>9</v>
      </c>
      <c r="DE19" s="254">
        <v>1</v>
      </c>
      <c r="DF19" s="232">
        <v>1</v>
      </c>
      <c r="DG19" s="232">
        <v>2</v>
      </c>
      <c r="DH19" s="224"/>
      <c r="DI19" s="232">
        <v>1</v>
      </c>
      <c r="DJ19" s="232">
        <v>1</v>
      </c>
      <c r="DK19" s="224"/>
      <c r="DL19" s="232">
        <v>3</v>
      </c>
      <c r="DM19" s="224"/>
      <c r="DN19" s="259">
        <v>9</v>
      </c>
      <c r="DO19" s="261">
        <v>9</v>
      </c>
      <c r="DQ19" s="447" t="s">
        <v>53</v>
      </c>
      <c r="DR19" s="334" t="s">
        <v>54</v>
      </c>
      <c r="DS19" s="335">
        <v>74</v>
      </c>
      <c r="DT19" s="24"/>
      <c r="DU19" s="24"/>
      <c r="DV19" s="25"/>
      <c r="DW19" s="18"/>
      <c r="DX19" s="23"/>
      <c r="DY19" s="24"/>
      <c r="DZ19" s="24"/>
      <c r="EA19" s="24"/>
      <c r="EB19" s="54"/>
      <c r="EC19" s="54"/>
      <c r="ED19" s="54"/>
      <c r="EE19" s="55">
        <f t="shared" si="6"/>
        <v>74</v>
      </c>
      <c r="EF19" s="532">
        <f>EE19+EE20+EE21+EE22</f>
        <v>111</v>
      </c>
      <c r="EG19" s="484">
        <f>EF19*100/EE23</f>
        <v>43.873517786561266</v>
      </c>
      <c r="EH19" s="513" t="s">
        <v>24</v>
      </c>
      <c r="EK19" s="51"/>
      <c r="EL19" s="453" t="s">
        <v>53</v>
      </c>
      <c r="EM19" s="334" t="s">
        <v>54</v>
      </c>
      <c r="EN19" s="335">
        <v>25</v>
      </c>
      <c r="EO19" s="24"/>
      <c r="EP19" s="24"/>
      <c r="EQ19" s="24"/>
      <c r="ER19" s="24"/>
      <c r="ES19" s="24"/>
      <c r="ET19" s="24"/>
      <c r="EU19" s="24"/>
      <c r="EV19" s="24"/>
      <c r="EW19" s="24"/>
      <c r="EX19" s="25"/>
      <c r="EY19" s="54"/>
      <c r="EZ19" s="55">
        <f t="shared" si="7"/>
        <v>25</v>
      </c>
      <c r="FA19" s="592">
        <f>EZ19+EZ20+EZ21+EZ22</f>
        <v>93</v>
      </c>
      <c r="FB19" s="483">
        <f>FA19*100/EZ23</f>
        <v>36.046511627906973</v>
      </c>
      <c r="FC19" s="487" t="s">
        <v>24</v>
      </c>
      <c r="FG19" s="447" t="s">
        <v>53</v>
      </c>
      <c r="FH19" s="334" t="s">
        <v>54</v>
      </c>
      <c r="FI19" s="335">
        <v>45</v>
      </c>
      <c r="FJ19" s="24"/>
      <c r="FK19" s="24"/>
      <c r="FL19" s="25"/>
      <c r="FM19" s="18"/>
      <c r="FN19" s="23"/>
      <c r="FO19" s="24"/>
      <c r="FP19" s="24"/>
      <c r="FQ19" s="24"/>
      <c r="FR19" s="54"/>
      <c r="FS19" s="54"/>
      <c r="FT19" s="54"/>
      <c r="FU19" s="55">
        <f t="shared" si="8"/>
        <v>45</v>
      </c>
      <c r="FV19" s="532">
        <f>FU19+FU20+FU21+FU22</f>
        <v>247</v>
      </c>
      <c r="FW19" s="523">
        <f>FV19*100/FU23</f>
        <v>32.977303070761018</v>
      </c>
      <c r="FX19" s="513" t="s">
        <v>24</v>
      </c>
      <c r="FY19" s="195"/>
      <c r="FZ19" s="195"/>
      <c r="GA19" s="453" t="s">
        <v>53</v>
      </c>
      <c r="GB19" s="334" t="s">
        <v>54</v>
      </c>
      <c r="GC19" s="335">
        <v>6</v>
      </c>
      <c r="GD19" s="24"/>
      <c r="GE19" s="24"/>
      <c r="GF19" s="24"/>
      <c r="GG19" s="24"/>
      <c r="GH19" s="24"/>
      <c r="GI19" s="24"/>
      <c r="GJ19" s="24"/>
      <c r="GK19" s="24"/>
      <c r="GL19" s="24"/>
      <c r="GM19" s="25"/>
      <c r="GN19" s="54"/>
      <c r="GO19" s="55">
        <f t="shared" si="9"/>
        <v>6</v>
      </c>
      <c r="GP19" s="456">
        <f>GO19+GO20+GO21+GO22</f>
        <v>26</v>
      </c>
      <c r="GQ19" s="451">
        <f>GP19*100/GO23</f>
        <v>32.5</v>
      </c>
      <c r="GR19" s="452" t="s">
        <v>24</v>
      </c>
      <c r="GU19" s="453" t="s">
        <v>53</v>
      </c>
      <c r="GV19" s="334" t="s">
        <v>54</v>
      </c>
      <c r="GW19" s="335">
        <v>0</v>
      </c>
      <c r="GX19" s="24"/>
      <c r="GY19" s="24"/>
      <c r="GZ19" s="24"/>
      <c r="HA19" s="24"/>
      <c r="HB19" s="24"/>
      <c r="HC19" s="24"/>
      <c r="HD19" s="24"/>
      <c r="HE19" s="24"/>
      <c r="HF19" s="24"/>
      <c r="HG19" s="25"/>
      <c r="HH19" s="54"/>
      <c r="HI19" s="55">
        <f t="shared" si="10"/>
        <v>0</v>
      </c>
      <c r="HJ19" s="456">
        <f>HI19+HI20+HI21+HI22</f>
        <v>5</v>
      </c>
      <c r="HK19" s="451">
        <f>HJ19*100/HI23</f>
        <v>33.333333333333336</v>
      </c>
      <c r="HL19" s="452" t="s">
        <v>24</v>
      </c>
      <c r="HO19" s="87" t="s">
        <v>38</v>
      </c>
      <c r="HP19" s="84"/>
      <c r="HQ19" s="85"/>
      <c r="HR19" s="85"/>
      <c r="HS19" s="85"/>
      <c r="HT19" s="61">
        <f t="shared" si="14"/>
        <v>0</v>
      </c>
      <c r="HU19" s="88" t="e">
        <f>HT19*100/HT21</f>
        <v>#DIV/0!</v>
      </c>
      <c r="HX19" s="453" t="s">
        <v>53</v>
      </c>
      <c r="HY19" s="334" t="s">
        <v>54</v>
      </c>
      <c r="HZ19" s="144">
        <v>1</v>
      </c>
      <c r="IA19" s="18"/>
      <c r="IB19" s="18"/>
      <c r="IC19" s="18"/>
      <c r="ID19" s="18"/>
      <c r="IE19" s="18"/>
      <c r="IF19" s="18"/>
      <c r="IG19" s="18"/>
      <c r="IH19" s="18"/>
      <c r="II19" s="18"/>
      <c r="IJ19" s="21"/>
      <c r="IK19" s="19"/>
      <c r="IL19" s="20">
        <f t="shared" si="11"/>
        <v>1</v>
      </c>
      <c r="IM19" s="455">
        <f>IL19+IL20+IL21+IL22</f>
        <v>9</v>
      </c>
      <c r="IN19" s="458">
        <f>IM19*100/IL23</f>
        <v>18.367346938775512</v>
      </c>
      <c r="IO19" s="460" t="s">
        <v>24</v>
      </c>
      <c r="IS19" s="453" t="s">
        <v>53</v>
      </c>
      <c r="IT19" s="334" t="s">
        <v>54</v>
      </c>
      <c r="IU19" s="144">
        <v>9</v>
      </c>
      <c r="IV19" s="18"/>
      <c r="IW19" s="18"/>
      <c r="IX19" s="18"/>
      <c r="IY19" s="18"/>
      <c r="IZ19" s="18"/>
      <c r="JA19" s="18"/>
      <c r="JB19" s="18"/>
      <c r="JC19" s="18"/>
      <c r="JD19" s="18"/>
      <c r="JE19" s="21"/>
      <c r="JF19" s="19"/>
      <c r="JG19" s="20">
        <f t="shared" si="12"/>
        <v>9</v>
      </c>
      <c r="JH19" s="455">
        <f>JG19+JG20+JG21+JG22</f>
        <v>30</v>
      </c>
      <c r="JI19" s="458">
        <f>JH19*100/JG23</f>
        <v>28.571428571428573</v>
      </c>
      <c r="JJ19" s="460" t="s">
        <v>24</v>
      </c>
    </row>
    <row r="20" spans="1:271" ht="16.5" customHeight="1" thickBot="1" x14ac:dyDescent="0.3">
      <c r="B20" s="448"/>
      <c r="C20" s="31" t="s">
        <v>57</v>
      </c>
      <c r="D20" s="32">
        <v>101</v>
      </c>
      <c r="E20" s="33">
        <v>8</v>
      </c>
      <c r="F20" s="33"/>
      <c r="G20" s="22">
        <f t="shared" si="0"/>
        <v>109</v>
      </c>
      <c r="H20" s="2"/>
      <c r="J20" s="448"/>
      <c r="K20" s="31" t="s">
        <v>57</v>
      </c>
      <c r="L20" s="32">
        <v>109</v>
      </c>
      <c r="M20" s="33"/>
      <c r="N20" s="33"/>
      <c r="O20" s="33"/>
      <c r="P20" s="33"/>
      <c r="Q20" s="33"/>
      <c r="R20" s="33"/>
      <c r="S20" s="33"/>
      <c r="T20" s="33"/>
      <c r="U20" s="33"/>
      <c r="V20" s="35"/>
      <c r="W20" s="34"/>
      <c r="X20" s="22">
        <f t="shared" si="2"/>
        <v>109</v>
      </c>
      <c r="Y20" s="499"/>
      <c r="Z20" s="484"/>
      <c r="AA20" s="513"/>
      <c r="AB20" s="2"/>
      <c r="AD20" s="192" t="s">
        <v>78</v>
      </c>
      <c r="AE20" s="211">
        <f t="shared" ref="AE20:AM20" si="15">SUM(AE8:AE19)</f>
        <v>118</v>
      </c>
      <c r="AF20" s="203">
        <f t="shared" si="15"/>
        <v>170</v>
      </c>
      <c r="AG20" s="204">
        <f t="shared" si="15"/>
        <v>144</v>
      </c>
      <c r="AH20" s="205">
        <f t="shared" si="15"/>
        <v>294</v>
      </c>
      <c r="AI20" s="214">
        <f t="shared" si="15"/>
        <v>134</v>
      </c>
      <c r="AJ20" s="203">
        <f t="shared" si="15"/>
        <v>150</v>
      </c>
      <c r="AK20" s="216">
        <f t="shared" si="15"/>
        <v>58</v>
      </c>
      <c r="AL20" s="217">
        <f t="shared" si="15"/>
        <v>153</v>
      </c>
      <c r="AM20" s="428">
        <f t="shared" si="15"/>
        <v>34</v>
      </c>
      <c r="AN20" s="206">
        <f t="shared" si="3"/>
        <v>1255</v>
      </c>
      <c r="AO20" s="595"/>
      <c r="AP20" s="31" t="s">
        <v>57</v>
      </c>
      <c r="AQ20" s="140">
        <v>12</v>
      </c>
      <c r="AR20" s="38">
        <v>17</v>
      </c>
      <c r="AS20" s="76">
        <v>16</v>
      </c>
      <c r="AT20" s="77">
        <v>28</v>
      </c>
      <c r="AU20" s="76">
        <v>13</v>
      </c>
      <c r="AV20" s="38">
        <v>15</v>
      </c>
      <c r="AW20" s="76">
        <v>4</v>
      </c>
      <c r="AX20" s="77">
        <v>19</v>
      </c>
      <c r="AY20" s="147">
        <v>3</v>
      </c>
      <c r="AZ20" s="162">
        <f t="shared" si="4"/>
        <v>127</v>
      </c>
      <c r="BA20" s="499"/>
      <c r="BB20" s="484"/>
      <c r="BC20" s="513"/>
      <c r="BD20" s="439"/>
      <c r="BE20" s="436"/>
      <c r="BF20" s="248" t="s">
        <v>63</v>
      </c>
      <c r="BG20" s="70">
        <v>3</v>
      </c>
      <c r="BH20" s="71"/>
      <c r="BI20" s="71"/>
      <c r="BJ20" s="71"/>
      <c r="BK20" s="71"/>
      <c r="BL20" s="72"/>
      <c r="BM20" s="71"/>
      <c r="BN20" s="71"/>
      <c r="BO20" s="71"/>
      <c r="BP20" s="71"/>
      <c r="BQ20" s="73"/>
      <c r="BR20" s="74"/>
      <c r="BS20" s="241">
        <f t="shared" si="1"/>
        <v>3</v>
      </c>
      <c r="BT20" s="441">
        <f>BS20/BS27</f>
        <v>2.0394289598912306E-3</v>
      </c>
      <c r="BV20" s="392" t="s">
        <v>60</v>
      </c>
      <c r="BW20" s="70">
        <v>1</v>
      </c>
      <c r="BX20" s="74"/>
      <c r="BY20" s="70"/>
      <c r="BZ20" s="74">
        <v>1</v>
      </c>
      <c r="CA20" s="385"/>
      <c r="CB20" s="397">
        <v>1</v>
      </c>
      <c r="CC20" s="70"/>
      <c r="CD20" s="74"/>
      <c r="CE20" s="73">
        <v>1</v>
      </c>
      <c r="CF20" s="401">
        <f t="shared" si="5"/>
        <v>4</v>
      </c>
      <c r="CG20" s="432"/>
      <c r="CH20" s="388" t="s">
        <v>64</v>
      </c>
      <c r="CI20" s="384"/>
      <c r="CJ20" s="40"/>
      <c r="CK20" s="71"/>
      <c r="CL20" s="71"/>
      <c r="CM20" s="71"/>
      <c r="CN20" s="72"/>
      <c r="CO20" s="71">
        <v>3</v>
      </c>
      <c r="CP20" s="71"/>
      <c r="CQ20" s="71"/>
      <c r="CR20" s="71"/>
      <c r="CS20" s="71"/>
      <c r="CT20" s="71"/>
      <c r="CU20" s="71"/>
      <c r="CV20" s="40"/>
      <c r="CW20" s="346">
        <v>1</v>
      </c>
      <c r="CX20" s="241">
        <f t="shared" si="13"/>
        <v>4</v>
      </c>
      <c r="CY20" s="441">
        <f>CX20/CX29</f>
        <v>2.7192386131883071E-3</v>
      </c>
      <c r="CZ20" s="296"/>
      <c r="DA20" s="145">
        <v>16</v>
      </c>
      <c r="DB20" s="299" t="s">
        <v>47</v>
      </c>
      <c r="DC20" s="300" t="s">
        <v>47</v>
      </c>
      <c r="DD20" s="257">
        <v>9</v>
      </c>
      <c r="DE20" s="254">
        <v>1</v>
      </c>
      <c r="DF20" s="232">
        <v>1</v>
      </c>
      <c r="DG20" s="232">
        <v>2</v>
      </c>
      <c r="DH20" s="232">
        <v>1</v>
      </c>
      <c r="DI20" s="224"/>
      <c r="DJ20" s="232">
        <v>2</v>
      </c>
      <c r="DK20" s="232">
        <v>2</v>
      </c>
      <c r="DL20" s="224"/>
      <c r="DM20" s="224"/>
      <c r="DN20" s="259">
        <v>9</v>
      </c>
      <c r="DO20" s="261">
        <v>13</v>
      </c>
      <c r="DQ20" s="448"/>
      <c r="DR20" s="330" t="s">
        <v>57</v>
      </c>
      <c r="DS20" s="331">
        <v>14</v>
      </c>
      <c r="DT20" s="33"/>
      <c r="DU20" s="33"/>
      <c r="DV20" s="33"/>
      <c r="DW20" s="24"/>
      <c r="DX20" s="33"/>
      <c r="DY20" s="33"/>
      <c r="DZ20" s="33"/>
      <c r="EA20" s="33"/>
      <c r="EB20" s="34"/>
      <c r="EC20" s="34"/>
      <c r="ED20" s="34"/>
      <c r="EE20" s="22">
        <f t="shared" si="6"/>
        <v>14</v>
      </c>
      <c r="EF20" s="532"/>
      <c r="EG20" s="484"/>
      <c r="EH20" s="513"/>
      <c r="EL20" s="453"/>
      <c r="EM20" s="330" t="s">
        <v>57</v>
      </c>
      <c r="EN20" s="331">
        <v>8</v>
      </c>
      <c r="EO20" s="33"/>
      <c r="EP20" s="33"/>
      <c r="EQ20" s="33"/>
      <c r="ER20" s="33"/>
      <c r="ES20" s="33"/>
      <c r="ET20" s="33"/>
      <c r="EU20" s="33"/>
      <c r="EV20" s="33"/>
      <c r="EW20" s="33"/>
      <c r="EX20" s="35"/>
      <c r="EY20" s="34"/>
      <c r="EZ20" s="22">
        <f t="shared" si="7"/>
        <v>8</v>
      </c>
      <c r="FA20" s="592"/>
      <c r="FB20" s="484"/>
      <c r="FC20" s="487"/>
      <c r="FG20" s="448"/>
      <c r="FH20" s="330" t="s">
        <v>57</v>
      </c>
      <c r="FI20" s="331">
        <v>35</v>
      </c>
      <c r="FJ20" s="33"/>
      <c r="FK20" s="33"/>
      <c r="FL20" s="33"/>
      <c r="FM20" s="24"/>
      <c r="FN20" s="33"/>
      <c r="FO20" s="33"/>
      <c r="FP20" s="33"/>
      <c r="FQ20" s="33"/>
      <c r="FR20" s="34"/>
      <c r="FS20" s="34"/>
      <c r="FT20" s="34"/>
      <c r="FU20" s="22">
        <f t="shared" si="8"/>
        <v>35</v>
      </c>
      <c r="FV20" s="532"/>
      <c r="FW20" s="523"/>
      <c r="FX20" s="513"/>
      <c r="FY20" s="195"/>
      <c r="FZ20" s="195"/>
      <c r="GA20" s="453"/>
      <c r="GB20" s="330" t="s">
        <v>57</v>
      </c>
      <c r="GC20" s="331">
        <v>8</v>
      </c>
      <c r="GD20" s="33"/>
      <c r="GE20" s="33"/>
      <c r="GF20" s="33"/>
      <c r="GG20" s="33"/>
      <c r="GH20" s="33"/>
      <c r="GI20" s="33"/>
      <c r="GJ20" s="33"/>
      <c r="GK20" s="33"/>
      <c r="GL20" s="33"/>
      <c r="GM20" s="35"/>
      <c r="GN20" s="34"/>
      <c r="GO20" s="55">
        <f t="shared" si="9"/>
        <v>8</v>
      </c>
      <c r="GP20" s="456"/>
      <c r="GQ20" s="451"/>
      <c r="GR20" s="452"/>
      <c r="GU20" s="453"/>
      <c r="GV20" s="330" t="s">
        <v>57</v>
      </c>
      <c r="GW20" s="331">
        <v>0</v>
      </c>
      <c r="GX20" s="33"/>
      <c r="GY20" s="33"/>
      <c r="GZ20" s="33"/>
      <c r="HA20" s="33"/>
      <c r="HB20" s="33"/>
      <c r="HC20" s="33"/>
      <c r="HD20" s="33"/>
      <c r="HE20" s="33"/>
      <c r="HF20" s="33"/>
      <c r="HG20" s="35"/>
      <c r="HH20" s="34"/>
      <c r="HI20" s="22">
        <f t="shared" si="10"/>
        <v>0</v>
      </c>
      <c r="HJ20" s="456"/>
      <c r="HK20" s="451"/>
      <c r="HL20" s="452"/>
      <c r="HO20" s="83" t="s">
        <v>56</v>
      </c>
      <c r="HP20" s="84"/>
      <c r="HQ20" s="85"/>
      <c r="HR20" s="85"/>
      <c r="HS20" s="85"/>
      <c r="HT20" s="61">
        <f t="shared" si="14"/>
        <v>0</v>
      </c>
      <c r="HU20" s="86" t="e">
        <f>HT20*100/HT21</f>
        <v>#DIV/0!</v>
      </c>
      <c r="HX20" s="453"/>
      <c r="HY20" s="330" t="s">
        <v>57</v>
      </c>
      <c r="HZ20" s="353">
        <v>2</v>
      </c>
      <c r="IA20" s="33"/>
      <c r="IB20" s="33"/>
      <c r="IC20" s="33"/>
      <c r="ID20" s="33"/>
      <c r="IE20" s="33"/>
      <c r="IF20" s="33"/>
      <c r="IG20" s="33"/>
      <c r="IH20" s="33"/>
      <c r="II20" s="33"/>
      <c r="IJ20" s="35"/>
      <c r="IK20" s="34"/>
      <c r="IL20" s="22">
        <f t="shared" si="11"/>
        <v>2</v>
      </c>
      <c r="IM20" s="456"/>
      <c r="IN20" s="451"/>
      <c r="IO20" s="452"/>
      <c r="IS20" s="453"/>
      <c r="IT20" s="330" t="s">
        <v>57</v>
      </c>
      <c r="IU20" s="353">
        <v>11</v>
      </c>
      <c r="IV20" s="33"/>
      <c r="IW20" s="33"/>
      <c r="IX20" s="33"/>
      <c r="IY20" s="33"/>
      <c r="IZ20" s="33"/>
      <c r="JA20" s="33"/>
      <c r="JB20" s="33"/>
      <c r="JC20" s="33"/>
      <c r="JD20" s="33"/>
      <c r="JE20" s="35"/>
      <c r="JF20" s="34"/>
      <c r="JG20" s="22">
        <f t="shared" si="12"/>
        <v>11</v>
      </c>
      <c r="JH20" s="456"/>
      <c r="JI20" s="451"/>
      <c r="JJ20" s="452"/>
    </row>
    <row r="21" spans="1:271" ht="16.5" customHeight="1" thickBot="1" x14ac:dyDescent="0.3">
      <c r="B21" s="448"/>
      <c r="C21" s="31" t="s">
        <v>61</v>
      </c>
      <c r="D21" s="32">
        <v>44</v>
      </c>
      <c r="E21" s="33">
        <v>17</v>
      </c>
      <c r="F21" s="33"/>
      <c r="G21" s="22">
        <f t="shared" si="0"/>
        <v>61</v>
      </c>
      <c r="H21" s="48"/>
      <c r="J21" s="448"/>
      <c r="K21" s="31" t="s">
        <v>61</v>
      </c>
      <c r="L21" s="32">
        <v>61</v>
      </c>
      <c r="M21" s="33"/>
      <c r="N21" s="33"/>
      <c r="O21" s="33"/>
      <c r="P21" s="33"/>
      <c r="Q21" s="33"/>
      <c r="R21" s="33"/>
      <c r="S21" s="33"/>
      <c r="T21" s="33"/>
      <c r="U21" s="33"/>
      <c r="V21" s="35"/>
      <c r="W21" s="34"/>
      <c r="X21" s="22">
        <f t="shared" si="2"/>
        <v>61</v>
      </c>
      <c r="Y21" s="499"/>
      <c r="Z21" s="484"/>
      <c r="AA21" s="513"/>
      <c r="AB21" s="48">
        <f>Y19*100/X23</f>
        <v>27.408793264733397</v>
      </c>
      <c r="AD21" s="167"/>
      <c r="AE21" s="174">
        <f>AE20+AF20</f>
        <v>288</v>
      </c>
      <c r="AF21" s="212">
        <f>AE21/AN20</f>
        <v>0.22948207171314741</v>
      </c>
      <c r="AG21" s="175">
        <f>AG20+AH20</f>
        <v>438</v>
      </c>
      <c r="AH21" s="176">
        <f>AG21/AN20</f>
        <v>0.349003984063745</v>
      </c>
      <c r="AI21" s="215">
        <f>AI20+AJ20</f>
        <v>284</v>
      </c>
      <c r="AJ21" s="178">
        <f>AI21/AN20</f>
        <v>0.22629482071713147</v>
      </c>
      <c r="AK21" s="177">
        <f>AK20+AL20</f>
        <v>211</v>
      </c>
      <c r="AL21" s="178">
        <f>AK21/AN20</f>
        <v>0.16812749003984065</v>
      </c>
      <c r="AM21" s="578">
        <f>AM20/AN20</f>
        <v>2.7091633466135457E-2</v>
      </c>
      <c r="AN21" s="191"/>
      <c r="AO21" s="595"/>
      <c r="AP21" s="31" t="s">
        <v>61</v>
      </c>
      <c r="AQ21" s="140">
        <v>9</v>
      </c>
      <c r="AR21" s="38">
        <v>19</v>
      </c>
      <c r="AS21" s="76">
        <v>8</v>
      </c>
      <c r="AT21" s="77">
        <v>13</v>
      </c>
      <c r="AU21" s="76">
        <v>13</v>
      </c>
      <c r="AV21" s="38">
        <v>5</v>
      </c>
      <c r="AW21" s="76">
        <v>2</v>
      </c>
      <c r="AX21" s="77">
        <v>7</v>
      </c>
      <c r="AY21" s="147">
        <v>2</v>
      </c>
      <c r="AZ21" s="162">
        <f t="shared" si="4"/>
        <v>78</v>
      </c>
      <c r="BA21" s="499"/>
      <c r="BB21" s="484"/>
      <c r="BC21" s="513"/>
      <c r="BD21" s="439"/>
      <c r="BE21" s="436"/>
      <c r="BF21" s="248" t="s">
        <v>62</v>
      </c>
      <c r="BG21" s="70">
        <v>2</v>
      </c>
      <c r="BH21" s="71"/>
      <c r="BI21" s="71"/>
      <c r="BJ21" s="71"/>
      <c r="BK21" s="71"/>
      <c r="BL21" s="72"/>
      <c r="BM21" s="71"/>
      <c r="BN21" s="71"/>
      <c r="BO21" s="71"/>
      <c r="BP21" s="71"/>
      <c r="BQ21" s="73"/>
      <c r="BR21" s="74"/>
      <c r="BS21" s="241">
        <f t="shared" si="1"/>
        <v>2</v>
      </c>
      <c r="BT21" s="441">
        <f>BS21/BS27</f>
        <v>1.3596193065941536E-3</v>
      </c>
      <c r="BV21" s="392" t="s">
        <v>63</v>
      </c>
      <c r="BW21" s="70"/>
      <c r="BX21" s="74">
        <v>2</v>
      </c>
      <c r="BY21" s="70"/>
      <c r="BZ21" s="74"/>
      <c r="CA21" s="385">
        <v>1</v>
      </c>
      <c r="CB21" s="397"/>
      <c r="CC21" s="70"/>
      <c r="CD21" s="74"/>
      <c r="CE21" s="73"/>
      <c r="CF21" s="401">
        <f t="shared" si="5"/>
        <v>3</v>
      </c>
      <c r="CG21" s="432"/>
      <c r="CH21" s="388" t="s">
        <v>60</v>
      </c>
      <c r="CI21" s="384"/>
      <c r="CJ21" s="40"/>
      <c r="CK21" s="71"/>
      <c r="CL21" s="71"/>
      <c r="CM21" s="71"/>
      <c r="CN21" s="72">
        <v>1</v>
      </c>
      <c r="CO21" s="71"/>
      <c r="CP21" s="71">
        <v>1</v>
      </c>
      <c r="CQ21" s="71"/>
      <c r="CR21" s="71"/>
      <c r="CS21" s="71"/>
      <c r="CT21" s="71"/>
      <c r="CU21" s="71"/>
      <c r="CV21" s="40">
        <v>1</v>
      </c>
      <c r="CW21" s="346">
        <v>1</v>
      </c>
      <c r="CX21" s="241">
        <f t="shared" si="13"/>
        <v>4</v>
      </c>
      <c r="CY21" s="441">
        <f>CX21/CX29</f>
        <v>2.7192386131883071E-3</v>
      </c>
      <c r="CZ21" s="296"/>
      <c r="DA21" s="145">
        <v>17</v>
      </c>
      <c r="DB21" s="299" t="s">
        <v>83</v>
      </c>
      <c r="DC21" s="300" t="s">
        <v>88</v>
      </c>
      <c r="DD21" s="257">
        <v>8</v>
      </c>
      <c r="DE21" s="254">
        <v>1</v>
      </c>
      <c r="DF21" s="224"/>
      <c r="DG21" s="224"/>
      <c r="DH21" s="232">
        <v>1</v>
      </c>
      <c r="DI21" s="232">
        <v>1</v>
      </c>
      <c r="DJ21" s="232">
        <v>5</v>
      </c>
      <c r="DK21" s="232">
        <v>1</v>
      </c>
      <c r="DL21" s="232">
        <v>1</v>
      </c>
      <c r="DM21" s="224"/>
      <c r="DN21" s="259">
        <v>10</v>
      </c>
      <c r="DO21" s="261">
        <v>10</v>
      </c>
      <c r="DQ21" s="448"/>
      <c r="DR21" s="330" t="s">
        <v>61</v>
      </c>
      <c r="DS21" s="331">
        <v>14</v>
      </c>
      <c r="DT21" s="33"/>
      <c r="DU21" s="33"/>
      <c r="DV21" s="33"/>
      <c r="DW21" s="33"/>
      <c r="DX21" s="33"/>
      <c r="DY21" s="33"/>
      <c r="DZ21" s="33"/>
      <c r="EA21" s="33"/>
      <c r="EB21" s="34"/>
      <c r="EC21" s="34"/>
      <c r="ED21" s="34"/>
      <c r="EE21" s="22">
        <f t="shared" si="6"/>
        <v>14</v>
      </c>
      <c r="EF21" s="532"/>
      <c r="EG21" s="484"/>
      <c r="EH21" s="513"/>
      <c r="EL21" s="453"/>
      <c r="EM21" s="330" t="s">
        <v>61</v>
      </c>
      <c r="EN21" s="331">
        <v>22</v>
      </c>
      <c r="EO21" s="33"/>
      <c r="EP21" s="33"/>
      <c r="EQ21" s="33"/>
      <c r="ER21" s="33"/>
      <c r="ES21" s="33"/>
      <c r="ET21" s="33"/>
      <c r="EU21" s="33"/>
      <c r="EV21" s="33"/>
      <c r="EW21" s="33"/>
      <c r="EX21" s="35"/>
      <c r="EY21" s="34"/>
      <c r="EZ21" s="22">
        <f t="shared" si="7"/>
        <v>22</v>
      </c>
      <c r="FA21" s="592"/>
      <c r="FB21" s="484"/>
      <c r="FC21" s="487"/>
      <c r="FG21" s="448"/>
      <c r="FH21" s="330" t="s">
        <v>61</v>
      </c>
      <c r="FI21" s="331">
        <v>74</v>
      </c>
      <c r="FJ21" s="33"/>
      <c r="FK21" s="33"/>
      <c r="FL21" s="33"/>
      <c r="FM21" s="33"/>
      <c r="FN21" s="33"/>
      <c r="FO21" s="33"/>
      <c r="FP21" s="33"/>
      <c r="FQ21" s="33"/>
      <c r="FR21" s="34"/>
      <c r="FS21" s="34"/>
      <c r="FT21" s="34"/>
      <c r="FU21" s="22">
        <f t="shared" si="8"/>
        <v>74</v>
      </c>
      <c r="FV21" s="532"/>
      <c r="FW21" s="523"/>
      <c r="FX21" s="513"/>
      <c r="FY21" s="195"/>
      <c r="FZ21" s="195"/>
      <c r="GA21" s="453"/>
      <c r="GB21" s="330" t="s">
        <v>61</v>
      </c>
      <c r="GC21" s="331">
        <v>2</v>
      </c>
      <c r="GD21" s="33"/>
      <c r="GE21" s="33"/>
      <c r="GF21" s="33"/>
      <c r="GG21" s="33"/>
      <c r="GH21" s="33"/>
      <c r="GI21" s="33"/>
      <c r="GJ21" s="33"/>
      <c r="GK21" s="33"/>
      <c r="GL21" s="33"/>
      <c r="GM21" s="35"/>
      <c r="GN21" s="34"/>
      <c r="GO21" s="55">
        <f t="shared" si="9"/>
        <v>2</v>
      </c>
      <c r="GP21" s="456"/>
      <c r="GQ21" s="451"/>
      <c r="GR21" s="452"/>
      <c r="GU21" s="453"/>
      <c r="GV21" s="330" t="s">
        <v>61</v>
      </c>
      <c r="GW21" s="331">
        <v>0</v>
      </c>
      <c r="GX21" s="33"/>
      <c r="GY21" s="33"/>
      <c r="GZ21" s="33"/>
      <c r="HA21" s="33"/>
      <c r="HB21" s="33"/>
      <c r="HC21" s="33"/>
      <c r="HD21" s="33"/>
      <c r="HE21" s="33"/>
      <c r="HF21" s="33"/>
      <c r="HG21" s="35"/>
      <c r="HH21" s="34"/>
      <c r="HI21" s="22">
        <f t="shared" si="10"/>
        <v>0</v>
      </c>
      <c r="HJ21" s="456"/>
      <c r="HK21" s="451"/>
      <c r="HL21" s="452"/>
      <c r="HO21" s="89" t="s">
        <v>58</v>
      </c>
      <c r="HP21" s="90">
        <f>SUM(HP11:HP20)</f>
        <v>0</v>
      </c>
      <c r="HQ21" s="90">
        <f>SUM(HQ11:HQ20)</f>
        <v>0</v>
      </c>
      <c r="HR21" s="90">
        <f>SUM(HR11:HR20)</f>
        <v>0</v>
      </c>
      <c r="HS21" s="90">
        <f>SUM(HS11:HS20)</f>
        <v>0</v>
      </c>
      <c r="HT21" s="90">
        <f>SUM(HT11:HT20)</f>
        <v>0</v>
      </c>
      <c r="HU21" s="91"/>
      <c r="HX21" s="453"/>
      <c r="HY21" s="330" t="s">
        <v>61</v>
      </c>
      <c r="HZ21" s="353">
        <v>5</v>
      </c>
      <c r="IA21" s="33"/>
      <c r="IB21" s="33"/>
      <c r="IC21" s="33"/>
      <c r="ID21" s="33"/>
      <c r="IE21" s="33"/>
      <c r="IF21" s="33"/>
      <c r="IG21" s="33"/>
      <c r="IH21" s="33"/>
      <c r="II21" s="33"/>
      <c r="IJ21" s="35"/>
      <c r="IK21" s="34"/>
      <c r="IL21" s="22">
        <f t="shared" si="11"/>
        <v>5</v>
      </c>
      <c r="IM21" s="456"/>
      <c r="IN21" s="451"/>
      <c r="IO21" s="452"/>
      <c r="IS21" s="453"/>
      <c r="IT21" s="330" t="s">
        <v>61</v>
      </c>
      <c r="IU21" s="353">
        <v>5</v>
      </c>
      <c r="IV21" s="33"/>
      <c r="IW21" s="33"/>
      <c r="IX21" s="33"/>
      <c r="IY21" s="33"/>
      <c r="IZ21" s="33"/>
      <c r="JA21" s="33"/>
      <c r="JB21" s="33"/>
      <c r="JC21" s="33"/>
      <c r="JD21" s="33"/>
      <c r="JE21" s="35"/>
      <c r="JF21" s="34"/>
      <c r="JG21" s="22">
        <f t="shared" si="12"/>
        <v>5</v>
      </c>
      <c r="JH21" s="456"/>
      <c r="JI21" s="451"/>
      <c r="JJ21" s="452"/>
    </row>
    <row r="22" spans="1:271" ht="16.5" customHeight="1" thickBot="1" x14ac:dyDescent="0.3">
      <c r="B22" s="449"/>
      <c r="C22" s="42" t="s">
        <v>59</v>
      </c>
      <c r="D22" s="43">
        <v>41</v>
      </c>
      <c r="E22" s="44">
        <v>6</v>
      </c>
      <c r="F22" s="44"/>
      <c r="G22" s="46">
        <f t="shared" si="0"/>
        <v>47</v>
      </c>
      <c r="H22" s="2"/>
      <c r="J22" s="449"/>
      <c r="K22" s="42" t="s">
        <v>59</v>
      </c>
      <c r="L22" s="43">
        <v>47</v>
      </c>
      <c r="M22" s="44"/>
      <c r="N22" s="44"/>
      <c r="O22" s="44"/>
      <c r="P22" s="44"/>
      <c r="Q22" s="44"/>
      <c r="R22" s="44"/>
      <c r="S22" s="44"/>
      <c r="T22" s="44"/>
      <c r="U22" s="44"/>
      <c r="V22" s="47"/>
      <c r="W22" s="45"/>
      <c r="X22" s="46">
        <f t="shared" si="2"/>
        <v>47</v>
      </c>
      <c r="Y22" s="500"/>
      <c r="Z22" s="485"/>
      <c r="AA22" s="514"/>
      <c r="AB22" s="2"/>
      <c r="AD22" s="172"/>
      <c r="AE22" s="580" t="s">
        <v>79</v>
      </c>
      <c r="AF22" s="581"/>
      <c r="AG22" s="188">
        <f>AG21+AE21</f>
        <v>726</v>
      </c>
      <c r="AH22" s="173">
        <f>AH21+AF21</f>
        <v>0.57848605577689238</v>
      </c>
      <c r="AI22" s="582" t="s">
        <v>80</v>
      </c>
      <c r="AJ22" s="583"/>
      <c r="AK22" s="189">
        <f>AK21+AI21</f>
        <v>495</v>
      </c>
      <c r="AL22" s="190">
        <f>AL21+AJ21</f>
        <v>0.39442231075697209</v>
      </c>
      <c r="AM22" s="579"/>
      <c r="AO22" s="596"/>
      <c r="AP22" s="42" t="s">
        <v>59</v>
      </c>
      <c r="AQ22" s="142">
        <v>8</v>
      </c>
      <c r="AR22" s="82">
        <v>8</v>
      </c>
      <c r="AS22" s="146">
        <v>9</v>
      </c>
      <c r="AT22" s="143">
        <v>5</v>
      </c>
      <c r="AU22" s="146">
        <v>10</v>
      </c>
      <c r="AV22" s="82">
        <v>9</v>
      </c>
      <c r="AW22" s="146">
        <v>1</v>
      </c>
      <c r="AX22" s="143">
        <v>5</v>
      </c>
      <c r="AY22" s="149">
        <v>0</v>
      </c>
      <c r="AZ22" s="165">
        <f t="shared" si="4"/>
        <v>55</v>
      </c>
      <c r="BA22" s="500"/>
      <c r="BB22" s="485"/>
      <c r="BC22" s="514"/>
      <c r="BD22" s="439"/>
      <c r="BE22" s="436"/>
      <c r="BF22" s="248" t="s">
        <v>119</v>
      </c>
      <c r="BG22" s="70">
        <v>2</v>
      </c>
      <c r="BH22" s="71"/>
      <c r="BI22" s="71"/>
      <c r="BJ22" s="71"/>
      <c r="BK22" s="71"/>
      <c r="BL22" s="72"/>
      <c r="BM22" s="71"/>
      <c r="BN22" s="71"/>
      <c r="BO22" s="71"/>
      <c r="BP22" s="71"/>
      <c r="BQ22" s="73"/>
      <c r="BR22" s="74"/>
      <c r="BS22" s="241">
        <f t="shared" si="1"/>
        <v>2</v>
      </c>
      <c r="BT22" s="441">
        <f>BS22/BS27</f>
        <v>1.3596193065941536E-3</v>
      </c>
      <c r="BV22" s="392" t="s">
        <v>62</v>
      </c>
      <c r="BW22" s="70"/>
      <c r="BX22" s="74"/>
      <c r="BY22" s="70"/>
      <c r="BZ22" s="74"/>
      <c r="CA22" s="385">
        <v>1</v>
      </c>
      <c r="CB22" s="397"/>
      <c r="CC22" s="70"/>
      <c r="CD22" s="74"/>
      <c r="CE22" s="73">
        <v>1</v>
      </c>
      <c r="CF22" s="401">
        <f t="shared" si="5"/>
        <v>2</v>
      </c>
      <c r="CG22" s="432"/>
      <c r="CH22" s="388" t="s">
        <v>63</v>
      </c>
      <c r="CI22" s="384"/>
      <c r="CJ22" s="40"/>
      <c r="CK22" s="71"/>
      <c r="CL22" s="71"/>
      <c r="CM22" s="71">
        <v>3</v>
      </c>
      <c r="CN22" s="72"/>
      <c r="CO22" s="71"/>
      <c r="CP22" s="71"/>
      <c r="CQ22" s="71"/>
      <c r="CR22" s="71"/>
      <c r="CS22" s="71"/>
      <c r="CT22" s="71"/>
      <c r="CU22" s="71"/>
      <c r="CV22" s="40"/>
      <c r="CW22" s="346"/>
      <c r="CX22" s="241">
        <f t="shared" si="13"/>
        <v>3</v>
      </c>
      <c r="CY22" s="441">
        <f>CX22/CX29</f>
        <v>2.0394289598912306E-3</v>
      </c>
      <c r="CZ22" s="296"/>
      <c r="DA22" s="145">
        <v>18</v>
      </c>
      <c r="DB22" s="299" t="s">
        <v>83</v>
      </c>
      <c r="DC22" s="300" t="s">
        <v>91</v>
      </c>
      <c r="DD22" s="257">
        <v>8</v>
      </c>
      <c r="DE22" s="255"/>
      <c r="DF22" s="232">
        <v>2</v>
      </c>
      <c r="DG22" s="232">
        <v>1</v>
      </c>
      <c r="DH22" s="232">
        <v>1</v>
      </c>
      <c r="DI22" s="232">
        <v>1</v>
      </c>
      <c r="DJ22" s="224"/>
      <c r="DK22" s="232">
        <v>2</v>
      </c>
      <c r="DL22" s="232">
        <v>3</v>
      </c>
      <c r="DM22" s="232">
        <v>1</v>
      </c>
      <c r="DN22" s="259">
        <v>11</v>
      </c>
      <c r="DO22" s="261">
        <v>11</v>
      </c>
      <c r="DQ22" s="449"/>
      <c r="DR22" s="332" t="s">
        <v>59</v>
      </c>
      <c r="DS22" s="333">
        <v>9</v>
      </c>
      <c r="DT22" s="44"/>
      <c r="DU22" s="44"/>
      <c r="DV22" s="44"/>
      <c r="DW22" s="33"/>
      <c r="DX22" s="44"/>
      <c r="DY22" s="44"/>
      <c r="DZ22" s="44"/>
      <c r="EA22" s="44"/>
      <c r="EB22" s="45"/>
      <c r="EC22" s="45"/>
      <c r="ED22" s="45"/>
      <c r="EE22" s="46">
        <f>SUM(DS22:ED22)</f>
        <v>9</v>
      </c>
      <c r="EF22" s="533"/>
      <c r="EG22" s="485"/>
      <c r="EH22" s="514"/>
      <c r="EL22" s="454"/>
      <c r="EM22" s="332" t="s">
        <v>59</v>
      </c>
      <c r="EN22" s="333">
        <v>38</v>
      </c>
      <c r="EO22" s="44"/>
      <c r="EP22" s="44"/>
      <c r="EQ22" s="44"/>
      <c r="ER22" s="44"/>
      <c r="ES22" s="44"/>
      <c r="ET22" s="44"/>
      <c r="EU22" s="44"/>
      <c r="EV22" s="44"/>
      <c r="EW22" s="44"/>
      <c r="EX22" s="47"/>
      <c r="EY22" s="45"/>
      <c r="EZ22" s="46">
        <f t="shared" si="7"/>
        <v>38</v>
      </c>
      <c r="FA22" s="593"/>
      <c r="FB22" s="485"/>
      <c r="FC22" s="488"/>
      <c r="FG22" s="449"/>
      <c r="FH22" s="332" t="s">
        <v>59</v>
      </c>
      <c r="FI22" s="333">
        <v>93</v>
      </c>
      <c r="FJ22" s="44"/>
      <c r="FK22" s="44"/>
      <c r="FL22" s="44"/>
      <c r="FM22" s="33"/>
      <c r="FN22" s="44"/>
      <c r="FO22" s="44"/>
      <c r="FP22" s="44"/>
      <c r="FQ22" s="44"/>
      <c r="FR22" s="45"/>
      <c r="FS22" s="45"/>
      <c r="FT22" s="45"/>
      <c r="FU22" s="46">
        <f t="shared" si="8"/>
        <v>93</v>
      </c>
      <c r="FV22" s="533"/>
      <c r="FW22" s="524"/>
      <c r="FX22" s="514"/>
      <c r="FY22" s="195"/>
      <c r="FZ22" s="195"/>
      <c r="GA22" s="454"/>
      <c r="GB22" s="332" t="s">
        <v>59</v>
      </c>
      <c r="GC22" s="333">
        <v>10</v>
      </c>
      <c r="GD22" s="44"/>
      <c r="GE22" s="44"/>
      <c r="GF22" s="44"/>
      <c r="GG22" s="44"/>
      <c r="GH22" s="44"/>
      <c r="GI22" s="44"/>
      <c r="GJ22" s="44"/>
      <c r="GK22" s="44"/>
      <c r="GL22" s="44"/>
      <c r="GM22" s="47"/>
      <c r="GN22" s="45"/>
      <c r="GO22" s="55">
        <f t="shared" si="9"/>
        <v>10</v>
      </c>
      <c r="GP22" s="457"/>
      <c r="GQ22" s="459"/>
      <c r="GR22" s="461"/>
      <c r="GU22" s="454"/>
      <c r="GV22" s="332" t="s">
        <v>59</v>
      </c>
      <c r="GW22" s="333">
        <v>5</v>
      </c>
      <c r="GX22" s="44"/>
      <c r="GY22" s="44"/>
      <c r="GZ22" s="44"/>
      <c r="HA22" s="44"/>
      <c r="HB22" s="44"/>
      <c r="HC22" s="44"/>
      <c r="HD22" s="44"/>
      <c r="HE22" s="44"/>
      <c r="HF22" s="44"/>
      <c r="HG22" s="47"/>
      <c r="HH22" s="45"/>
      <c r="HI22" s="46">
        <f t="shared" si="10"/>
        <v>5</v>
      </c>
      <c r="HJ22" s="457"/>
      <c r="HK22" s="459"/>
      <c r="HL22" s="461"/>
      <c r="HU22" s="92"/>
      <c r="HX22" s="454"/>
      <c r="HY22" s="332" t="s">
        <v>59</v>
      </c>
      <c r="HZ22" s="354">
        <v>1</v>
      </c>
      <c r="IA22" s="44"/>
      <c r="IB22" s="44"/>
      <c r="IC22" s="44"/>
      <c r="ID22" s="44"/>
      <c r="IE22" s="44"/>
      <c r="IF22" s="44"/>
      <c r="IG22" s="44"/>
      <c r="IH22" s="44"/>
      <c r="II22" s="44"/>
      <c r="IJ22" s="47"/>
      <c r="IK22" s="45"/>
      <c r="IL22" s="46">
        <f t="shared" si="11"/>
        <v>1</v>
      </c>
      <c r="IM22" s="457"/>
      <c r="IN22" s="459"/>
      <c r="IO22" s="461"/>
      <c r="IS22" s="454"/>
      <c r="IT22" s="332" t="s">
        <v>59</v>
      </c>
      <c r="IU22" s="354">
        <v>5</v>
      </c>
      <c r="IV22" s="44"/>
      <c r="IW22" s="44"/>
      <c r="IX22" s="44"/>
      <c r="IY22" s="44"/>
      <c r="IZ22" s="44"/>
      <c r="JA22" s="44"/>
      <c r="JB22" s="44"/>
      <c r="JC22" s="44"/>
      <c r="JD22" s="44"/>
      <c r="JE22" s="47"/>
      <c r="JF22" s="45"/>
      <c r="JG22" s="46">
        <f t="shared" si="12"/>
        <v>5</v>
      </c>
      <c r="JH22" s="457"/>
      <c r="JI22" s="459"/>
      <c r="JJ22" s="461"/>
    </row>
    <row r="23" spans="1:271" ht="16.5" customHeight="1" thickBot="1" x14ac:dyDescent="0.3">
      <c r="B23" s="94"/>
      <c r="C23" s="89" t="s">
        <v>58</v>
      </c>
      <c r="D23" s="95">
        <f t="shared" ref="D23:F23" si="16">SUM(D8:D22)</f>
        <v>924</v>
      </c>
      <c r="E23" s="95">
        <f t="shared" si="16"/>
        <v>140</v>
      </c>
      <c r="F23" s="95">
        <f t="shared" si="16"/>
        <v>5</v>
      </c>
      <c r="G23" s="96">
        <f t="shared" si="0"/>
        <v>1069</v>
      </c>
      <c r="J23" s="94"/>
      <c r="K23" s="89" t="s">
        <v>58</v>
      </c>
      <c r="L23" s="95">
        <f t="shared" ref="L23:W23" si="17">SUM(L8:L22)</f>
        <v>1069</v>
      </c>
      <c r="M23" s="95">
        <f t="shared" si="17"/>
        <v>0</v>
      </c>
      <c r="N23" s="95">
        <f t="shared" si="17"/>
        <v>0</v>
      </c>
      <c r="O23" s="95">
        <f t="shared" si="17"/>
        <v>0</v>
      </c>
      <c r="P23" s="95">
        <f t="shared" si="17"/>
        <v>0</v>
      </c>
      <c r="Q23" s="95">
        <f>SUM(Q8:Q22)</f>
        <v>0</v>
      </c>
      <c r="R23" s="95">
        <f t="shared" si="17"/>
        <v>0</v>
      </c>
      <c r="S23" s="95">
        <f t="shared" si="17"/>
        <v>0</v>
      </c>
      <c r="T23" s="95">
        <f t="shared" si="17"/>
        <v>0</v>
      </c>
      <c r="U23" s="95">
        <f t="shared" si="17"/>
        <v>0</v>
      </c>
      <c r="V23" s="95">
        <f t="shared" si="17"/>
        <v>0</v>
      </c>
      <c r="W23" s="95">
        <f t="shared" si="17"/>
        <v>0</v>
      </c>
      <c r="X23" s="96">
        <f>SUM(L23:W23)</f>
        <v>1069</v>
      </c>
      <c r="AA23" s="97"/>
      <c r="AC23" s="187"/>
      <c r="AD23" s="584" t="s">
        <v>188</v>
      </c>
      <c r="AE23" s="584"/>
      <c r="AF23" s="584"/>
      <c r="AG23" s="584"/>
      <c r="AH23" s="584"/>
      <c r="AI23" s="584"/>
      <c r="AJ23" s="584"/>
      <c r="AK23" s="584"/>
      <c r="AL23" s="584"/>
      <c r="AM23" s="584"/>
      <c r="AN23" s="584"/>
      <c r="AP23" s="160" t="s">
        <v>78</v>
      </c>
      <c r="AQ23" s="168">
        <f t="shared" ref="AQ23:AY23" si="18">SUM(AQ8:AQ22)</f>
        <v>118</v>
      </c>
      <c r="AR23" s="169">
        <f t="shared" si="18"/>
        <v>170</v>
      </c>
      <c r="AS23" s="171">
        <f t="shared" si="18"/>
        <v>144</v>
      </c>
      <c r="AT23" s="170">
        <f t="shared" si="18"/>
        <v>294</v>
      </c>
      <c r="AU23" s="171">
        <f t="shared" si="18"/>
        <v>134</v>
      </c>
      <c r="AV23" s="169">
        <f t="shared" si="18"/>
        <v>150</v>
      </c>
      <c r="AW23" s="171">
        <f t="shared" si="18"/>
        <v>58</v>
      </c>
      <c r="AX23" s="170">
        <f t="shared" si="18"/>
        <v>153</v>
      </c>
      <c r="AY23" s="161">
        <f t="shared" si="18"/>
        <v>34</v>
      </c>
      <c r="AZ23" s="166">
        <f t="shared" si="4"/>
        <v>1255</v>
      </c>
      <c r="BF23" s="248" t="s">
        <v>121</v>
      </c>
      <c r="BG23" s="70">
        <v>1</v>
      </c>
      <c r="BH23" s="71"/>
      <c r="BI23" s="71"/>
      <c r="BJ23" s="71"/>
      <c r="BK23" s="71"/>
      <c r="BL23" s="72"/>
      <c r="BM23" s="71"/>
      <c r="BN23" s="71"/>
      <c r="BO23" s="71"/>
      <c r="BP23" s="71"/>
      <c r="BQ23" s="73"/>
      <c r="BR23" s="74"/>
      <c r="BS23" s="241">
        <f t="shared" si="1"/>
        <v>1</v>
      </c>
      <c r="BT23" s="441">
        <f>BS23/BS27</f>
        <v>6.7980965329707678E-4</v>
      </c>
      <c r="BV23" s="392" t="s">
        <v>119</v>
      </c>
      <c r="BW23" s="70"/>
      <c r="BX23" s="74"/>
      <c r="BY23" s="70"/>
      <c r="BZ23" s="74"/>
      <c r="CA23" s="385"/>
      <c r="CB23" s="397"/>
      <c r="CC23" s="70"/>
      <c r="CD23" s="74"/>
      <c r="CE23" s="73">
        <v>2</v>
      </c>
      <c r="CF23" s="401">
        <f t="shared" si="5"/>
        <v>2</v>
      </c>
      <c r="CG23" s="432"/>
      <c r="CH23" s="388" t="s">
        <v>62</v>
      </c>
      <c r="CI23" s="384"/>
      <c r="CJ23" s="40"/>
      <c r="CK23" s="71">
        <v>1</v>
      </c>
      <c r="CL23" s="71"/>
      <c r="CM23" s="71"/>
      <c r="CN23" s="72"/>
      <c r="CO23" s="71"/>
      <c r="CP23" s="71"/>
      <c r="CQ23" s="71">
        <v>1</v>
      </c>
      <c r="CR23" s="71"/>
      <c r="CS23" s="71"/>
      <c r="CT23" s="71"/>
      <c r="CU23" s="71"/>
      <c r="CV23" s="40"/>
      <c r="CW23" s="346"/>
      <c r="CX23" s="241">
        <f t="shared" si="13"/>
        <v>2</v>
      </c>
      <c r="CY23" s="441">
        <f>CX23/CX29</f>
        <v>1.3596193065941536E-3</v>
      </c>
      <c r="CZ23" s="296"/>
      <c r="DA23" s="145">
        <v>19</v>
      </c>
      <c r="DB23" s="299" t="s">
        <v>31</v>
      </c>
      <c r="DC23" s="300" t="s">
        <v>94</v>
      </c>
      <c r="DD23" s="257">
        <v>7</v>
      </c>
      <c r="DE23" s="254">
        <v>1</v>
      </c>
      <c r="DF23" s="232">
        <v>3</v>
      </c>
      <c r="DG23" s="232">
        <v>1</v>
      </c>
      <c r="DH23" s="232">
        <v>2</v>
      </c>
      <c r="DI23" s="232">
        <v>1</v>
      </c>
      <c r="DJ23" s="232">
        <v>1</v>
      </c>
      <c r="DK23" s="224"/>
      <c r="DL23" s="224"/>
      <c r="DM23" s="224"/>
      <c r="DN23" s="259">
        <v>9</v>
      </c>
      <c r="DO23" s="261">
        <v>8</v>
      </c>
      <c r="DQ23" s="94"/>
      <c r="DR23" s="89" t="s">
        <v>58</v>
      </c>
      <c r="DS23" s="95">
        <f t="shared" ref="DS23:ED23" si="19">SUM(DS8:DS22)</f>
        <v>253</v>
      </c>
      <c r="DT23" s="95">
        <f t="shared" si="19"/>
        <v>0</v>
      </c>
      <c r="DU23" s="95">
        <f t="shared" si="19"/>
        <v>0</v>
      </c>
      <c r="DV23" s="95">
        <f t="shared" si="19"/>
        <v>0</v>
      </c>
      <c r="DW23" s="95">
        <f t="shared" si="19"/>
        <v>0</v>
      </c>
      <c r="DX23" s="95">
        <f t="shared" si="19"/>
        <v>0</v>
      </c>
      <c r="DY23" s="95">
        <f t="shared" si="19"/>
        <v>0</v>
      </c>
      <c r="DZ23" s="95">
        <f t="shared" si="19"/>
        <v>0</v>
      </c>
      <c r="EA23" s="95">
        <f t="shared" si="19"/>
        <v>0</v>
      </c>
      <c r="EB23" s="95">
        <f t="shared" si="19"/>
        <v>0</v>
      </c>
      <c r="EC23" s="95">
        <f t="shared" si="19"/>
        <v>0</v>
      </c>
      <c r="ED23" s="95">
        <f t="shared" si="19"/>
        <v>0</v>
      </c>
      <c r="EE23" s="96">
        <f>SUM(DS23:ED23)</f>
        <v>253</v>
      </c>
      <c r="EH23" s="97"/>
      <c r="EL23" s="94"/>
      <c r="EM23" s="89" t="s">
        <v>58</v>
      </c>
      <c r="EN23" s="95">
        <f t="shared" ref="EN23:EY23" si="20">SUM(EN8:EN22)</f>
        <v>258</v>
      </c>
      <c r="EO23" s="95">
        <f t="shared" si="20"/>
        <v>0</v>
      </c>
      <c r="EP23" s="95">
        <f t="shared" si="20"/>
        <v>0</v>
      </c>
      <c r="EQ23" s="95">
        <f t="shared" si="20"/>
        <v>0</v>
      </c>
      <c r="ER23" s="95">
        <f t="shared" si="20"/>
        <v>0</v>
      </c>
      <c r="ES23" s="95">
        <f t="shared" si="20"/>
        <v>0</v>
      </c>
      <c r="ET23" s="95">
        <f t="shared" si="20"/>
        <v>0</v>
      </c>
      <c r="EU23" s="95">
        <f t="shared" si="20"/>
        <v>0</v>
      </c>
      <c r="EV23" s="95">
        <f t="shared" si="20"/>
        <v>0</v>
      </c>
      <c r="EW23" s="95">
        <f t="shared" si="20"/>
        <v>0</v>
      </c>
      <c r="EX23" s="95">
        <f t="shared" si="20"/>
        <v>0</v>
      </c>
      <c r="EY23" s="95">
        <f t="shared" si="20"/>
        <v>0</v>
      </c>
      <c r="EZ23" s="96">
        <f>SUM(EN23:EY23)</f>
        <v>258</v>
      </c>
      <c r="FC23" s="97"/>
      <c r="FG23" s="94"/>
      <c r="FH23" s="89" t="s">
        <v>58</v>
      </c>
      <c r="FI23" s="95">
        <f t="shared" ref="FI23:FT23" si="21">SUM(FI8:FI22)</f>
        <v>749</v>
      </c>
      <c r="FJ23" s="95">
        <f t="shared" si="21"/>
        <v>0</v>
      </c>
      <c r="FK23" s="95">
        <f t="shared" si="21"/>
        <v>0</v>
      </c>
      <c r="FL23" s="95">
        <f t="shared" si="21"/>
        <v>0</v>
      </c>
      <c r="FM23" s="95">
        <f t="shared" si="21"/>
        <v>0</v>
      </c>
      <c r="FN23" s="95">
        <f t="shared" si="21"/>
        <v>0</v>
      </c>
      <c r="FO23" s="95">
        <f t="shared" si="21"/>
        <v>0</v>
      </c>
      <c r="FP23" s="95">
        <f t="shared" si="21"/>
        <v>0</v>
      </c>
      <c r="FQ23" s="95">
        <f t="shared" si="21"/>
        <v>0</v>
      </c>
      <c r="FR23" s="95">
        <f t="shared" si="21"/>
        <v>0</v>
      </c>
      <c r="FS23" s="95">
        <f t="shared" si="21"/>
        <v>0</v>
      </c>
      <c r="FT23" s="95">
        <f t="shared" si="21"/>
        <v>0</v>
      </c>
      <c r="FU23" s="96">
        <f>SUM(FI23:FT23)</f>
        <v>749</v>
      </c>
      <c r="FX23" s="97"/>
      <c r="FY23" s="97"/>
      <c r="FZ23" s="97"/>
      <c r="GA23" s="339"/>
      <c r="GB23" s="338" t="s">
        <v>58</v>
      </c>
      <c r="GC23" s="340">
        <f t="shared" ref="GC23:GN23" si="22">SUM(GC8:GC22)</f>
        <v>80</v>
      </c>
      <c r="GD23" s="95">
        <f t="shared" si="22"/>
        <v>0</v>
      </c>
      <c r="GE23" s="95">
        <f t="shared" si="22"/>
        <v>0</v>
      </c>
      <c r="GF23" s="95">
        <f t="shared" si="22"/>
        <v>0</v>
      </c>
      <c r="GG23" s="95">
        <f t="shared" si="22"/>
        <v>0</v>
      </c>
      <c r="GH23" s="95">
        <f t="shared" si="22"/>
        <v>0</v>
      </c>
      <c r="GI23" s="95">
        <f t="shared" si="22"/>
        <v>0</v>
      </c>
      <c r="GJ23" s="95">
        <f t="shared" si="22"/>
        <v>0</v>
      </c>
      <c r="GK23" s="95">
        <f t="shared" si="22"/>
        <v>0</v>
      </c>
      <c r="GL23" s="95">
        <f t="shared" si="22"/>
        <v>0</v>
      </c>
      <c r="GM23" s="95">
        <f t="shared" si="22"/>
        <v>0</v>
      </c>
      <c r="GN23" s="95">
        <f t="shared" si="22"/>
        <v>0</v>
      </c>
      <c r="GO23" s="96">
        <f>SUM(GO8:GO22)</f>
        <v>80</v>
      </c>
      <c r="GR23" s="97"/>
      <c r="GU23" s="94"/>
      <c r="GV23" s="89" t="s">
        <v>58</v>
      </c>
      <c r="GW23" s="95">
        <f t="shared" ref="GW23:HI23" si="23">SUM(GW8:GW22)</f>
        <v>15</v>
      </c>
      <c r="GX23" s="95">
        <f t="shared" si="23"/>
        <v>0</v>
      </c>
      <c r="GY23" s="95">
        <f t="shared" si="23"/>
        <v>0</v>
      </c>
      <c r="GZ23" s="95">
        <f t="shared" si="23"/>
        <v>0</v>
      </c>
      <c r="HA23" s="95">
        <f t="shared" si="23"/>
        <v>0</v>
      </c>
      <c r="HB23" s="95">
        <f t="shared" si="23"/>
        <v>0</v>
      </c>
      <c r="HC23" s="95">
        <f t="shared" si="23"/>
        <v>0</v>
      </c>
      <c r="HD23" s="95">
        <f t="shared" si="23"/>
        <v>0</v>
      </c>
      <c r="HE23" s="95">
        <f t="shared" si="23"/>
        <v>0</v>
      </c>
      <c r="HF23" s="95">
        <f t="shared" si="23"/>
        <v>0</v>
      </c>
      <c r="HG23" s="95">
        <f t="shared" si="23"/>
        <v>0</v>
      </c>
      <c r="HH23" s="95">
        <f t="shared" si="23"/>
        <v>0</v>
      </c>
      <c r="HI23" s="96">
        <f t="shared" si="23"/>
        <v>15</v>
      </c>
      <c r="HL23" s="97"/>
      <c r="HM23" s="98"/>
      <c r="HX23" s="94"/>
      <c r="HY23" s="89" t="s">
        <v>58</v>
      </c>
      <c r="HZ23" s="95">
        <f t="shared" ref="HZ23:IL23" si="24">SUM(HZ8:HZ22)</f>
        <v>49</v>
      </c>
      <c r="IA23" s="95">
        <f t="shared" si="24"/>
        <v>0</v>
      </c>
      <c r="IB23" s="95">
        <f t="shared" si="24"/>
        <v>0</v>
      </c>
      <c r="IC23" s="95">
        <f t="shared" si="24"/>
        <v>0</v>
      </c>
      <c r="ID23" s="95">
        <f t="shared" si="24"/>
        <v>0</v>
      </c>
      <c r="IE23" s="95">
        <f t="shared" si="24"/>
        <v>0</v>
      </c>
      <c r="IF23" s="95">
        <f t="shared" si="24"/>
        <v>0</v>
      </c>
      <c r="IG23" s="95">
        <f t="shared" si="24"/>
        <v>0</v>
      </c>
      <c r="IH23" s="95">
        <f t="shared" si="24"/>
        <v>0</v>
      </c>
      <c r="II23" s="95">
        <f t="shared" si="24"/>
        <v>0</v>
      </c>
      <c r="IJ23" s="95">
        <f t="shared" si="24"/>
        <v>0</v>
      </c>
      <c r="IK23" s="95">
        <f t="shared" si="24"/>
        <v>0</v>
      </c>
      <c r="IL23" s="96">
        <f t="shared" si="24"/>
        <v>49</v>
      </c>
      <c r="IO23" s="97"/>
      <c r="IS23" s="339"/>
      <c r="IT23" s="338" t="s">
        <v>58</v>
      </c>
      <c r="IU23" s="340">
        <f t="shared" ref="IU23:JG23" si="25">SUM(IU8:IU22)</f>
        <v>105</v>
      </c>
      <c r="IV23" s="340">
        <f t="shared" si="25"/>
        <v>0</v>
      </c>
      <c r="IW23" s="340">
        <f t="shared" si="25"/>
        <v>0</v>
      </c>
      <c r="IX23" s="340">
        <f t="shared" si="25"/>
        <v>0</v>
      </c>
      <c r="IY23" s="340">
        <f t="shared" si="25"/>
        <v>0</v>
      </c>
      <c r="IZ23" s="340">
        <f t="shared" si="25"/>
        <v>0</v>
      </c>
      <c r="JA23" s="340">
        <f t="shared" si="25"/>
        <v>0</v>
      </c>
      <c r="JB23" s="340">
        <f t="shared" si="25"/>
        <v>0</v>
      </c>
      <c r="JC23" s="340">
        <f t="shared" si="25"/>
        <v>0</v>
      </c>
      <c r="JD23" s="340">
        <f t="shared" si="25"/>
        <v>0</v>
      </c>
      <c r="JE23" s="340">
        <f t="shared" si="25"/>
        <v>0</v>
      </c>
      <c r="JF23" s="340">
        <f t="shared" si="25"/>
        <v>0</v>
      </c>
      <c r="JG23" s="96">
        <f t="shared" si="25"/>
        <v>105</v>
      </c>
      <c r="JJ23" s="97"/>
    </row>
    <row r="24" spans="1:271" ht="16.5" customHeight="1" thickBot="1" x14ac:dyDescent="0.3">
      <c r="A24" s="106"/>
      <c r="B24" s="577" t="s">
        <v>188</v>
      </c>
      <c r="C24" s="577"/>
      <c r="D24" s="577"/>
      <c r="E24" s="577"/>
      <c r="F24" s="577"/>
      <c r="G24" s="577"/>
      <c r="H24" s="106"/>
      <c r="I24" s="106"/>
      <c r="J24" s="577" t="s">
        <v>188</v>
      </c>
      <c r="K24" s="577"/>
      <c r="L24" s="577"/>
      <c r="M24" s="577"/>
      <c r="N24" s="577"/>
      <c r="O24" s="577"/>
      <c r="P24" s="577"/>
      <c r="Q24" s="577"/>
      <c r="R24" s="577"/>
      <c r="S24" s="577"/>
      <c r="T24" s="577"/>
      <c r="U24" s="577"/>
      <c r="V24" s="577"/>
      <c r="W24" s="577"/>
      <c r="X24" s="577"/>
      <c r="Y24" s="577"/>
      <c r="Z24" s="577"/>
      <c r="AA24" s="577"/>
      <c r="AB24" s="106"/>
      <c r="AC24" s="321"/>
      <c r="AD24" s="536" t="s">
        <v>154</v>
      </c>
      <c r="AE24" s="536"/>
      <c r="AF24" s="536"/>
      <c r="AG24" s="536"/>
      <c r="AH24" s="536"/>
      <c r="AI24" s="536"/>
      <c r="AJ24" s="536"/>
      <c r="AK24" s="536"/>
      <c r="AL24" s="536"/>
      <c r="AM24" s="536"/>
      <c r="AN24" s="536"/>
      <c r="AO24" s="321"/>
      <c r="AP24" s="167"/>
      <c r="AQ24" s="174">
        <f>AQ23+AR23</f>
        <v>288</v>
      </c>
      <c r="AR24" s="173">
        <f>AQ24/AZ23</f>
        <v>0.22948207171314741</v>
      </c>
      <c r="AS24" s="175">
        <f>AS23+AT23</f>
        <v>438</v>
      </c>
      <c r="AT24" s="176">
        <f>AS24/AZ23</f>
        <v>0.349003984063745</v>
      </c>
      <c r="AU24" s="177">
        <f>AU23+AV23</f>
        <v>284</v>
      </c>
      <c r="AV24" s="178">
        <f>AU24/AZ23</f>
        <v>0.22629482071713147</v>
      </c>
      <c r="AW24" s="177">
        <f>AW23+AX23</f>
        <v>211</v>
      </c>
      <c r="AX24" s="178">
        <f>AW24/AZ23</f>
        <v>0.16812749003984065</v>
      </c>
      <c r="AY24" s="578">
        <f>AY23/AZ23</f>
        <v>2.7091633466135457E-2</v>
      </c>
      <c r="AZ24" s="191"/>
      <c r="BA24" s="321"/>
      <c r="BB24" s="321"/>
      <c r="BC24" s="321"/>
      <c r="BE24" s="321"/>
      <c r="BF24" s="248" t="s">
        <v>52</v>
      </c>
      <c r="BG24" s="70">
        <v>1</v>
      </c>
      <c r="BH24" s="71"/>
      <c r="BI24" s="71"/>
      <c r="BJ24" s="71"/>
      <c r="BK24" s="71"/>
      <c r="BL24" s="72"/>
      <c r="BM24" s="71"/>
      <c r="BN24" s="71"/>
      <c r="BO24" s="71"/>
      <c r="BP24" s="71"/>
      <c r="BQ24" s="73"/>
      <c r="BR24" s="74"/>
      <c r="BS24" s="102">
        <f t="shared" si="1"/>
        <v>1</v>
      </c>
      <c r="BT24" s="441">
        <f>BS24/BS27</f>
        <v>6.7980965329707678E-4</v>
      </c>
      <c r="BU24" s="321"/>
      <c r="BV24" s="392" t="s">
        <v>121</v>
      </c>
      <c r="BW24" s="70"/>
      <c r="BX24" s="74"/>
      <c r="BY24" s="70"/>
      <c r="BZ24" s="74">
        <v>1</v>
      </c>
      <c r="CA24" s="385"/>
      <c r="CB24" s="397"/>
      <c r="CC24" s="70"/>
      <c r="CD24" s="74"/>
      <c r="CE24" s="73"/>
      <c r="CF24" s="401">
        <f t="shared" si="5"/>
        <v>1</v>
      </c>
      <c r="CG24" s="432"/>
      <c r="CH24" s="388" t="s">
        <v>119</v>
      </c>
      <c r="CI24" s="384">
        <v>1</v>
      </c>
      <c r="CJ24" s="40"/>
      <c r="CK24" s="71"/>
      <c r="CL24" s="71"/>
      <c r="CM24" s="71"/>
      <c r="CN24" s="72">
        <v>1</v>
      </c>
      <c r="CO24" s="71"/>
      <c r="CP24" s="71"/>
      <c r="CQ24" s="71"/>
      <c r="CR24" s="71"/>
      <c r="CS24" s="71"/>
      <c r="CT24" s="71"/>
      <c r="CU24" s="71"/>
      <c r="CV24" s="40"/>
      <c r="CW24" s="346"/>
      <c r="CX24" s="241">
        <f t="shared" si="13"/>
        <v>2</v>
      </c>
      <c r="CY24" s="441">
        <f>CX24/CX29</f>
        <v>1.3596193065941536E-3</v>
      </c>
      <c r="CZ24" s="296"/>
      <c r="DA24" s="275">
        <v>20</v>
      </c>
      <c r="DB24" s="304" t="s">
        <v>61</v>
      </c>
      <c r="DC24" s="305" t="s">
        <v>84</v>
      </c>
      <c r="DD24" s="276">
        <v>7</v>
      </c>
      <c r="DE24" s="277">
        <v>1</v>
      </c>
      <c r="DF24" s="238">
        <v>1</v>
      </c>
      <c r="DG24" s="238">
        <v>1</v>
      </c>
      <c r="DH24" s="238">
        <v>4</v>
      </c>
      <c r="DI24" s="238">
        <v>2</v>
      </c>
      <c r="DJ24" s="237"/>
      <c r="DK24" s="237"/>
      <c r="DL24" s="237"/>
      <c r="DM24" s="237"/>
      <c r="DN24" s="278">
        <v>9</v>
      </c>
      <c r="DO24" s="279">
        <v>12</v>
      </c>
      <c r="DQ24" s="462" t="s">
        <v>185</v>
      </c>
      <c r="DR24" s="462"/>
      <c r="DS24" s="462"/>
      <c r="DT24" s="462"/>
      <c r="DU24" s="462"/>
      <c r="DV24" s="462"/>
      <c r="DW24" s="462"/>
      <c r="DX24" s="462"/>
      <c r="DY24" s="462"/>
      <c r="DZ24" s="462"/>
      <c r="EA24" s="462"/>
      <c r="EB24" s="462"/>
      <c r="EC24" s="462"/>
      <c r="ED24" s="462"/>
      <c r="EE24" s="462"/>
      <c r="EF24" s="323"/>
      <c r="EG24" s="319"/>
      <c r="EH24" s="319"/>
      <c r="EI24" s="319"/>
      <c r="EJ24" s="321"/>
      <c r="EK24" s="321"/>
      <c r="EL24" s="462" t="s">
        <v>185</v>
      </c>
      <c r="EM24" s="462"/>
      <c r="EN24" s="462"/>
      <c r="EO24" s="462"/>
      <c r="EP24" s="462"/>
      <c r="EQ24" s="462"/>
      <c r="ER24" s="462"/>
      <c r="ES24" s="462"/>
      <c r="ET24" s="462"/>
      <c r="EU24" s="462"/>
      <c r="EV24" s="462"/>
      <c r="EW24" s="462"/>
      <c r="EX24" s="462"/>
      <c r="EY24" s="462"/>
      <c r="EZ24" s="462"/>
      <c r="FA24" s="323"/>
      <c r="FB24" s="323"/>
      <c r="FC24" s="323"/>
      <c r="FD24" s="323"/>
      <c r="FE24" s="321"/>
      <c r="FF24" s="321"/>
      <c r="FG24" s="462" t="s">
        <v>185</v>
      </c>
      <c r="FH24" s="462"/>
      <c r="FI24" s="462"/>
      <c r="FJ24" s="462"/>
      <c r="FK24" s="462"/>
      <c r="FL24" s="462"/>
      <c r="FM24" s="462"/>
      <c r="FN24" s="462"/>
      <c r="FO24" s="462"/>
      <c r="FP24" s="462"/>
      <c r="FQ24" s="462"/>
      <c r="FR24" s="462"/>
      <c r="FS24" s="462"/>
      <c r="FT24" s="462"/>
      <c r="FU24" s="462"/>
      <c r="FV24" s="323"/>
      <c r="FW24" s="323"/>
      <c r="FX24" s="323"/>
      <c r="FY24" s="323"/>
      <c r="FZ24" s="323"/>
      <c r="GA24" s="626" t="s">
        <v>186</v>
      </c>
      <c r="GB24" s="626"/>
      <c r="GC24" s="626"/>
      <c r="GD24" s="626"/>
      <c r="GE24" s="626"/>
      <c r="GF24" s="626"/>
      <c r="GG24" s="626"/>
      <c r="GH24" s="626"/>
      <c r="GI24" s="626"/>
      <c r="GJ24" s="626"/>
      <c r="GK24" s="626"/>
      <c r="GL24" s="626"/>
      <c r="GM24" s="626"/>
      <c r="GN24" s="626"/>
      <c r="GO24" s="626"/>
      <c r="GP24" s="626"/>
      <c r="GQ24" s="626"/>
      <c r="GR24" s="626"/>
      <c r="GS24" s="321"/>
      <c r="GT24" s="321"/>
      <c r="GU24" s="462" t="s">
        <v>185</v>
      </c>
      <c r="GV24" s="462"/>
      <c r="GW24" s="462"/>
      <c r="GX24" s="462"/>
      <c r="GY24" s="462"/>
      <c r="GZ24" s="462"/>
      <c r="HA24" s="462"/>
      <c r="HB24" s="462"/>
      <c r="HC24" s="462"/>
      <c r="HD24" s="462"/>
      <c r="HE24" s="462"/>
      <c r="HF24" s="462"/>
      <c r="HG24" s="462"/>
      <c r="HH24" s="462"/>
      <c r="HI24" s="462"/>
      <c r="HJ24" s="323"/>
      <c r="HK24" s="323"/>
      <c r="HL24" s="323"/>
      <c r="HM24" s="341"/>
      <c r="HN24" s="321"/>
      <c r="HO24" s="321"/>
      <c r="HP24" s="321"/>
      <c r="HQ24" s="321"/>
      <c r="HR24" s="321"/>
      <c r="HS24" s="321"/>
      <c r="HT24" s="321"/>
      <c r="HU24" s="321"/>
      <c r="HV24" s="321"/>
      <c r="HW24" s="321"/>
      <c r="HX24" s="462" t="s">
        <v>185</v>
      </c>
      <c r="HY24" s="462"/>
      <c r="HZ24" s="462"/>
      <c r="IA24" s="462"/>
      <c r="IB24" s="462"/>
      <c r="IC24" s="462"/>
      <c r="ID24" s="462"/>
      <c r="IE24" s="462"/>
      <c r="IF24" s="462"/>
      <c r="IG24" s="462"/>
      <c r="IH24" s="462"/>
      <c r="II24" s="462"/>
      <c r="IJ24" s="462"/>
      <c r="IK24" s="462"/>
      <c r="IL24" s="462"/>
      <c r="IM24" s="323"/>
      <c r="IN24" s="323"/>
      <c r="IO24" s="323"/>
      <c r="IP24" s="321"/>
      <c r="IS24" s="462" t="s">
        <v>185</v>
      </c>
      <c r="IT24" s="462"/>
      <c r="IU24" s="462"/>
      <c r="IV24" s="462"/>
      <c r="IW24" s="462"/>
      <c r="IX24" s="462"/>
      <c r="IY24" s="462"/>
      <c r="IZ24" s="462"/>
      <c r="JA24" s="462"/>
      <c r="JB24" s="462"/>
      <c r="JC24" s="462"/>
      <c r="JD24" s="462"/>
      <c r="JE24" s="462"/>
      <c r="JF24" s="462"/>
      <c r="JG24" s="462"/>
      <c r="JH24" s="323"/>
      <c r="JI24" s="323"/>
      <c r="JJ24" s="323"/>
    </row>
    <row r="25" spans="1:271" ht="16.5" customHeight="1" thickBot="1" x14ac:dyDescent="0.3">
      <c r="A25" s="422"/>
      <c r="B25" s="562" t="s">
        <v>133</v>
      </c>
      <c r="C25" s="562"/>
      <c r="D25" s="562"/>
      <c r="E25" s="562"/>
      <c r="F25" s="562"/>
      <c r="G25" s="562"/>
      <c r="H25" s="422"/>
      <c r="I25" s="106"/>
      <c r="J25" s="106"/>
      <c r="K25" s="113"/>
      <c r="L25" s="113"/>
      <c r="M25" s="113"/>
      <c r="N25" s="113"/>
      <c r="O25" s="113"/>
      <c r="P25" s="113"/>
      <c r="Q25" s="113"/>
      <c r="R25" s="113"/>
      <c r="S25" s="113"/>
      <c r="T25" s="113"/>
      <c r="U25" s="113"/>
      <c r="V25" s="113"/>
      <c r="W25" s="113"/>
      <c r="X25" s="113"/>
      <c r="Y25" s="106"/>
      <c r="Z25" s="106"/>
      <c r="AA25" s="106"/>
      <c r="AB25" s="106"/>
      <c r="AC25" s="321"/>
      <c r="AD25" s="536"/>
      <c r="AE25" s="536"/>
      <c r="AF25" s="536"/>
      <c r="AG25" s="536"/>
      <c r="AH25" s="536"/>
      <c r="AI25" s="536"/>
      <c r="AJ25" s="536"/>
      <c r="AK25" s="536"/>
      <c r="AL25" s="536"/>
      <c r="AM25" s="536"/>
      <c r="AN25" s="536"/>
      <c r="AO25" s="321"/>
      <c r="AP25" s="172"/>
      <c r="AQ25" s="580" t="s">
        <v>79</v>
      </c>
      <c r="AR25" s="581"/>
      <c r="AS25" s="188">
        <f>AS24+AQ24</f>
        <v>726</v>
      </c>
      <c r="AT25" s="173">
        <f>AT24+AR24</f>
        <v>0.57848605577689238</v>
      </c>
      <c r="AU25" s="582" t="s">
        <v>80</v>
      </c>
      <c r="AV25" s="609"/>
      <c r="AW25" s="189">
        <f>AW24+AU24</f>
        <v>495</v>
      </c>
      <c r="AX25" s="190">
        <f>AX24+AV24</f>
        <v>0.39442231075697209</v>
      </c>
      <c r="AY25" s="579"/>
      <c r="AZ25" s="321"/>
      <c r="BA25" s="321"/>
      <c r="BB25" s="321"/>
      <c r="BC25" s="321"/>
      <c r="BE25" s="321"/>
      <c r="BF25" s="248" t="s">
        <v>120</v>
      </c>
      <c r="BG25" s="70">
        <v>1</v>
      </c>
      <c r="BH25" s="71"/>
      <c r="BI25" s="71"/>
      <c r="BJ25" s="71"/>
      <c r="BK25" s="71"/>
      <c r="BL25" s="72"/>
      <c r="BM25" s="71"/>
      <c r="BN25" s="71"/>
      <c r="BO25" s="71"/>
      <c r="BP25" s="71"/>
      <c r="BQ25" s="73"/>
      <c r="BR25" s="74"/>
      <c r="BS25" s="102">
        <f>SUM(BG25:BR25)</f>
        <v>1</v>
      </c>
      <c r="BT25" s="441">
        <f>BS25/BS27</f>
        <v>6.7980965329707678E-4</v>
      </c>
      <c r="BU25" s="321"/>
      <c r="BV25" s="392" t="s">
        <v>52</v>
      </c>
      <c r="BW25" s="70"/>
      <c r="BX25" s="74"/>
      <c r="BY25" s="70"/>
      <c r="BZ25" s="74"/>
      <c r="CA25" s="385"/>
      <c r="CB25" s="397">
        <v>1</v>
      </c>
      <c r="CC25" s="70"/>
      <c r="CD25" s="74"/>
      <c r="CE25" s="73"/>
      <c r="CF25" s="401">
        <f t="shared" si="5"/>
        <v>1</v>
      </c>
      <c r="CG25" s="432"/>
      <c r="CH25" s="388" t="s">
        <v>121</v>
      </c>
      <c r="CI25" s="384">
        <v>1</v>
      </c>
      <c r="CJ25" s="40"/>
      <c r="CK25" s="71"/>
      <c r="CL25" s="71"/>
      <c r="CM25" s="71"/>
      <c r="CN25" s="72"/>
      <c r="CO25" s="71"/>
      <c r="CP25" s="71"/>
      <c r="CQ25" s="71"/>
      <c r="CR25" s="71"/>
      <c r="CS25" s="71"/>
      <c r="CT25" s="71"/>
      <c r="CU25" s="71"/>
      <c r="CV25" s="40"/>
      <c r="CW25" s="346"/>
      <c r="CX25" s="241">
        <f t="shared" si="13"/>
        <v>1</v>
      </c>
      <c r="CY25" s="441">
        <f>CX25/CX29</f>
        <v>6.7980965329707678E-4</v>
      </c>
      <c r="CZ25" s="296"/>
      <c r="DA25" s="569" t="s">
        <v>14</v>
      </c>
      <c r="DB25" s="570"/>
      <c r="DC25" s="571"/>
      <c r="DD25" s="263">
        <f t="shared" ref="DD25:DO25" si="26">SUM(DD5:DD24)</f>
        <v>312</v>
      </c>
      <c r="DE25" s="264">
        <f t="shared" si="26"/>
        <v>33</v>
      </c>
      <c r="DF25" s="265">
        <f t="shared" si="26"/>
        <v>48</v>
      </c>
      <c r="DG25" s="265">
        <f t="shared" si="26"/>
        <v>44</v>
      </c>
      <c r="DH25" s="265">
        <f t="shared" si="26"/>
        <v>100</v>
      </c>
      <c r="DI25" s="265">
        <f t="shared" si="26"/>
        <v>34</v>
      </c>
      <c r="DJ25" s="266">
        <f t="shared" si="26"/>
        <v>46</v>
      </c>
      <c r="DK25" s="266">
        <f t="shared" si="26"/>
        <v>21</v>
      </c>
      <c r="DL25" s="266">
        <f t="shared" si="26"/>
        <v>26</v>
      </c>
      <c r="DM25" s="266">
        <f t="shared" si="26"/>
        <v>6</v>
      </c>
      <c r="DN25" s="267">
        <f t="shared" si="26"/>
        <v>358</v>
      </c>
      <c r="DO25" s="268">
        <f t="shared" si="26"/>
        <v>383</v>
      </c>
      <c r="DQ25" s="231"/>
      <c r="DR25" s="231"/>
      <c r="DS25" s="231"/>
      <c r="DT25" s="231"/>
      <c r="DU25" s="231"/>
      <c r="DV25" s="231"/>
      <c r="DW25" s="231"/>
      <c r="DX25" s="231"/>
      <c r="DY25" s="231"/>
      <c r="DZ25" s="231"/>
      <c r="EA25" s="231"/>
      <c r="EB25" s="231"/>
      <c r="EC25" s="231"/>
      <c r="ED25" s="231"/>
      <c r="EE25" s="231"/>
      <c r="EF25" s="323"/>
      <c r="EG25" s="323"/>
      <c r="EH25" s="323"/>
      <c r="EI25" s="321"/>
      <c r="EJ25" s="321"/>
      <c r="EK25" s="321"/>
      <c r="EL25" s="412"/>
      <c r="EM25" s="412"/>
      <c r="EN25" s="412"/>
      <c r="EO25" s="412"/>
      <c r="EP25" s="412"/>
      <c r="EQ25" s="412"/>
      <c r="ER25" s="412"/>
      <c r="ES25" s="412"/>
      <c r="ET25" s="412"/>
      <c r="EU25" s="412"/>
      <c r="EV25" s="412"/>
      <c r="EW25" s="412"/>
      <c r="EX25" s="412"/>
      <c r="EY25" s="412"/>
      <c r="EZ25" s="412"/>
      <c r="FA25" s="323"/>
      <c r="FB25" s="323"/>
      <c r="FC25" s="323"/>
      <c r="FD25" s="323"/>
      <c r="FE25" s="321"/>
      <c r="FF25" s="321"/>
      <c r="FG25" s="231"/>
      <c r="FH25" s="231"/>
      <c r="FI25" s="231"/>
      <c r="FJ25" s="231"/>
      <c r="FK25" s="231"/>
      <c r="FL25" s="231"/>
      <c r="FM25" s="231"/>
      <c r="FN25" s="231"/>
      <c r="FO25" s="231"/>
      <c r="FP25" s="231"/>
      <c r="FQ25" s="231"/>
      <c r="FR25" s="231"/>
      <c r="FS25" s="231"/>
      <c r="FT25" s="231"/>
      <c r="FU25" s="231"/>
      <c r="FV25" s="323"/>
      <c r="FW25" s="323"/>
      <c r="FX25" s="323"/>
      <c r="FY25" s="323"/>
      <c r="FZ25" s="323"/>
      <c r="GA25" s="323"/>
      <c r="GB25" s="323"/>
      <c r="GC25" s="323"/>
      <c r="GD25" s="412"/>
      <c r="GE25" s="412"/>
      <c r="GF25" s="412"/>
      <c r="GG25" s="412"/>
      <c r="GH25" s="412"/>
      <c r="GI25" s="412"/>
      <c r="GJ25" s="412"/>
      <c r="GK25" s="412"/>
      <c r="GL25" s="412"/>
      <c r="GM25" s="412"/>
      <c r="GN25" s="412"/>
      <c r="GO25" s="412"/>
      <c r="GP25" s="323"/>
      <c r="GQ25" s="323"/>
      <c r="GR25" s="323"/>
      <c r="GS25" s="321"/>
      <c r="GT25" s="321"/>
      <c r="GU25" s="412"/>
      <c r="GV25" s="412"/>
      <c r="GW25" s="412"/>
      <c r="GX25" s="412"/>
      <c r="GY25" s="412"/>
      <c r="GZ25" s="412"/>
      <c r="HA25" s="412"/>
      <c r="HB25" s="412"/>
      <c r="HC25" s="412"/>
      <c r="HD25" s="412"/>
      <c r="HE25" s="412"/>
      <c r="HF25" s="412"/>
      <c r="HG25" s="412"/>
      <c r="HH25" s="412"/>
      <c r="HI25" s="412"/>
      <c r="HJ25" s="323"/>
      <c r="HK25" s="323"/>
      <c r="HL25" s="323"/>
      <c r="HM25" s="341"/>
      <c r="HN25" s="321"/>
      <c r="HO25" s="321"/>
      <c r="HP25" s="321"/>
      <c r="HQ25" s="321"/>
      <c r="HR25" s="51"/>
      <c r="HS25" s="321"/>
      <c r="HT25" s="321"/>
      <c r="HU25" s="321"/>
      <c r="HV25" s="321"/>
      <c r="HW25" s="321"/>
      <c r="HX25" s="412"/>
      <c r="HY25" s="412"/>
      <c r="HZ25" s="412"/>
      <c r="IA25" s="412"/>
      <c r="IB25" s="412"/>
      <c r="IC25" s="412"/>
      <c r="ID25" s="412"/>
      <c r="IE25" s="412"/>
      <c r="IF25" s="412"/>
      <c r="IG25" s="412"/>
      <c r="IH25" s="412"/>
      <c r="II25" s="412"/>
      <c r="IJ25" s="412"/>
      <c r="IK25" s="412"/>
      <c r="IL25" s="412"/>
      <c r="IM25" s="323"/>
      <c r="IN25" s="323"/>
      <c r="IO25" s="323"/>
      <c r="IP25" s="321"/>
      <c r="IS25" s="443"/>
      <c r="IT25" s="443"/>
      <c r="IU25" s="443"/>
      <c r="IV25" s="443"/>
      <c r="IW25" s="443"/>
      <c r="IX25" s="443"/>
      <c r="IY25" s="443"/>
      <c r="IZ25" s="443"/>
      <c r="JA25" s="443"/>
      <c r="JB25" s="443"/>
      <c r="JC25" s="443"/>
      <c r="JD25" s="443"/>
      <c r="JE25" s="443"/>
      <c r="JF25" s="443"/>
      <c r="JG25" s="443"/>
      <c r="JH25" s="323"/>
      <c r="JI25" s="323"/>
      <c r="JJ25" s="323"/>
    </row>
    <row r="26" spans="1:271" ht="16.5" customHeight="1" thickBot="1" x14ac:dyDescent="0.3">
      <c r="A26" s="422"/>
      <c r="B26" s="562"/>
      <c r="C26" s="562"/>
      <c r="D26" s="562"/>
      <c r="E26" s="562"/>
      <c r="F26" s="562"/>
      <c r="G26" s="562"/>
      <c r="H26" s="422"/>
      <c r="I26" s="625"/>
      <c r="J26" s="625"/>
      <c r="K26" s="625"/>
      <c r="L26" s="625"/>
      <c r="M26" s="625"/>
      <c r="N26" s="625"/>
      <c r="O26" s="625"/>
      <c r="P26" s="625"/>
      <c r="Q26" s="625"/>
      <c r="R26" s="625"/>
      <c r="S26" s="625"/>
      <c r="T26" s="625"/>
      <c r="U26" s="625"/>
      <c r="V26" s="625"/>
      <c r="W26" s="625"/>
      <c r="X26" s="625"/>
      <c r="Y26" s="625"/>
      <c r="Z26" s="625"/>
      <c r="AA26" s="625"/>
      <c r="AB26" s="625"/>
      <c r="AC26" s="93"/>
      <c r="AD26" s="536"/>
      <c r="AE26" s="536"/>
      <c r="AF26" s="536"/>
      <c r="AG26" s="536"/>
      <c r="AH26" s="536"/>
      <c r="AI26" s="536"/>
      <c r="AJ26" s="536"/>
      <c r="AK26" s="536"/>
      <c r="AL26" s="536"/>
      <c r="AM26" s="536"/>
      <c r="AN26" s="536"/>
      <c r="AO26" s="584" t="s">
        <v>188</v>
      </c>
      <c r="AP26" s="584"/>
      <c r="AQ26" s="584"/>
      <c r="AR26" s="584"/>
      <c r="AS26" s="584"/>
      <c r="AT26" s="584"/>
      <c r="AU26" s="584"/>
      <c r="AV26" s="584"/>
      <c r="AW26" s="584"/>
      <c r="AX26" s="584"/>
      <c r="AY26" s="584"/>
      <c r="AZ26" s="584"/>
      <c r="BA26" s="584"/>
      <c r="BB26" s="584"/>
      <c r="BC26" s="584"/>
      <c r="BD26" s="417"/>
      <c r="BE26" s="417"/>
      <c r="BF26" s="249" t="s">
        <v>56</v>
      </c>
      <c r="BG26" s="70">
        <v>2</v>
      </c>
      <c r="BH26" s="71"/>
      <c r="BI26" s="71"/>
      <c r="BJ26" s="71"/>
      <c r="BK26" s="71"/>
      <c r="BL26" s="72"/>
      <c r="BM26" s="71"/>
      <c r="BN26" s="71"/>
      <c r="BO26" s="71"/>
      <c r="BP26" s="71"/>
      <c r="BQ26" s="73"/>
      <c r="BR26" s="74"/>
      <c r="BS26" s="242">
        <f t="shared" si="1"/>
        <v>2</v>
      </c>
      <c r="BT26" s="442">
        <f>BS26/BS27</f>
        <v>1.3596193065941536E-3</v>
      </c>
      <c r="BU26" s="321"/>
      <c r="BV26" s="392" t="s">
        <v>120</v>
      </c>
      <c r="BW26" s="70"/>
      <c r="BX26" s="74"/>
      <c r="BY26" s="70"/>
      <c r="BZ26" s="74"/>
      <c r="CA26" s="385"/>
      <c r="CB26" s="397"/>
      <c r="CC26" s="70"/>
      <c r="CD26" s="74"/>
      <c r="CE26" s="73">
        <v>1</v>
      </c>
      <c r="CF26" s="401">
        <f t="shared" si="5"/>
        <v>1</v>
      </c>
      <c r="CG26" s="432"/>
      <c r="CH26" s="388" t="s">
        <v>52</v>
      </c>
      <c r="CI26" s="384"/>
      <c r="CJ26" s="40"/>
      <c r="CK26" s="71"/>
      <c r="CL26" s="71"/>
      <c r="CM26" s="71">
        <v>1</v>
      </c>
      <c r="CN26" s="72"/>
      <c r="CO26" s="71"/>
      <c r="CP26" s="71"/>
      <c r="CQ26" s="71"/>
      <c r="CR26" s="71"/>
      <c r="CS26" s="71"/>
      <c r="CT26" s="71"/>
      <c r="CU26" s="71"/>
      <c r="CV26" s="40"/>
      <c r="CW26" s="346"/>
      <c r="CX26" s="102">
        <f t="shared" si="13"/>
        <v>1</v>
      </c>
      <c r="CY26" s="441">
        <f>CX26/CX29</f>
        <v>6.7980965329707678E-4</v>
      </c>
      <c r="CZ26" s="296"/>
      <c r="DA26" s="610" t="s">
        <v>187</v>
      </c>
      <c r="DB26" s="610"/>
      <c r="DC26" s="610"/>
      <c r="DD26" s="610"/>
      <c r="DE26" s="610"/>
      <c r="DF26" s="610"/>
      <c r="DG26" s="610"/>
      <c r="DH26" s="610"/>
      <c r="DI26" s="610"/>
      <c r="DJ26" s="610"/>
      <c r="DK26" s="610"/>
      <c r="DL26" s="610"/>
      <c r="DM26" s="610"/>
      <c r="DN26" s="610"/>
      <c r="DO26" s="610"/>
      <c r="DP26" s="316"/>
      <c r="DQ26" s="323"/>
      <c r="DR26" s="323"/>
      <c r="DS26" s="323"/>
      <c r="DT26" s="323"/>
      <c r="DU26" s="323"/>
      <c r="DV26" s="323"/>
      <c r="DW26" s="323"/>
      <c r="DX26" s="323"/>
      <c r="DY26" s="323"/>
      <c r="DZ26" s="323"/>
      <c r="EA26" s="323"/>
      <c r="EB26" s="323"/>
      <c r="EC26" s="323"/>
      <c r="ED26" s="323"/>
      <c r="EE26" s="323"/>
      <c r="EF26" s="323"/>
      <c r="EG26" s="323"/>
      <c r="EH26" s="323"/>
      <c r="EI26" s="323"/>
      <c r="EJ26" s="321"/>
      <c r="EK26" s="321"/>
      <c r="EL26" s="608"/>
      <c r="EM26" s="608"/>
      <c r="EN26" s="608"/>
      <c r="EO26" s="608"/>
      <c r="EP26" s="608"/>
      <c r="EQ26" s="608"/>
      <c r="ER26" s="608"/>
      <c r="ES26" s="608"/>
      <c r="ET26" s="608"/>
      <c r="EU26" s="608"/>
      <c r="EV26" s="608"/>
      <c r="EW26" s="608"/>
      <c r="EX26" s="608"/>
      <c r="EY26" s="608"/>
      <c r="EZ26" s="608"/>
      <c r="FA26" s="608"/>
      <c r="FB26" s="608"/>
      <c r="FC26" s="608"/>
      <c r="FD26" s="608"/>
      <c r="FE26" s="99"/>
      <c r="FF26" s="99"/>
      <c r="FG26" s="323"/>
      <c r="FH26" s="323"/>
      <c r="FI26" s="323"/>
      <c r="FJ26" s="323"/>
      <c r="FK26" s="323"/>
      <c r="FL26" s="323"/>
      <c r="FM26" s="323"/>
      <c r="FN26" s="323"/>
      <c r="FO26" s="323"/>
      <c r="FP26" s="323"/>
      <c r="FQ26" s="323"/>
      <c r="FR26" s="323"/>
      <c r="FS26" s="323"/>
      <c r="FT26" s="323"/>
      <c r="FU26" s="323"/>
      <c r="FV26" s="323"/>
      <c r="FW26" s="323"/>
      <c r="FX26" s="323"/>
      <c r="FY26" s="323"/>
      <c r="FZ26" s="323"/>
      <c r="GA26" s="323"/>
      <c r="GB26" s="323"/>
      <c r="GC26" s="323"/>
      <c r="GD26" s="99"/>
      <c r="GE26" s="99"/>
      <c r="GF26" s="99"/>
      <c r="GG26" s="99"/>
      <c r="GH26" s="99"/>
      <c r="GI26" s="323"/>
      <c r="GJ26" s="323"/>
      <c r="GK26" s="323"/>
      <c r="GL26" s="323"/>
      <c r="GM26" s="323"/>
      <c r="GN26" s="323"/>
      <c r="GO26" s="323"/>
      <c r="GP26" s="323"/>
      <c r="GQ26" s="323"/>
      <c r="GR26" s="323"/>
      <c r="GS26" s="321"/>
      <c r="GT26" s="321"/>
      <c r="GU26" s="341"/>
      <c r="GV26" s="341"/>
      <c r="GW26" s="341"/>
      <c r="GX26" s="341"/>
      <c r="GY26" s="341"/>
      <c r="GZ26" s="341"/>
      <c r="HA26" s="341"/>
      <c r="HB26" s="341"/>
      <c r="HC26" s="341"/>
      <c r="HD26" s="341"/>
      <c r="HE26" s="341"/>
      <c r="HF26" s="341"/>
      <c r="HG26" s="341"/>
      <c r="HH26" s="341"/>
      <c r="HI26" s="341"/>
      <c r="HJ26" s="341"/>
      <c r="HK26" s="341"/>
      <c r="HL26" s="341"/>
      <c r="HM26" s="341"/>
      <c r="HN26" s="341"/>
      <c r="HO26" s="321"/>
      <c r="HP26" s="321"/>
      <c r="HQ26" s="321"/>
      <c r="HR26" s="51"/>
      <c r="HS26" s="321"/>
      <c r="HT26" s="321"/>
      <c r="HU26" s="321"/>
      <c r="HV26" s="321"/>
      <c r="HW26" s="321"/>
      <c r="HX26" s="101"/>
      <c r="HY26" s="99"/>
      <c r="HZ26" s="100"/>
      <c r="IA26" s="99"/>
      <c r="IB26" s="99"/>
      <c r="IC26" s="99"/>
      <c r="ID26" s="99"/>
      <c r="IE26" s="99"/>
      <c r="IF26" s="323"/>
      <c r="IG26" s="323"/>
      <c r="IH26" s="323"/>
      <c r="II26" s="323"/>
      <c r="IJ26" s="323"/>
      <c r="IK26" s="323"/>
      <c r="IL26" s="323"/>
      <c r="IM26" s="323"/>
      <c r="IN26" s="323"/>
      <c r="IO26" s="323"/>
      <c r="IP26" s="99"/>
      <c r="IS26" s="101"/>
      <c r="IT26" s="99"/>
      <c r="IU26" s="100"/>
      <c r="IV26" s="99"/>
      <c r="IW26" s="99"/>
      <c r="IX26" s="99"/>
      <c r="IY26" s="99"/>
      <c r="IZ26" s="99"/>
      <c r="JA26" s="323"/>
      <c r="JB26" s="323"/>
      <c r="JC26" s="323"/>
      <c r="JD26" s="323"/>
      <c r="JE26" s="323"/>
      <c r="JF26" s="323"/>
      <c r="JG26" s="323"/>
      <c r="JH26" s="323"/>
      <c r="JI26" s="323"/>
      <c r="JJ26" s="323"/>
      <c r="JK26" s="99"/>
    </row>
    <row r="27" spans="1:271" ht="16.5" customHeight="1" thickBot="1" x14ac:dyDescent="0.3">
      <c r="A27" s="418"/>
      <c r="B27" s="534" t="s">
        <v>134</v>
      </c>
      <c r="C27" s="534"/>
      <c r="D27" s="534"/>
      <c r="E27" s="534"/>
      <c r="F27" s="534"/>
      <c r="G27" s="534"/>
      <c r="H27" s="323"/>
      <c r="I27" s="482" t="s">
        <v>151</v>
      </c>
      <c r="J27" s="482"/>
      <c r="K27" s="482"/>
      <c r="L27" s="482"/>
      <c r="M27" s="482"/>
      <c r="N27" s="482"/>
      <c r="O27" s="482"/>
      <c r="P27" s="482"/>
      <c r="Q27" s="482"/>
      <c r="R27" s="482"/>
      <c r="S27" s="482"/>
      <c r="T27" s="482"/>
      <c r="U27" s="482"/>
      <c r="V27" s="482"/>
      <c r="W27" s="482"/>
      <c r="X27" s="482"/>
      <c r="Y27" s="482"/>
      <c r="Z27" s="482"/>
      <c r="AA27" s="482"/>
      <c r="AB27" s="482"/>
      <c r="AC27" s="321"/>
      <c r="AD27" s="536"/>
      <c r="AE27" s="536"/>
      <c r="AF27" s="536"/>
      <c r="AG27" s="536"/>
      <c r="AH27" s="536"/>
      <c r="AI27" s="536"/>
      <c r="AJ27" s="536"/>
      <c r="AK27" s="536"/>
      <c r="AL27" s="536"/>
      <c r="AM27" s="536"/>
      <c r="AN27" s="536"/>
      <c r="AO27" s="564" t="s">
        <v>156</v>
      </c>
      <c r="AP27" s="564"/>
      <c r="AQ27" s="564"/>
      <c r="AR27" s="564"/>
      <c r="AS27" s="564"/>
      <c r="AT27" s="564"/>
      <c r="AU27" s="564"/>
      <c r="AV27" s="564"/>
      <c r="AW27" s="564"/>
      <c r="AX27" s="564"/>
      <c r="AY27" s="564"/>
      <c r="AZ27" s="564"/>
      <c r="BA27" s="564"/>
      <c r="BB27" s="564"/>
      <c r="BC27" s="564"/>
      <c r="BD27" s="423"/>
      <c r="BE27" s="290"/>
      <c r="BF27" s="116" t="s">
        <v>58</v>
      </c>
      <c r="BG27" s="117">
        <f>SUM(BG7:BG26)</f>
        <v>1471</v>
      </c>
      <c r="BH27" s="118">
        <f t="shared" ref="BH27:BS27" si="27">SUM(BH7:BH26)</f>
        <v>0</v>
      </c>
      <c r="BI27" s="118">
        <f t="shared" si="27"/>
        <v>0</v>
      </c>
      <c r="BJ27" s="118">
        <f t="shared" si="27"/>
        <v>0</v>
      </c>
      <c r="BK27" s="118">
        <f t="shared" si="27"/>
        <v>0</v>
      </c>
      <c r="BL27" s="118">
        <f t="shared" si="27"/>
        <v>0</v>
      </c>
      <c r="BM27" s="118">
        <f t="shared" si="27"/>
        <v>0</v>
      </c>
      <c r="BN27" s="118">
        <f t="shared" si="27"/>
        <v>0</v>
      </c>
      <c r="BO27" s="118">
        <f t="shared" si="27"/>
        <v>0</v>
      </c>
      <c r="BP27" s="118">
        <f t="shared" si="27"/>
        <v>0</v>
      </c>
      <c r="BQ27" s="118">
        <f t="shared" si="27"/>
        <v>0</v>
      </c>
      <c r="BR27" s="118">
        <f t="shared" si="27"/>
        <v>0</v>
      </c>
      <c r="BS27" s="119">
        <f t="shared" si="27"/>
        <v>1471</v>
      </c>
      <c r="BT27" s="111"/>
      <c r="BU27" s="321"/>
      <c r="BV27" s="393" t="s">
        <v>56</v>
      </c>
      <c r="BW27" s="70"/>
      <c r="BX27" s="74">
        <v>1</v>
      </c>
      <c r="BY27" s="70"/>
      <c r="BZ27" s="74"/>
      <c r="CA27" s="385"/>
      <c r="CB27" s="397"/>
      <c r="CC27" s="70"/>
      <c r="CD27" s="74"/>
      <c r="CE27" s="73">
        <v>1</v>
      </c>
      <c r="CF27" s="401">
        <f t="shared" si="5"/>
        <v>2</v>
      </c>
      <c r="CG27" s="432"/>
      <c r="CH27" s="388" t="s">
        <v>120</v>
      </c>
      <c r="CI27" s="384"/>
      <c r="CJ27" s="40"/>
      <c r="CK27" s="71"/>
      <c r="CL27" s="71"/>
      <c r="CM27" s="71"/>
      <c r="CN27" s="72"/>
      <c r="CO27" s="71">
        <v>1</v>
      </c>
      <c r="CP27" s="71"/>
      <c r="CQ27" s="71"/>
      <c r="CR27" s="71"/>
      <c r="CS27" s="71"/>
      <c r="CT27" s="71"/>
      <c r="CU27" s="71"/>
      <c r="CV27" s="40"/>
      <c r="CW27" s="346"/>
      <c r="CX27" s="102">
        <f t="shared" si="13"/>
        <v>1</v>
      </c>
      <c r="CY27" s="441">
        <f>CX27/CX29</f>
        <v>6.7980965329707678E-4</v>
      </c>
      <c r="CZ27" s="296"/>
      <c r="DA27" s="223"/>
      <c r="DB27" s="246"/>
      <c r="DC27" s="572" t="s">
        <v>125</v>
      </c>
      <c r="DD27" s="573"/>
      <c r="DE27" s="573"/>
      <c r="DF27" s="573"/>
      <c r="DG27" s="573"/>
      <c r="DH27" s="573"/>
      <c r="DI27" s="540"/>
      <c r="DJ27" s="539" t="s">
        <v>126</v>
      </c>
      <c r="DK27" s="540"/>
      <c r="DL27" s="539" t="s">
        <v>33</v>
      </c>
      <c r="DM27" s="541"/>
      <c r="DN27" s="251"/>
      <c r="DO27" s="245"/>
      <c r="DP27" s="316"/>
      <c r="DQ27" s="535" t="s">
        <v>161</v>
      </c>
      <c r="DR27" s="535"/>
      <c r="DS27" s="535"/>
      <c r="DT27" s="535"/>
      <c r="DU27" s="535"/>
      <c r="DV27" s="535"/>
      <c r="DW27" s="535"/>
      <c r="DX27" s="535"/>
      <c r="DY27" s="535"/>
      <c r="DZ27" s="535"/>
      <c r="EA27" s="535"/>
      <c r="EB27" s="535"/>
      <c r="EC27" s="535"/>
      <c r="ED27" s="535"/>
      <c r="EE27" s="535"/>
      <c r="EF27" s="535"/>
      <c r="EG27" s="535"/>
      <c r="EH27" s="535"/>
      <c r="EI27" s="535"/>
      <c r="EJ27" s="321"/>
      <c r="EK27" s="101"/>
      <c r="EL27" s="516" t="s">
        <v>160</v>
      </c>
      <c r="EM27" s="516"/>
      <c r="EN27" s="516"/>
      <c r="EO27" s="516"/>
      <c r="EP27" s="516"/>
      <c r="EQ27" s="516"/>
      <c r="ER27" s="516"/>
      <c r="ES27" s="516"/>
      <c r="ET27" s="516"/>
      <c r="EU27" s="516"/>
      <c r="EV27" s="516"/>
      <c r="EW27" s="516"/>
      <c r="EX27" s="516"/>
      <c r="EY27" s="516"/>
      <c r="EZ27" s="516"/>
      <c r="FA27" s="516"/>
      <c r="FB27" s="516"/>
      <c r="FC27" s="516"/>
      <c r="FD27" s="516"/>
      <c r="FE27" s="99"/>
      <c r="FF27" s="99"/>
      <c r="FG27" s="536" t="s">
        <v>162</v>
      </c>
      <c r="FH27" s="536"/>
      <c r="FI27" s="536"/>
      <c r="FJ27" s="536"/>
      <c r="FK27" s="536"/>
      <c r="FL27" s="536"/>
      <c r="FM27" s="536"/>
      <c r="FN27" s="536"/>
      <c r="FO27" s="536"/>
      <c r="FP27" s="536"/>
      <c r="FQ27" s="536"/>
      <c r="FR27" s="536"/>
      <c r="FS27" s="536"/>
      <c r="FT27" s="536"/>
      <c r="FU27" s="536"/>
      <c r="FV27" s="536"/>
      <c r="FW27" s="536"/>
      <c r="FX27" s="536"/>
      <c r="FY27" s="285"/>
      <c r="FZ27" s="636" t="s">
        <v>163</v>
      </c>
      <c r="GA27" s="636"/>
      <c r="GB27" s="636"/>
      <c r="GC27" s="636"/>
      <c r="GD27" s="636"/>
      <c r="GE27" s="636"/>
      <c r="GF27" s="636"/>
      <c r="GG27" s="636"/>
      <c r="GH27" s="636"/>
      <c r="GI27" s="636"/>
      <c r="GJ27" s="636"/>
      <c r="GK27" s="636"/>
      <c r="GL27" s="636"/>
      <c r="GM27" s="636"/>
      <c r="GN27" s="636"/>
      <c r="GO27" s="636"/>
      <c r="GP27" s="636"/>
      <c r="GQ27" s="636"/>
      <c r="GR27" s="636"/>
      <c r="GS27" s="321"/>
      <c r="GT27" s="321"/>
      <c r="GU27" s="516" t="s">
        <v>164</v>
      </c>
      <c r="GV27" s="516"/>
      <c r="GW27" s="516"/>
      <c r="GX27" s="516"/>
      <c r="GY27" s="516"/>
      <c r="GZ27" s="516"/>
      <c r="HA27" s="516"/>
      <c r="HB27" s="516"/>
      <c r="HC27" s="516"/>
      <c r="HD27" s="516"/>
      <c r="HE27" s="516"/>
      <c r="HF27" s="516"/>
      <c r="HG27" s="516"/>
      <c r="HH27" s="516"/>
      <c r="HI27" s="516"/>
      <c r="HJ27" s="516"/>
      <c r="HK27" s="516"/>
      <c r="HL27" s="516"/>
      <c r="HM27" s="341"/>
      <c r="HN27" s="341"/>
      <c r="HO27" s="99"/>
      <c r="HP27" s="99"/>
      <c r="HQ27" s="537" t="s">
        <v>65</v>
      </c>
      <c r="HR27" s="537"/>
      <c r="HS27" s="537"/>
      <c r="HT27" s="537"/>
      <c r="HU27" s="537"/>
      <c r="HV27" s="99"/>
      <c r="HW27" s="444" t="s">
        <v>165</v>
      </c>
      <c r="HX27" s="444"/>
      <c r="HY27" s="444"/>
      <c r="HZ27" s="444"/>
      <c r="IA27" s="444"/>
      <c r="IB27" s="444"/>
      <c r="IC27" s="444"/>
      <c r="ID27" s="444"/>
      <c r="IE27" s="444"/>
      <c r="IF27" s="444"/>
      <c r="IG27" s="444"/>
      <c r="IH27" s="444"/>
      <c r="II27" s="444"/>
      <c r="IJ27" s="444"/>
      <c r="IK27" s="444"/>
      <c r="IL27" s="444"/>
      <c r="IM27" s="444"/>
      <c r="IN27" s="444"/>
      <c r="IO27" s="444"/>
      <c r="IP27" s="99"/>
      <c r="IR27" s="444" t="s">
        <v>192</v>
      </c>
      <c r="IS27" s="444"/>
      <c r="IT27" s="444"/>
      <c r="IU27" s="444"/>
      <c r="IV27" s="444"/>
      <c r="IW27" s="444"/>
      <c r="IX27" s="444"/>
      <c r="IY27" s="444"/>
      <c r="IZ27" s="444"/>
      <c r="JA27" s="444"/>
      <c r="JB27" s="444"/>
      <c r="JC27" s="444"/>
      <c r="JD27" s="444"/>
      <c r="JE27" s="444"/>
      <c r="JF27" s="444"/>
      <c r="JG27" s="444"/>
      <c r="JH27" s="444"/>
      <c r="JI27" s="444"/>
      <c r="JJ27" s="444"/>
      <c r="JK27" s="99"/>
    </row>
    <row r="28" spans="1:271" s="110" customFormat="1" ht="16.5" customHeight="1" thickBot="1" x14ac:dyDescent="0.3">
      <c r="A28" s="418"/>
      <c r="B28" s="534"/>
      <c r="C28" s="534"/>
      <c r="D28" s="534"/>
      <c r="E28" s="534"/>
      <c r="F28" s="534"/>
      <c r="G28" s="534"/>
      <c r="H28" s="323"/>
      <c r="I28" s="482"/>
      <c r="J28" s="482"/>
      <c r="K28" s="482"/>
      <c r="L28" s="482"/>
      <c r="M28" s="482"/>
      <c r="N28" s="482"/>
      <c r="O28" s="482"/>
      <c r="P28" s="482"/>
      <c r="Q28" s="482"/>
      <c r="R28" s="482"/>
      <c r="S28" s="482"/>
      <c r="T28" s="482"/>
      <c r="U28" s="482"/>
      <c r="V28" s="482"/>
      <c r="W28" s="482"/>
      <c r="X28" s="482"/>
      <c r="Y28" s="482"/>
      <c r="Z28" s="482"/>
      <c r="AA28" s="482"/>
      <c r="AB28" s="482"/>
      <c r="AC28" s="323"/>
      <c r="AD28" s="534" t="s">
        <v>153</v>
      </c>
      <c r="AE28" s="534"/>
      <c r="AF28" s="534"/>
      <c r="AG28" s="534"/>
      <c r="AH28" s="534"/>
      <c r="AI28" s="534"/>
      <c r="AJ28" s="534"/>
      <c r="AK28" s="534"/>
      <c r="AL28" s="534"/>
      <c r="AM28" s="534"/>
      <c r="AN28" s="534"/>
      <c r="AO28" s="564"/>
      <c r="AP28" s="564"/>
      <c r="AQ28" s="564"/>
      <c r="AR28" s="564"/>
      <c r="AS28" s="564"/>
      <c r="AT28" s="564"/>
      <c r="AU28" s="564"/>
      <c r="AV28" s="564"/>
      <c r="AW28" s="564"/>
      <c r="AX28" s="564"/>
      <c r="AY28" s="564"/>
      <c r="AZ28" s="564"/>
      <c r="BA28" s="564"/>
      <c r="BB28" s="564"/>
      <c r="BC28" s="564"/>
      <c r="BD28" s="423"/>
      <c r="BE28" s="416"/>
      <c r="BF28" s="591" t="s">
        <v>188</v>
      </c>
      <c r="BG28" s="591"/>
      <c r="BH28" s="591"/>
      <c r="BI28" s="591"/>
      <c r="BJ28" s="591"/>
      <c r="BK28" s="591"/>
      <c r="BL28" s="591"/>
      <c r="BM28" s="591"/>
      <c r="BN28" s="591"/>
      <c r="BO28" s="591"/>
      <c r="BP28" s="591"/>
      <c r="BQ28" s="591"/>
      <c r="BR28" s="591"/>
      <c r="BS28" s="591"/>
      <c r="BT28" s="419"/>
      <c r="BU28" s="112"/>
      <c r="BV28" s="394" t="s">
        <v>58</v>
      </c>
      <c r="BW28" s="117">
        <f>SUM(BW8:BW27)</f>
        <v>144</v>
      </c>
      <c r="BX28" s="349">
        <f t="shared" ref="BX28:CF28" si="28">SUM(BX8:BX27)</f>
        <v>195</v>
      </c>
      <c r="BY28" s="117">
        <f t="shared" si="28"/>
        <v>171</v>
      </c>
      <c r="BZ28" s="349">
        <f t="shared" si="28"/>
        <v>349</v>
      </c>
      <c r="CA28" s="386">
        <f t="shared" si="28"/>
        <v>170</v>
      </c>
      <c r="CB28" s="382">
        <f t="shared" si="28"/>
        <v>163</v>
      </c>
      <c r="CC28" s="117">
        <f t="shared" si="28"/>
        <v>63</v>
      </c>
      <c r="CD28" s="349">
        <f t="shared" si="28"/>
        <v>172</v>
      </c>
      <c r="CE28" s="398">
        <f t="shared" si="28"/>
        <v>44</v>
      </c>
      <c r="CF28" s="119">
        <f t="shared" si="28"/>
        <v>1471</v>
      </c>
      <c r="CG28" s="432"/>
      <c r="CH28" s="389" t="s">
        <v>56</v>
      </c>
      <c r="CI28" s="385">
        <v>1</v>
      </c>
      <c r="CJ28" s="71"/>
      <c r="CK28" s="71"/>
      <c r="CL28" s="71"/>
      <c r="CM28" s="71"/>
      <c r="CN28" s="72">
        <v>1</v>
      </c>
      <c r="CO28" s="71"/>
      <c r="CP28" s="71"/>
      <c r="CQ28" s="71"/>
      <c r="CR28" s="71"/>
      <c r="CS28" s="71"/>
      <c r="CT28" s="71"/>
      <c r="CU28" s="71"/>
      <c r="CV28" s="71"/>
      <c r="CW28" s="348"/>
      <c r="CX28" s="242">
        <f t="shared" si="13"/>
        <v>2</v>
      </c>
      <c r="CY28" s="442">
        <f>CX28/CX29</f>
        <v>1.3596193065941536E-3</v>
      </c>
      <c r="CZ28" s="296"/>
      <c r="DA28" s="223"/>
      <c r="DB28" s="233"/>
      <c r="DC28" s="600" t="s">
        <v>127</v>
      </c>
      <c r="DD28" s="602" t="s">
        <v>128</v>
      </c>
      <c r="DE28" s="603"/>
      <c r="DF28" s="603"/>
      <c r="DG28" s="603"/>
      <c r="DH28" s="603"/>
      <c r="DI28" s="604"/>
      <c r="DJ28" s="317">
        <v>312</v>
      </c>
      <c r="DK28" s="542">
        <v>607</v>
      </c>
      <c r="DL28" s="252">
        <f>DJ28/DJ31</f>
        <v>0.29186155285313375</v>
      </c>
      <c r="DM28" s="544">
        <f>DL28+DL29</f>
        <v>0.56782039289055186</v>
      </c>
      <c r="DN28" s="244"/>
      <c r="DO28" s="244"/>
      <c r="DP28" s="312"/>
      <c r="DQ28" s="535"/>
      <c r="DR28" s="535"/>
      <c r="DS28" s="535"/>
      <c r="DT28" s="535"/>
      <c r="DU28" s="535"/>
      <c r="DV28" s="535"/>
      <c r="DW28" s="535"/>
      <c r="DX28" s="535"/>
      <c r="DY28" s="535"/>
      <c r="DZ28" s="535"/>
      <c r="EA28" s="535"/>
      <c r="EB28" s="535"/>
      <c r="EC28" s="535"/>
      <c r="ED28" s="535"/>
      <c r="EE28" s="535"/>
      <c r="EF28" s="535"/>
      <c r="EG28" s="535"/>
      <c r="EH28" s="535"/>
      <c r="EI28" s="535"/>
      <c r="EJ28" s="321"/>
      <c r="EL28" s="516"/>
      <c r="EM28" s="516"/>
      <c r="EN28" s="516"/>
      <c r="EO28" s="516"/>
      <c r="EP28" s="516"/>
      <c r="EQ28" s="516"/>
      <c r="ER28" s="516"/>
      <c r="ES28" s="516"/>
      <c r="ET28" s="516"/>
      <c r="EU28" s="516"/>
      <c r="EV28" s="516"/>
      <c r="EW28" s="516"/>
      <c r="EX28" s="516"/>
      <c r="EY28" s="516"/>
      <c r="EZ28" s="516"/>
      <c r="FA28" s="516"/>
      <c r="FB28" s="516"/>
      <c r="FC28" s="516"/>
      <c r="FD28" s="516"/>
      <c r="FF28" s="99"/>
      <c r="FG28" s="536"/>
      <c r="FH28" s="536"/>
      <c r="FI28" s="536"/>
      <c r="FJ28" s="536"/>
      <c r="FK28" s="536"/>
      <c r="FL28" s="536"/>
      <c r="FM28" s="536"/>
      <c r="FN28" s="536"/>
      <c r="FO28" s="536"/>
      <c r="FP28" s="536"/>
      <c r="FQ28" s="536"/>
      <c r="FR28" s="536"/>
      <c r="FS28" s="536"/>
      <c r="FT28" s="536"/>
      <c r="FU28" s="536"/>
      <c r="FV28" s="536"/>
      <c r="FW28" s="536"/>
      <c r="FX28" s="536"/>
      <c r="FY28" s="285"/>
      <c r="FZ28" s="636"/>
      <c r="GA28" s="636"/>
      <c r="GB28" s="636"/>
      <c r="GC28" s="636"/>
      <c r="GD28" s="636"/>
      <c r="GE28" s="636"/>
      <c r="GF28" s="636"/>
      <c r="GG28" s="636"/>
      <c r="GH28" s="636"/>
      <c r="GI28" s="636"/>
      <c r="GJ28" s="636"/>
      <c r="GK28" s="636"/>
      <c r="GL28" s="636"/>
      <c r="GM28" s="636"/>
      <c r="GN28" s="636"/>
      <c r="GO28" s="636"/>
      <c r="GP28" s="636"/>
      <c r="GQ28" s="636"/>
      <c r="GR28" s="636"/>
      <c r="GS28" s="321"/>
      <c r="GT28" s="321"/>
      <c r="GU28" s="516"/>
      <c r="GV28" s="516"/>
      <c r="GW28" s="516"/>
      <c r="GX28" s="516"/>
      <c r="GY28" s="516"/>
      <c r="GZ28" s="516"/>
      <c r="HA28" s="516"/>
      <c r="HB28" s="516"/>
      <c r="HC28" s="516"/>
      <c r="HD28" s="516"/>
      <c r="HE28" s="516"/>
      <c r="HF28" s="516"/>
      <c r="HG28" s="516"/>
      <c r="HH28" s="516"/>
      <c r="HI28" s="516"/>
      <c r="HJ28" s="516"/>
      <c r="HK28" s="516"/>
      <c r="HL28" s="516"/>
      <c r="HM28" s="411"/>
      <c r="HN28" s="324"/>
      <c r="HU28" s="110">
        <v>13</v>
      </c>
      <c r="HW28" s="444"/>
      <c r="HX28" s="444"/>
      <c r="HY28" s="444"/>
      <c r="HZ28" s="444"/>
      <c r="IA28" s="444"/>
      <c r="IB28" s="444"/>
      <c r="IC28" s="444"/>
      <c r="ID28" s="444"/>
      <c r="IE28" s="444"/>
      <c r="IF28" s="444"/>
      <c r="IG28" s="444"/>
      <c r="IH28" s="444"/>
      <c r="II28" s="444"/>
      <c r="IJ28" s="444"/>
      <c r="IK28" s="444"/>
      <c r="IL28" s="444"/>
      <c r="IM28" s="444"/>
      <c r="IN28" s="444"/>
      <c r="IO28" s="444"/>
      <c r="IR28" s="444"/>
      <c r="IS28" s="444"/>
      <c r="IT28" s="444"/>
      <c r="IU28" s="444"/>
      <c r="IV28" s="444"/>
      <c r="IW28" s="444"/>
      <c r="IX28" s="444"/>
      <c r="IY28" s="444"/>
      <c r="IZ28" s="444"/>
      <c r="JA28" s="444"/>
      <c r="JB28" s="444"/>
      <c r="JC28" s="444"/>
      <c r="JD28" s="444"/>
      <c r="JE28" s="444"/>
      <c r="JF28" s="444"/>
      <c r="JG28" s="444"/>
      <c r="JH28" s="444"/>
      <c r="JI28" s="444"/>
      <c r="JJ28" s="444"/>
    </row>
    <row r="29" spans="1:271" s="101" customFormat="1" ht="15" customHeight="1" thickBot="1" x14ac:dyDescent="0.3">
      <c r="A29" s="110"/>
      <c r="B29" s="563" t="s">
        <v>132</v>
      </c>
      <c r="C29" s="563"/>
      <c r="D29" s="563"/>
      <c r="E29" s="563"/>
      <c r="F29" s="563"/>
      <c r="G29" s="563"/>
      <c r="H29" s="421"/>
      <c r="I29" s="110"/>
      <c r="J29" s="110"/>
      <c r="K29" s="110"/>
      <c r="L29" s="110"/>
      <c r="M29" s="110"/>
      <c r="N29" s="110"/>
      <c r="O29" s="110"/>
      <c r="P29" s="110"/>
      <c r="Q29" s="110"/>
      <c r="R29" s="110"/>
      <c r="S29" s="110"/>
      <c r="T29" s="110"/>
      <c r="U29" s="110"/>
      <c r="V29" s="110"/>
      <c r="W29" s="110"/>
      <c r="X29" s="110"/>
      <c r="Y29" s="110"/>
      <c r="Z29" s="624"/>
      <c r="AA29" s="624"/>
      <c r="AB29" s="624"/>
      <c r="AC29" s="109"/>
      <c r="AD29" s="534"/>
      <c r="AE29" s="534"/>
      <c r="AF29" s="534"/>
      <c r="AG29" s="534"/>
      <c r="AH29" s="534"/>
      <c r="AI29" s="534"/>
      <c r="AJ29" s="534"/>
      <c r="AK29" s="534"/>
      <c r="AL29" s="534"/>
      <c r="AM29" s="534"/>
      <c r="AN29" s="534"/>
      <c r="AO29" s="534" t="s">
        <v>155</v>
      </c>
      <c r="AP29" s="534"/>
      <c r="AQ29" s="534"/>
      <c r="AR29" s="534"/>
      <c r="AS29" s="534"/>
      <c r="AT29" s="534"/>
      <c r="AU29" s="534"/>
      <c r="AV29" s="534"/>
      <c r="AW29" s="534"/>
      <c r="AX29" s="534"/>
      <c r="AY29" s="534"/>
      <c r="AZ29" s="534"/>
      <c r="BA29" s="534"/>
      <c r="BB29" s="534"/>
      <c r="BC29" s="534"/>
      <c r="BD29" s="413"/>
      <c r="BE29" s="414"/>
      <c r="BF29" s="501" t="s">
        <v>157</v>
      </c>
      <c r="BG29" s="501"/>
      <c r="BH29" s="501"/>
      <c r="BI29" s="501"/>
      <c r="BJ29" s="501"/>
      <c r="BK29" s="501"/>
      <c r="BL29" s="501"/>
      <c r="BM29" s="501"/>
      <c r="BN29" s="501"/>
      <c r="BO29" s="501"/>
      <c r="BP29" s="501"/>
      <c r="BQ29" s="501"/>
      <c r="BR29" s="501"/>
      <c r="BS29" s="501"/>
      <c r="BT29" s="501"/>
      <c r="BU29" s="231"/>
      <c r="BV29" s="511" t="s">
        <v>188</v>
      </c>
      <c r="BW29" s="511"/>
      <c r="BX29" s="511"/>
      <c r="BY29" s="511"/>
      <c r="BZ29" s="511"/>
      <c r="CA29" s="511"/>
      <c r="CB29" s="511"/>
      <c r="CC29" s="511"/>
      <c r="CD29" s="511"/>
      <c r="CE29" s="511"/>
      <c r="CF29" s="511"/>
      <c r="CG29" s="433"/>
      <c r="CH29" s="116" t="s">
        <v>58</v>
      </c>
      <c r="CI29" s="386">
        <f>SUM(CJ9:CJ28)</f>
        <v>118</v>
      </c>
      <c r="CJ29" s="118">
        <f>SUM(CI9:CI28)</f>
        <v>63</v>
      </c>
      <c r="CK29" s="118">
        <f>SUM(CK9:CK28)</f>
        <v>112</v>
      </c>
      <c r="CL29" s="118">
        <f>SUM(CM9:CM28)</f>
        <v>155</v>
      </c>
      <c r="CM29" s="118">
        <f>SUM(CL9:CL28)</f>
        <v>80</v>
      </c>
      <c r="CN29" s="118">
        <f>SUM(CN9:CN28)</f>
        <v>162</v>
      </c>
      <c r="CO29" s="118">
        <f>SUM(CO9:CO28)</f>
        <v>147</v>
      </c>
      <c r="CP29" s="118">
        <f>SUM(CR9:CR28)</f>
        <v>52</v>
      </c>
      <c r="CQ29" s="118">
        <f>SUM(CS9:CS28)</f>
        <v>78</v>
      </c>
      <c r="CR29" s="118">
        <f>SUM(CQ9:CQ28)</f>
        <v>60</v>
      </c>
      <c r="CS29" s="118">
        <f>SUM(CP9:CP28)</f>
        <v>42</v>
      </c>
      <c r="CT29" s="118">
        <f>SUM(CT9:CT28)</f>
        <v>86</v>
      </c>
      <c r="CU29" s="118">
        <f>SUM(CU9:CU28)</f>
        <v>166</v>
      </c>
      <c r="CV29" s="118">
        <f>SUM(CV9:CV28)</f>
        <v>99</v>
      </c>
      <c r="CW29" s="349">
        <f>SUM(CW9:CW28)</f>
        <v>51</v>
      </c>
      <c r="CX29" s="119">
        <f t="shared" ref="CX29" si="29">SUM(CX9:CX28)</f>
        <v>1471</v>
      </c>
      <c r="CY29" s="111"/>
      <c r="CZ29" s="296"/>
      <c r="DA29" s="223"/>
      <c r="DB29" s="233"/>
      <c r="DC29" s="601"/>
      <c r="DD29" s="605" t="s">
        <v>129</v>
      </c>
      <c r="DE29" s="606"/>
      <c r="DF29" s="606"/>
      <c r="DG29" s="606"/>
      <c r="DH29" s="606"/>
      <c r="DI29" s="607"/>
      <c r="DJ29" s="318">
        <v>295</v>
      </c>
      <c r="DK29" s="543"/>
      <c r="DL29" s="253">
        <f>DJ29/DJ31</f>
        <v>0.27595884003741816</v>
      </c>
      <c r="DM29" s="545"/>
      <c r="DN29" s="244"/>
      <c r="DO29" s="244"/>
      <c r="DP29" s="312"/>
      <c r="DQ29" s="517" t="s">
        <v>159</v>
      </c>
      <c r="DR29" s="517"/>
      <c r="DS29" s="517"/>
      <c r="DT29" s="517"/>
      <c r="DU29" s="517"/>
      <c r="DV29" s="517"/>
      <c r="DW29" s="517"/>
      <c r="DX29" s="517"/>
      <c r="DY29" s="517"/>
      <c r="DZ29" s="517"/>
      <c r="EA29" s="517"/>
      <c r="EB29" s="517"/>
      <c r="EC29" s="517"/>
      <c r="ED29" s="517"/>
      <c r="EE29" s="517"/>
      <c r="EF29" s="517"/>
      <c r="EG29" s="517"/>
      <c r="EH29" s="517"/>
      <c r="EI29" s="517"/>
      <c r="EJ29" s="112"/>
      <c r="EK29" s="321"/>
      <c r="EL29" s="534" t="s">
        <v>139</v>
      </c>
      <c r="EM29" s="534"/>
      <c r="EN29" s="534"/>
      <c r="EO29" s="534"/>
      <c r="EP29" s="534"/>
      <c r="EQ29" s="534"/>
      <c r="ER29" s="534"/>
      <c r="ES29" s="534"/>
      <c r="ET29" s="534"/>
      <c r="EU29" s="534"/>
      <c r="EV29" s="534"/>
      <c r="EW29" s="534"/>
      <c r="EX29" s="534"/>
      <c r="EY29" s="534"/>
      <c r="EZ29" s="534"/>
      <c r="FA29" s="534"/>
      <c r="FB29" s="534"/>
      <c r="FC29" s="534"/>
      <c r="FD29" s="534"/>
      <c r="FG29" s="517" t="s">
        <v>150</v>
      </c>
      <c r="FH29" s="517"/>
      <c r="FI29" s="517"/>
      <c r="FJ29" s="517"/>
      <c r="FK29" s="517"/>
      <c r="FL29" s="517"/>
      <c r="FM29" s="517"/>
      <c r="FN29" s="517"/>
      <c r="FO29" s="517"/>
      <c r="FP29" s="517"/>
      <c r="FQ29" s="517"/>
      <c r="FR29" s="517"/>
      <c r="FS29" s="517"/>
      <c r="FT29" s="517"/>
      <c r="FU29" s="517"/>
      <c r="FV29" s="517"/>
      <c r="FW29" s="517"/>
      <c r="FX29" s="517"/>
      <c r="FY29" s="289"/>
      <c r="FZ29" s="517" t="s">
        <v>140</v>
      </c>
      <c r="GA29" s="517"/>
      <c r="GB29" s="517"/>
      <c r="GC29" s="517"/>
      <c r="GD29" s="517"/>
      <c r="GE29" s="517"/>
      <c r="GF29" s="517"/>
      <c r="GG29" s="517"/>
      <c r="GH29" s="517"/>
      <c r="GI29" s="517"/>
      <c r="GJ29" s="517"/>
      <c r="GK29" s="517"/>
      <c r="GL29" s="517"/>
      <c r="GM29" s="517"/>
      <c r="GN29" s="517"/>
      <c r="GO29" s="517"/>
      <c r="GP29" s="517"/>
      <c r="GQ29" s="517"/>
      <c r="GR29" s="517"/>
      <c r="GS29" s="323"/>
      <c r="GT29" s="99"/>
      <c r="GU29" s="517" t="s">
        <v>144</v>
      </c>
      <c r="GV29" s="517"/>
      <c r="GW29" s="517"/>
      <c r="GX29" s="517"/>
      <c r="GY29" s="517"/>
      <c r="GZ29" s="517"/>
      <c r="HA29" s="517"/>
      <c r="HB29" s="517"/>
      <c r="HC29" s="517"/>
      <c r="HD29" s="517"/>
      <c r="HE29" s="517"/>
      <c r="HF29" s="517"/>
      <c r="HG29" s="517"/>
      <c r="HH29" s="517"/>
      <c r="HI29" s="517"/>
      <c r="HJ29" s="517"/>
      <c r="HK29" s="517"/>
      <c r="HL29" s="517"/>
      <c r="HM29" s="324"/>
      <c r="HN29" s="343"/>
      <c r="HO29" s="122"/>
      <c r="HP29" s="122"/>
      <c r="HQ29" s="122"/>
      <c r="HR29" s="122"/>
      <c r="HS29" s="122"/>
      <c r="HT29" s="122"/>
      <c r="HU29" s="122"/>
      <c r="HV29" s="110"/>
      <c r="HW29" s="531" t="s">
        <v>143</v>
      </c>
      <c r="HX29" s="531"/>
      <c r="HY29" s="531"/>
      <c r="HZ29" s="531"/>
      <c r="IA29" s="531"/>
      <c r="IB29" s="531"/>
      <c r="IC29" s="531"/>
      <c r="ID29" s="531"/>
      <c r="IE29" s="531"/>
      <c r="IF29" s="531"/>
      <c r="IG29" s="531"/>
      <c r="IH29" s="531"/>
      <c r="II29" s="531"/>
      <c r="IJ29" s="531"/>
      <c r="IK29" s="531"/>
      <c r="IL29" s="531"/>
      <c r="IM29" s="531"/>
      <c r="IN29" s="531"/>
      <c r="IO29" s="531"/>
      <c r="IR29" s="445" t="s">
        <v>193</v>
      </c>
      <c r="IS29" s="446"/>
      <c r="IT29" s="446"/>
      <c r="IU29" s="446"/>
      <c r="IV29" s="446"/>
      <c r="IW29" s="446"/>
      <c r="IX29" s="446"/>
      <c r="IY29" s="446"/>
      <c r="IZ29" s="446"/>
      <c r="JA29" s="446"/>
      <c r="JB29" s="446"/>
      <c r="JC29" s="446"/>
      <c r="JD29" s="446"/>
      <c r="JE29" s="446"/>
      <c r="JF29" s="446"/>
      <c r="JG29" s="446"/>
      <c r="JH29" s="446"/>
      <c r="JI29" s="446"/>
      <c r="JJ29" s="446"/>
    </row>
    <row r="30" spans="1:271" s="342" customFormat="1" ht="15" customHeight="1" thickBot="1" x14ac:dyDescent="0.3">
      <c r="B30" s="563"/>
      <c r="C30" s="563"/>
      <c r="D30" s="563"/>
      <c r="E30" s="563"/>
      <c r="F30" s="563"/>
      <c r="G30" s="563"/>
      <c r="AA30" s="108"/>
      <c r="AC30" s="101"/>
      <c r="AD30" s="534"/>
      <c r="AE30" s="534"/>
      <c r="AF30" s="534"/>
      <c r="AG30" s="534"/>
      <c r="AH30" s="534"/>
      <c r="AI30" s="534"/>
      <c r="AJ30" s="534"/>
      <c r="AK30" s="534"/>
      <c r="AL30" s="534"/>
      <c r="AM30" s="534"/>
      <c r="AN30" s="534"/>
      <c r="AO30" s="534"/>
      <c r="AP30" s="534"/>
      <c r="AQ30" s="534"/>
      <c r="AR30" s="534"/>
      <c r="AS30" s="534"/>
      <c r="AT30" s="534"/>
      <c r="AU30" s="534"/>
      <c r="AV30" s="534"/>
      <c r="AW30" s="534"/>
      <c r="AX30" s="534"/>
      <c r="AY30" s="534"/>
      <c r="AZ30" s="534"/>
      <c r="BA30" s="534"/>
      <c r="BB30" s="534"/>
      <c r="BC30" s="534"/>
      <c r="BD30" s="413"/>
      <c r="BE30" s="414"/>
      <c r="BF30" s="501"/>
      <c r="BG30" s="501"/>
      <c r="BH30" s="501"/>
      <c r="BI30" s="501"/>
      <c r="BJ30" s="501"/>
      <c r="BK30" s="501"/>
      <c r="BL30" s="501"/>
      <c r="BM30" s="501"/>
      <c r="BN30" s="501"/>
      <c r="BO30" s="501"/>
      <c r="BP30" s="501"/>
      <c r="BQ30" s="501"/>
      <c r="BR30" s="501"/>
      <c r="BS30" s="501"/>
      <c r="BT30" s="501"/>
      <c r="BV30" s="502" t="s">
        <v>158</v>
      </c>
      <c r="BW30" s="502"/>
      <c r="BX30" s="502"/>
      <c r="BY30" s="502"/>
      <c r="BZ30" s="502"/>
      <c r="CA30" s="502"/>
      <c r="CB30" s="502"/>
      <c r="CC30" s="502"/>
      <c r="CD30" s="502"/>
      <c r="CE30" s="502"/>
      <c r="CF30" s="502"/>
      <c r="CG30" s="420"/>
      <c r="CH30" s="591" t="s">
        <v>188</v>
      </c>
      <c r="CI30" s="591"/>
      <c r="CJ30" s="591"/>
      <c r="CK30" s="591"/>
      <c r="CL30" s="591"/>
      <c r="CM30" s="591"/>
      <c r="CN30" s="591"/>
      <c r="CO30" s="591"/>
      <c r="CP30" s="591"/>
      <c r="CQ30" s="591"/>
      <c r="CR30" s="591"/>
      <c r="CS30" s="591"/>
      <c r="CT30" s="591"/>
      <c r="CU30" s="591"/>
      <c r="CV30" s="591"/>
      <c r="CW30" s="591"/>
      <c r="CX30" s="591"/>
      <c r="CY30" s="419"/>
      <c r="CZ30" s="291"/>
      <c r="DA30" s="223"/>
      <c r="DB30" s="233"/>
      <c r="DC30" s="641" t="s">
        <v>130</v>
      </c>
      <c r="DD30" s="642"/>
      <c r="DE30" s="642"/>
      <c r="DF30" s="642"/>
      <c r="DG30" s="642"/>
      <c r="DH30" s="642"/>
      <c r="DI30" s="643"/>
      <c r="DJ30" s="518">
        <v>462</v>
      </c>
      <c r="DK30" s="519"/>
      <c r="DL30" s="520">
        <f>DJ30/DJ31</f>
        <v>0.43217960710944808</v>
      </c>
      <c r="DM30" s="521"/>
      <c r="DN30" s="245"/>
      <c r="DO30" s="245"/>
      <c r="DP30" s="105"/>
      <c r="DQ30" s="517"/>
      <c r="DR30" s="517"/>
      <c r="DS30" s="517"/>
      <c r="DT30" s="517"/>
      <c r="DU30" s="517"/>
      <c r="DV30" s="517"/>
      <c r="DW30" s="517"/>
      <c r="DX30" s="517"/>
      <c r="DY30" s="517"/>
      <c r="DZ30" s="517"/>
      <c r="EA30" s="517"/>
      <c r="EB30" s="517"/>
      <c r="EC30" s="517"/>
      <c r="ED30" s="517"/>
      <c r="EE30" s="517"/>
      <c r="EF30" s="517"/>
      <c r="EG30" s="517"/>
      <c r="EH30" s="517"/>
      <c r="EI30" s="517"/>
      <c r="EJ30" s="231"/>
      <c r="EL30" s="534"/>
      <c r="EM30" s="534"/>
      <c r="EN30" s="534"/>
      <c r="EO30" s="534"/>
      <c r="EP30" s="534"/>
      <c r="EQ30" s="534"/>
      <c r="ER30" s="534"/>
      <c r="ES30" s="534"/>
      <c r="ET30" s="534"/>
      <c r="EU30" s="534"/>
      <c r="EV30" s="534"/>
      <c r="EW30" s="534"/>
      <c r="EX30" s="534"/>
      <c r="EY30" s="534"/>
      <c r="EZ30" s="534"/>
      <c r="FA30" s="534"/>
      <c r="FB30" s="534"/>
      <c r="FC30" s="534"/>
      <c r="FD30" s="534"/>
      <c r="FF30" s="110"/>
      <c r="FG30" s="517"/>
      <c r="FH30" s="517"/>
      <c r="FI30" s="517"/>
      <c r="FJ30" s="517"/>
      <c r="FK30" s="517"/>
      <c r="FL30" s="517"/>
      <c r="FM30" s="517"/>
      <c r="FN30" s="517"/>
      <c r="FO30" s="517"/>
      <c r="FP30" s="517"/>
      <c r="FQ30" s="517"/>
      <c r="FR30" s="517"/>
      <c r="FS30" s="517"/>
      <c r="FT30" s="517"/>
      <c r="FU30" s="517"/>
      <c r="FV30" s="517"/>
      <c r="FW30" s="517"/>
      <c r="FX30" s="517"/>
      <c r="FY30" s="289"/>
      <c r="FZ30" s="517"/>
      <c r="GA30" s="517"/>
      <c r="GB30" s="517"/>
      <c r="GC30" s="517"/>
      <c r="GD30" s="517"/>
      <c r="GE30" s="517"/>
      <c r="GF30" s="517"/>
      <c r="GG30" s="517"/>
      <c r="GH30" s="517"/>
      <c r="GI30" s="517"/>
      <c r="GJ30" s="517"/>
      <c r="GK30" s="517"/>
      <c r="GL30" s="517"/>
      <c r="GM30" s="517"/>
      <c r="GN30" s="517"/>
      <c r="GO30" s="517"/>
      <c r="GP30" s="517"/>
      <c r="GQ30" s="517"/>
      <c r="GR30" s="517"/>
      <c r="GS30" s="124"/>
      <c r="GT30" s="123"/>
      <c r="GU30" s="517"/>
      <c r="GV30" s="517"/>
      <c r="GW30" s="517"/>
      <c r="GX30" s="517"/>
      <c r="GY30" s="517"/>
      <c r="GZ30" s="517"/>
      <c r="HA30" s="517"/>
      <c r="HB30" s="517"/>
      <c r="HC30" s="517"/>
      <c r="HD30" s="517"/>
      <c r="HE30" s="517"/>
      <c r="HF30" s="517"/>
      <c r="HG30" s="517"/>
      <c r="HH30" s="517"/>
      <c r="HI30" s="517"/>
      <c r="HJ30" s="517"/>
      <c r="HK30" s="517"/>
      <c r="HL30" s="517"/>
      <c r="HM30" s="344"/>
      <c r="HW30" s="531"/>
      <c r="HX30" s="531"/>
      <c r="HY30" s="531"/>
      <c r="HZ30" s="531"/>
      <c r="IA30" s="531"/>
      <c r="IB30" s="531"/>
      <c r="IC30" s="531"/>
      <c r="ID30" s="531"/>
      <c r="IE30" s="531"/>
      <c r="IF30" s="531"/>
      <c r="IG30" s="531"/>
      <c r="IH30" s="531"/>
      <c r="II30" s="531"/>
      <c r="IJ30" s="531"/>
      <c r="IK30" s="531"/>
      <c r="IL30" s="531"/>
      <c r="IM30" s="531"/>
      <c r="IN30" s="531"/>
      <c r="IO30" s="531"/>
      <c r="IR30" s="446"/>
      <c r="IS30" s="446"/>
      <c r="IT30" s="446"/>
      <c r="IU30" s="446"/>
      <c r="IV30" s="446"/>
      <c r="IW30" s="446"/>
      <c r="IX30" s="446"/>
      <c r="IY30" s="446"/>
      <c r="IZ30" s="446"/>
      <c r="JA30" s="446"/>
      <c r="JB30" s="446"/>
      <c r="JC30" s="446"/>
      <c r="JD30" s="446"/>
      <c r="JE30" s="446"/>
      <c r="JF30" s="446"/>
      <c r="JG30" s="446"/>
      <c r="JH30" s="446"/>
      <c r="JI30" s="446"/>
      <c r="JJ30" s="446"/>
    </row>
    <row r="31" spans="1:271" s="342" customFormat="1" ht="15.75" thickBot="1" x14ac:dyDescent="0.3">
      <c r="B31" s="563"/>
      <c r="C31" s="563"/>
      <c r="D31" s="563"/>
      <c r="E31" s="563"/>
      <c r="F31" s="563"/>
      <c r="G31" s="563"/>
      <c r="P31" s="104"/>
      <c r="AA31" s="108"/>
      <c r="AC31" s="105"/>
      <c r="AO31" s="289"/>
      <c r="AP31" s="289"/>
      <c r="AQ31" s="289"/>
      <c r="AR31" s="289"/>
      <c r="AS31" s="289"/>
      <c r="AT31" s="289"/>
      <c r="AU31" s="289"/>
      <c r="AV31" s="289"/>
      <c r="AW31" s="289"/>
      <c r="AX31" s="289"/>
      <c r="AY31" s="289"/>
      <c r="AZ31" s="289"/>
      <c r="BA31" s="289"/>
      <c r="BB31" s="289"/>
      <c r="BC31" s="323"/>
      <c r="BD31" s="323"/>
      <c r="BE31" s="323"/>
      <c r="BF31" s="501"/>
      <c r="BG31" s="501"/>
      <c r="BH31" s="501"/>
      <c r="BI31" s="501"/>
      <c r="BJ31" s="501"/>
      <c r="BK31" s="501"/>
      <c r="BL31" s="501"/>
      <c r="BM31" s="501"/>
      <c r="BN31" s="501"/>
      <c r="BO31" s="501"/>
      <c r="BP31" s="501"/>
      <c r="BQ31" s="501"/>
      <c r="BR31" s="501"/>
      <c r="BS31" s="501"/>
      <c r="BT31" s="501"/>
      <c r="BU31" s="126"/>
      <c r="BV31" s="502"/>
      <c r="BW31" s="502"/>
      <c r="BX31" s="502"/>
      <c r="BY31" s="502"/>
      <c r="BZ31" s="502"/>
      <c r="CA31" s="502"/>
      <c r="CB31" s="502"/>
      <c r="CC31" s="502"/>
      <c r="CD31" s="502"/>
      <c r="CE31" s="502"/>
      <c r="CF31" s="502"/>
      <c r="CG31" s="390"/>
      <c r="CH31" s="390"/>
      <c r="CI31" s="390"/>
      <c r="CJ31" s="390"/>
      <c r="CK31" s="390"/>
      <c r="CL31" s="390"/>
      <c r="CM31" s="390"/>
      <c r="CN31" s="390"/>
      <c r="CO31" s="390"/>
      <c r="CP31" s="390"/>
      <c r="CQ31" s="390"/>
      <c r="CR31" s="390"/>
      <c r="CS31" s="390"/>
      <c r="CT31" s="390"/>
      <c r="CU31" s="390"/>
      <c r="CV31" s="390"/>
      <c r="CW31" s="390"/>
      <c r="CX31" s="390"/>
      <c r="CY31" s="390"/>
      <c r="CZ31" s="112"/>
      <c r="DA31" s="223"/>
      <c r="DB31" s="233"/>
      <c r="DC31" s="574" t="s">
        <v>131</v>
      </c>
      <c r="DD31" s="575"/>
      <c r="DE31" s="575"/>
      <c r="DF31" s="575"/>
      <c r="DG31" s="575"/>
      <c r="DH31" s="575"/>
      <c r="DI31" s="576"/>
      <c r="DJ31" s="637">
        <f>SUM(DJ28:DJ30)</f>
        <v>1069</v>
      </c>
      <c r="DK31" s="638"/>
      <c r="DL31" s="639">
        <f>DL30+DM28</f>
        <v>1</v>
      </c>
      <c r="DM31" s="640"/>
      <c r="DN31" s="234"/>
      <c r="DO31" s="250"/>
      <c r="DP31" s="105"/>
      <c r="DQ31" s="517"/>
      <c r="DR31" s="517"/>
      <c r="DS31" s="517"/>
      <c r="DT31" s="517"/>
      <c r="DU31" s="517"/>
      <c r="DV31" s="517"/>
      <c r="DW31" s="517"/>
      <c r="DX31" s="517"/>
      <c r="DY31" s="517"/>
      <c r="DZ31" s="517"/>
      <c r="EA31" s="517"/>
      <c r="EB31" s="517"/>
      <c r="EC31" s="517"/>
      <c r="ED31" s="517"/>
      <c r="EE31" s="517"/>
      <c r="EF31" s="517"/>
      <c r="EG31" s="517"/>
      <c r="EH31" s="517"/>
      <c r="EI31" s="517"/>
      <c r="EL31" s="534"/>
      <c r="EM31" s="534"/>
      <c r="EN31" s="534"/>
      <c r="EO31" s="534"/>
      <c r="EP31" s="534"/>
      <c r="EQ31" s="534"/>
      <c r="ER31" s="534"/>
      <c r="ES31" s="534"/>
      <c r="ET31" s="534"/>
      <c r="EU31" s="534"/>
      <c r="EV31" s="534"/>
      <c r="EW31" s="534"/>
      <c r="EX31" s="534"/>
      <c r="EY31" s="534"/>
      <c r="EZ31" s="534"/>
      <c r="FA31" s="534"/>
      <c r="FB31" s="534"/>
      <c r="FC31" s="534"/>
      <c r="FD31" s="534"/>
      <c r="FG31" s="517"/>
      <c r="FH31" s="517"/>
      <c r="FI31" s="517"/>
      <c r="FJ31" s="517"/>
      <c r="FK31" s="517"/>
      <c r="FL31" s="517"/>
      <c r="FM31" s="517"/>
      <c r="FN31" s="517"/>
      <c r="FO31" s="517"/>
      <c r="FP31" s="517"/>
      <c r="FQ31" s="517"/>
      <c r="FR31" s="517"/>
      <c r="FS31" s="517"/>
      <c r="FT31" s="517"/>
      <c r="FU31" s="517"/>
      <c r="FV31" s="517"/>
      <c r="FW31" s="517"/>
      <c r="FX31" s="517"/>
      <c r="FY31" s="289"/>
      <c r="FZ31" s="517"/>
      <c r="GA31" s="517"/>
      <c r="GB31" s="517"/>
      <c r="GC31" s="517"/>
      <c r="GD31" s="517"/>
      <c r="GE31" s="517"/>
      <c r="GF31" s="517"/>
      <c r="GG31" s="517"/>
      <c r="GH31" s="517"/>
      <c r="GI31" s="517"/>
      <c r="GJ31" s="517"/>
      <c r="GK31" s="517"/>
      <c r="GL31" s="517"/>
      <c r="GM31" s="517"/>
      <c r="GN31" s="517"/>
      <c r="GO31" s="517"/>
      <c r="GP31" s="517"/>
      <c r="GQ31" s="517"/>
      <c r="GR31" s="517"/>
      <c r="GS31" s="109"/>
      <c r="GT31" s="110"/>
      <c r="GU31" s="517"/>
      <c r="GV31" s="517"/>
      <c r="GW31" s="517"/>
      <c r="GX31" s="517"/>
      <c r="GY31" s="517"/>
      <c r="GZ31" s="517"/>
      <c r="HA31" s="517"/>
      <c r="HB31" s="517"/>
      <c r="HC31" s="517"/>
      <c r="HD31" s="517"/>
      <c r="HE31" s="517"/>
      <c r="HF31" s="517"/>
      <c r="HG31" s="517"/>
      <c r="HH31" s="517"/>
      <c r="HI31" s="517"/>
      <c r="HJ31" s="517"/>
      <c r="HK31" s="517"/>
      <c r="HL31" s="517"/>
      <c r="HM31" s="344"/>
      <c r="HW31" s="531"/>
      <c r="HX31" s="531"/>
      <c r="HY31" s="531"/>
      <c r="HZ31" s="531"/>
      <c r="IA31" s="531"/>
      <c r="IB31" s="531"/>
      <c r="IC31" s="531"/>
      <c r="ID31" s="531"/>
      <c r="IE31" s="531"/>
      <c r="IF31" s="531"/>
      <c r="IG31" s="531"/>
      <c r="IH31" s="531"/>
      <c r="II31" s="531"/>
      <c r="IJ31" s="531"/>
      <c r="IK31" s="531"/>
      <c r="IL31" s="531"/>
      <c r="IM31" s="531"/>
      <c r="IN31" s="531"/>
      <c r="IO31" s="531"/>
      <c r="IR31" s="446"/>
      <c r="IS31" s="446"/>
      <c r="IT31" s="446"/>
      <c r="IU31" s="446"/>
      <c r="IV31" s="446"/>
      <c r="IW31" s="446"/>
      <c r="IX31" s="446"/>
      <c r="IY31" s="446"/>
      <c r="IZ31" s="446"/>
      <c r="JA31" s="446"/>
      <c r="JB31" s="446"/>
      <c r="JC31" s="446"/>
      <c r="JD31" s="446"/>
      <c r="JE31" s="446"/>
      <c r="JF31" s="446"/>
      <c r="JG31" s="446"/>
      <c r="JH31" s="446"/>
      <c r="JI31" s="446"/>
      <c r="JJ31" s="446"/>
    </row>
  </sheetData>
  <mergeCells count="295">
    <mergeCell ref="GA24:GR24"/>
    <mergeCell ref="CH30:CX30"/>
    <mergeCell ref="CJ6:CJ8"/>
    <mergeCell ref="CI6:CI8"/>
    <mergeCell ref="CK6:CK8"/>
    <mergeCell ref="CM6:CM8"/>
    <mergeCell ref="CL6:CL8"/>
    <mergeCell ref="CN6:CN8"/>
    <mergeCell ref="CO6:CO8"/>
    <mergeCell ref="CR6:CR8"/>
    <mergeCell ref="CS6:CS8"/>
    <mergeCell ref="CU6:CU8"/>
    <mergeCell ref="CW6:CW8"/>
    <mergeCell ref="CV6:CV8"/>
    <mergeCell ref="CQ6:CQ8"/>
    <mergeCell ref="CP6:CP8"/>
    <mergeCell ref="CT6:CT8"/>
    <mergeCell ref="FZ27:GR28"/>
    <mergeCell ref="FZ29:GR31"/>
    <mergeCell ref="DJ31:DK31"/>
    <mergeCell ref="DL31:DM31"/>
    <mergeCell ref="DC30:DI30"/>
    <mergeCell ref="FX15:FX18"/>
    <mergeCell ref="HX15:HX18"/>
    <mergeCell ref="IM15:IM18"/>
    <mergeCell ref="IN15:IN18"/>
    <mergeCell ref="IO15:IO18"/>
    <mergeCell ref="HX19:HX22"/>
    <mergeCell ref="IM19:IM22"/>
    <mergeCell ref="IN19:IN22"/>
    <mergeCell ref="IO19:IO22"/>
    <mergeCell ref="HX24:IL24"/>
    <mergeCell ref="HL15:HL18"/>
    <mergeCell ref="GU19:GU22"/>
    <mergeCell ref="HJ19:HJ22"/>
    <mergeCell ref="HK19:HK22"/>
    <mergeCell ref="HL19:HL22"/>
    <mergeCell ref="GU24:HI24"/>
    <mergeCell ref="HJ7:HL7"/>
    <mergeCell ref="GU8:GU10"/>
    <mergeCell ref="HJ8:HJ10"/>
    <mergeCell ref="HK8:HK10"/>
    <mergeCell ref="HL8:HL10"/>
    <mergeCell ref="GU11:GU14"/>
    <mergeCell ref="HJ11:HJ14"/>
    <mergeCell ref="HK11:HK14"/>
    <mergeCell ref="HL11:HL14"/>
    <mergeCell ref="GU15:GU18"/>
    <mergeCell ref="J24:AA24"/>
    <mergeCell ref="J15:J18"/>
    <mergeCell ref="Y15:Y18"/>
    <mergeCell ref="AO11:AO14"/>
    <mergeCell ref="AO15:AO18"/>
    <mergeCell ref="AO19:AO22"/>
    <mergeCell ref="BA11:BA14"/>
    <mergeCell ref="BB11:BB14"/>
    <mergeCell ref="Z29:AB29"/>
    <mergeCell ref="I26:AB26"/>
    <mergeCell ref="AO26:BC26"/>
    <mergeCell ref="AY24:AY25"/>
    <mergeCell ref="BA15:BA18"/>
    <mergeCell ref="BB15:BB18"/>
    <mergeCell ref="Z15:Z18"/>
    <mergeCell ref="AA15:AA18"/>
    <mergeCell ref="I27:AB28"/>
    <mergeCell ref="AD28:AN30"/>
    <mergeCell ref="AD24:AN27"/>
    <mergeCell ref="AM6:AM7"/>
    <mergeCell ref="AN6:AN7"/>
    <mergeCell ref="J19:J22"/>
    <mergeCell ref="Y19:Y22"/>
    <mergeCell ref="Z19:Z22"/>
    <mergeCell ref="AA19:AA22"/>
    <mergeCell ref="AP6:AP7"/>
    <mergeCell ref="AO6:AO7"/>
    <mergeCell ref="AQ6:AR6"/>
    <mergeCell ref="Y8:Y10"/>
    <mergeCell ref="Z8:Z10"/>
    <mergeCell ref="AA8:AA10"/>
    <mergeCell ref="AO8:AO10"/>
    <mergeCell ref="EL15:EL18"/>
    <mergeCell ref="FA15:FA18"/>
    <mergeCell ref="EG15:EG18"/>
    <mergeCell ref="DC28:DC29"/>
    <mergeCell ref="DD28:DI28"/>
    <mergeCell ref="DD29:DI29"/>
    <mergeCell ref="EL26:FD26"/>
    <mergeCell ref="AQ25:AR25"/>
    <mergeCell ref="AU25:AV25"/>
    <mergeCell ref="DA26:DO26"/>
    <mergeCell ref="FB15:FB18"/>
    <mergeCell ref="FC15:FC18"/>
    <mergeCell ref="BC15:BC18"/>
    <mergeCell ref="BA19:BA22"/>
    <mergeCell ref="BB19:BB22"/>
    <mergeCell ref="BC19:BC22"/>
    <mergeCell ref="FB11:FB14"/>
    <mergeCell ref="BC11:BC14"/>
    <mergeCell ref="B15:B18"/>
    <mergeCell ref="GQ3:GR3"/>
    <mergeCell ref="HK3:HL3"/>
    <mergeCell ref="BF4:BT5"/>
    <mergeCell ref="FV7:FX7"/>
    <mergeCell ref="EF7:EH7"/>
    <mergeCell ref="DQ8:DQ10"/>
    <mergeCell ref="EF8:EF10"/>
    <mergeCell ref="EH8:EH10"/>
    <mergeCell ref="GQ8:GQ10"/>
    <mergeCell ref="GR8:GR10"/>
    <mergeCell ref="J8:J10"/>
    <mergeCell ref="EG8:EG10"/>
    <mergeCell ref="GP8:GP10"/>
    <mergeCell ref="J11:J14"/>
    <mergeCell ref="Y11:Y14"/>
    <mergeCell ref="Z11:Z14"/>
    <mergeCell ref="AA11:AA14"/>
    <mergeCell ref="GA15:GA18"/>
    <mergeCell ref="GA11:GA14"/>
    <mergeCell ref="FG15:FG18"/>
    <mergeCell ref="GR15:GR18"/>
    <mergeCell ref="Y7:AA7"/>
    <mergeCell ref="FA7:FB7"/>
    <mergeCell ref="B27:G28"/>
    <mergeCell ref="B25:G26"/>
    <mergeCell ref="B29:G31"/>
    <mergeCell ref="AO29:BC30"/>
    <mergeCell ref="AO27:BC28"/>
    <mergeCell ref="DA3:DA4"/>
    <mergeCell ref="DB3:DB4"/>
    <mergeCell ref="DA25:DC25"/>
    <mergeCell ref="DC27:DI27"/>
    <mergeCell ref="DC31:DI31"/>
    <mergeCell ref="B19:B22"/>
    <mergeCell ref="B24:G24"/>
    <mergeCell ref="B4:G5"/>
    <mergeCell ref="B8:B10"/>
    <mergeCell ref="B11:B14"/>
    <mergeCell ref="BB3:BC3"/>
    <mergeCell ref="AM21:AM22"/>
    <mergeCell ref="AE22:AF22"/>
    <mergeCell ref="AI22:AJ22"/>
    <mergeCell ref="AD23:AN23"/>
    <mergeCell ref="AD4:AN5"/>
    <mergeCell ref="AE6:AF6"/>
    <mergeCell ref="AG6:AH6"/>
    <mergeCell ref="D6:F6"/>
    <mergeCell ref="DA1:DO1"/>
    <mergeCell ref="DA2:DC2"/>
    <mergeCell ref="EL27:FD28"/>
    <mergeCell ref="GA8:GA10"/>
    <mergeCell ref="DJ27:DK27"/>
    <mergeCell ref="DL27:DM27"/>
    <mergeCell ref="DK28:DK29"/>
    <mergeCell ref="DM28:DM29"/>
    <mergeCell ref="DC3:DC4"/>
    <mergeCell ref="DD3:DD4"/>
    <mergeCell ref="DE3:DF3"/>
    <mergeCell ref="DG3:DH3"/>
    <mergeCell ref="DI3:DJ3"/>
    <mergeCell ref="DK3:DL3"/>
    <mergeCell ref="DM3:DM4"/>
    <mergeCell ref="DN3:DN4"/>
    <mergeCell ref="DO3:DO4"/>
    <mergeCell ref="FB3:FD3"/>
    <mergeCell ref="EL11:EL14"/>
    <mergeCell ref="FA11:FA14"/>
    <mergeCell ref="FG11:FG14"/>
    <mergeCell ref="FG8:FG10"/>
    <mergeCell ref="FV8:FV10"/>
    <mergeCell ref="FW8:FW10"/>
    <mergeCell ref="HW27:IO28"/>
    <mergeCell ref="HW29:IO31"/>
    <mergeCell ref="DQ19:DQ22"/>
    <mergeCell ref="EF19:EF22"/>
    <mergeCell ref="EH19:EH22"/>
    <mergeCell ref="DQ24:EE24"/>
    <mergeCell ref="EL29:FD31"/>
    <mergeCell ref="DQ29:EI31"/>
    <mergeCell ref="DQ27:EI28"/>
    <mergeCell ref="FG27:FX28"/>
    <mergeCell ref="FG29:FX31"/>
    <mergeCell ref="GA19:GA22"/>
    <mergeCell ref="FC19:FC22"/>
    <mergeCell ref="HQ27:HU27"/>
    <mergeCell ref="GQ19:GQ22"/>
    <mergeCell ref="GR19:GR22"/>
    <mergeCell ref="FG19:FG22"/>
    <mergeCell ref="FV19:FV22"/>
    <mergeCell ref="FW19:FW22"/>
    <mergeCell ref="FX19:FX22"/>
    <mergeCell ref="EG19:EG22"/>
    <mergeCell ref="GP19:GP22"/>
    <mergeCell ref="FB19:FB22"/>
    <mergeCell ref="FG24:FU24"/>
    <mergeCell ref="GU27:HL28"/>
    <mergeCell ref="GU29:HL31"/>
    <mergeCell ref="DJ30:DK30"/>
    <mergeCell ref="DL30:DM30"/>
    <mergeCell ref="FV11:FV14"/>
    <mergeCell ref="FW11:FW14"/>
    <mergeCell ref="FX11:FX14"/>
    <mergeCell ref="EG11:EG14"/>
    <mergeCell ref="GP11:GP14"/>
    <mergeCell ref="DQ11:DQ14"/>
    <mergeCell ref="EF11:EF14"/>
    <mergeCell ref="EH11:EH14"/>
    <mergeCell ref="DQ15:DQ18"/>
    <mergeCell ref="EF15:EF18"/>
    <mergeCell ref="EH15:EH18"/>
    <mergeCell ref="FW15:FW18"/>
    <mergeCell ref="GQ11:GQ14"/>
    <mergeCell ref="GR11:GR14"/>
    <mergeCell ref="FC11:FC14"/>
    <mergeCell ref="GP15:GP18"/>
    <mergeCell ref="GQ15:GQ18"/>
    <mergeCell ref="FV15:FV18"/>
    <mergeCell ref="HJ15:HJ18"/>
    <mergeCell ref="HK15:HK18"/>
    <mergeCell ref="BF29:BT31"/>
    <mergeCell ref="BV30:CF31"/>
    <mergeCell ref="FG4:FY5"/>
    <mergeCell ref="BW6:BX6"/>
    <mergeCell ref="BY6:BZ6"/>
    <mergeCell ref="CA6:CB6"/>
    <mergeCell ref="CC6:CD6"/>
    <mergeCell ref="CE6:CE7"/>
    <mergeCell ref="CF6:CF7"/>
    <mergeCell ref="BV4:CF5"/>
    <mergeCell ref="BV29:CF29"/>
    <mergeCell ref="FX8:FX10"/>
    <mergeCell ref="FE6:FE7"/>
    <mergeCell ref="EL8:EL10"/>
    <mergeCell ref="CH4:CY5"/>
    <mergeCell ref="BF28:BS28"/>
    <mergeCell ref="EL24:EZ24"/>
    <mergeCell ref="FA8:FA10"/>
    <mergeCell ref="EL19:EL22"/>
    <mergeCell ref="FA19:FA22"/>
    <mergeCell ref="J4:AA4"/>
    <mergeCell ref="AI6:AJ6"/>
    <mergeCell ref="AK6:AL6"/>
    <mergeCell ref="CG6:CG8"/>
    <mergeCell ref="FZ4:GS5"/>
    <mergeCell ref="GT4:HV5"/>
    <mergeCell ref="HW4:IP5"/>
    <mergeCell ref="EL4:FC5"/>
    <mergeCell ref="DQ4:EJ5"/>
    <mergeCell ref="AO4:BC4"/>
    <mergeCell ref="AO5:AP5"/>
    <mergeCell ref="CH6:CH7"/>
    <mergeCell ref="HN6:HU7"/>
    <mergeCell ref="GP7:GR7"/>
    <mergeCell ref="FB8:FB10"/>
    <mergeCell ref="FC8:FC10"/>
    <mergeCell ref="AS6:AT6"/>
    <mergeCell ref="AU6:AV6"/>
    <mergeCell ref="AW6:AX6"/>
    <mergeCell ref="AY6:AY7"/>
    <mergeCell ref="AZ6:AZ7"/>
    <mergeCell ref="BA7:BC7"/>
    <mergeCell ref="BA8:BA10"/>
    <mergeCell ref="BB8:BB10"/>
    <mergeCell ref="BC8:BC10"/>
    <mergeCell ref="JI3:JJ3"/>
    <mergeCell ref="IR4:JK5"/>
    <mergeCell ref="JH7:JJ7"/>
    <mergeCell ref="IS8:IS10"/>
    <mergeCell ref="JH8:JH10"/>
    <mergeCell ref="JI8:JI10"/>
    <mergeCell ref="JJ8:JJ10"/>
    <mergeCell ref="IS11:IS14"/>
    <mergeCell ref="JH11:JH14"/>
    <mergeCell ref="JI11:JI14"/>
    <mergeCell ref="JJ11:JJ14"/>
    <mergeCell ref="IN3:IO3"/>
    <mergeCell ref="IM7:IO7"/>
    <mergeCell ref="HX8:HX10"/>
    <mergeCell ref="IM8:IM10"/>
    <mergeCell ref="IN8:IN10"/>
    <mergeCell ref="IO8:IO10"/>
    <mergeCell ref="HX11:HX14"/>
    <mergeCell ref="IM11:IM14"/>
    <mergeCell ref="IN11:IN14"/>
    <mergeCell ref="IO11:IO14"/>
    <mergeCell ref="IR27:JJ28"/>
    <mergeCell ref="IR29:JJ31"/>
    <mergeCell ref="IS15:IS18"/>
    <mergeCell ref="JH15:JH18"/>
    <mergeCell ref="JI15:JI18"/>
    <mergeCell ref="JJ15:JJ18"/>
    <mergeCell ref="IS19:IS22"/>
    <mergeCell ref="JH19:JH22"/>
    <mergeCell ref="JI19:JI22"/>
    <mergeCell ref="JJ19:JJ22"/>
    <mergeCell ref="IS24:JG24"/>
  </mergeCells>
  <pageMargins left="0.70866141732283472" right="0.70866141732283472" top="0.74803149606299213" bottom="0.74803149606299213" header="0.31496062992125984" footer="0.31496062992125984"/>
  <pageSetup pageOrder="overThenDown" orientation="landscape" r:id="rId1"/>
  <ignoredErrors>
    <ignoredError sqref="Z8:AB22" evalError="1"/>
    <ignoredError sqref="AR24 AT24 AV24 AF21:AK21" formula="1"/>
    <ignoredError sqref="BS8:BS24 BS2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9" tint="0.59999389629810485"/>
  </sheetPr>
  <dimension ref="A3:U45"/>
  <sheetViews>
    <sheetView topLeftCell="A22" zoomScale="85" zoomScaleNormal="85" workbookViewId="0">
      <selection activeCell="T16" sqref="T16"/>
    </sheetView>
  </sheetViews>
  <sheetFormatPr baseColWidth="10" defaultRowHeight="21" customHeight="1" x14ac:dyDescent="0.25"/>
  <cols>
    <col min="1" max="1" width="4.85546875" style="127" customWidth="1"/>
    <col min="2" max="4" width="5.85546875" style="127" customWidth="1"/>
    <col min="5" max="12" width="8.85546875" style="127" customWidth="1"/>
    <col min="13" max="16" width="5.85546875" style="127" customWidth="1"/>
    <col min="17" max="17" width="4.85546875" style="127" customWidth="1"/>
    <col min="18" max="19" width="5.85546875" style="127" customWidth="1"/>
    <col min="20" max="16384" width="11.42578125" style="127"/>
  </cols>
  <sheetData>
    <row r="3" spans="1:21" ht="21" customHeight="1" x14ac:dyDescent="0.25">
      <c r="A3" s="734" t="s">
        <v>189</v>
      </c>
      <c r="B3" s="734"/>
      <c r="C3" s="734"/>
      <c r="D3" s="734"/>
      <c r="E3" s="734"/>
      <c r="F3" s="734"/>
      <c r="G3" s="734"/>
      <c r="H3" s="734"/>
      <c r="I3" s="734"/>
      <c r="J3" s="734"/>
      <c r="K3" s="734"/>
      <c r="L3" s="734"/>
      <c r="M3" s="734"/>
      <c r="N3" s="734"/>
      <c r="O3" s="734"/>
      <c r="P3" s="734"/>
      <c r="Q3" s="734"/>
      <c r="R3" s="284"/>
      <c r="S3" s="284"/>
    </row>
    <row r="4" spans="1:21" ht="21" customHeight="1" x14ac:dyDescent="0.25">
      <c r="A4" s="734"/>
      <c r="B4" s="734"/>
      <c r="C4" s="734"/>
      <c r="D4" s="734"/>
      <c r="E4" s="734"/>
      <c r="F4" s="734"/>
      <c r="G4" s="734"/>
      <c r="H4" s="734"/>
      <c r="I4" s="734"/>
      <c r="J4" s="734"/>
      <c r="K4" s="734"/>
      <c r="L4" s="734"/>
      <c r="M4" s="734"/>
      <c r="N4" s="734"/>
      <c r="O4" s="734"/>
      <c r="P4" s="734"/>
      <c r="Q4" s="734"/>
      <c r="R4" s="284"/>
      <c r="S4" s="284"/>
    </row>
    <row r="5" spans="1:21" ht="21" customHeight="1" thickBot="1" x14ac:dyDescent="0.3">
      <c r="A5" s="654" t="s">
        <v>179</v>
      </c>
      <c r="B5" s="654"/>
      <c r="C5" s="654"/>
      <c r="D5" s="654"/>
      <c r="E5" s="654"/>
      <c r="F5" s="654"/>
      <c r="G5" s="654"/>
      <c r="H5" s="654"/>
      <c r="I5" s="654"/>
      <c r="J5" s="654"/>
      <c r="K5" s="654"/>
      <c r="L5" s="654"/>
      <c r="M5" s="654"/>
      <c r="N5" s="654"/>
      <c r="O5" s="654"/>
      <c r="P5" s="654"/>
      <c r="Q5" s="654"/>
      <c r="R5" s="364"/>
      <c r="S5" s="364"/>
    </row>
    <row r="6" spans="1:21" ht="21" customHeight="1" thickBot="1" x14ac:dyDescent="0.3">
      <c r="A6" s="364"/>
      <c r="B6" s="364"/>
      <c r="C6" s="364"/>
      <c r="D6" s="364"/>
      <c r="E6" s="644" t="s">
        <v>79</v>
      </c>
      <c r="F6" s="645"/>
      <c r="G6" s="645"/>
      <c r="H6" s="646"/>
      <c r="I6" s="644" t="s">
        <v>80</v>
      </c>
      <c r="J6" s="645"/>
      <c r="K6" s="645"/>
      <c r="L6" s="646"/>
      <c r="M6" s="364"/>
      <c r="N6" s="364"/>
      <c r="O6" s="364"/>
      <c r="P6" s="364"/>
      <c r="Q6" s="364"/>
      <c r="R6" s="364"/>
      <c r="S6" s="364"/>
    </row>
    <row r="7" spans="1:21" s="244" customFormat="1" ht="21" customHeight="1" x14ac:dyDescent="0.25">
      <c r="B7" s="700" t="s">
        <v>116</v>
      </c>
      <c r="C7" s="701"/>
      <c r="D7" s="702"/>
      <c r="E7" s="694" t="s">
        <v>18</v>
      </c>
      <c r="F7" s="695"/>
      <c r="G7" s="694" t="s">
        <v>71</v>
      </c>
      <c r="H7" s="696"/>
      <c r="I7" s="697" t="s">
        <v>19</v>
      </c>
      <c r="J7" s="698"/>
      <c r="K7" s="697" t="s">
        <v>72</v>
      </c>
      <c r="L7" s="699"/>
      <c r="M7" s="676" t="s">
        <v>77</v>
      </c>
      <c r="N7" s="677"/>
      <c r="O7" s="680" t="s">
        <v>22</v>
      </c>
      <c r="P7" s="681"/>
      <c r="Q7" s="357"/>
      <c r="R7" s="357"/>
      <c r="S7" s="357"/>
      <c r="T7" s="357"/>
      <c r="U7" s="357"/>
    </row>
    <row r="8" spans="1:21" s="244" customFormat="1" ht="26.25" customHeight="1" thickBot="1" x14ac:dyDescent="0.3">
      <c r="B8" s="703"/>
      <c r="C8" s="704"/>
      <c r="D8" s="705"/>
      <c r="E8" s="365" t="s">
        <v>73</v>
      </c>
      <c r="F8" s="366" t="s">
        <v>74</v>
      </c>
      <c r="G8" s="198" t="s">
        <v>75</v>
      </c>
      <c r="H8" s="199" t="s">
        <v>76</v>
      </c>
      <c r="I8" s="367" t="s">
        <v>73</v>
      </c>
      <c r="J8" s="368" t="s">
        <v>74</v>
      </c>
      <c r="K8" s="201" t="s">
        <v>75</v>
      </c>
      <c r="L8" s="202" t="s">
        <v>76</v>
      </c>
      <c r="M8" s="678"/>
      <c r="N8" s="679"/>
      <c r="O8" s="682"/>
      <c r="P8" s="683"/>
      <c r="Q8" s="358"/>
      <c r="R8" s="358"/>
      <c r="S8" s="358"/>
      <c r="T8" s="359"/>
      <c r="U8" s="359"/>
    </row>
    <row r="9" spans="1:21" s="244" customFormat="1" ht="21" customHeight="1" thickBot="1" x14ac:dyDescent="0.3">
      <c r="B9" s="721">
        <v>1069</v>
      </c>
      <c r="C9" s="722"/>
      <c r="D9" s="723"/>
      <c r="E9" s="369">
        <v>118</v>
      </c>
      <c r="F9" s="370">
        <v>170</v>
      </c>
      <c r="G9" s="369">
        <v>144</v>
      </c>
      <c r="H9" s="371">
        <v>294</v>
      </c>
      <c r="I9" s="372">
        <v>134</v>
      </c>
      <c r="J9" s="370">
        <v>150</v>
      </c>
      <c r="K9" s="369">
        <v>58</v>
      </c>
      <c r="L9" s="371">
        <v>153</v>
      </c>
      <c r="M9" s="711">
        <v>34</v>
      </c>
      <c r="N9" s="712"/>
      <c r="O9" s="707">
        <f>M9+L9+K9+J9+I9+H9+G9+F9+E9</f>
        <v>1255</v>
      </c>
      <c r="P9" s="708"/>
      <c r="Q9" s="360"/>
      <c r="R9" s="360"/>
      <c r="S9" s="360"/>
    </row>
    <row r="10" spans="1:21" s="244" customFormat="1" ht="21" customHeight="1" thickBot="1" x14ac:dyDescent="0.3">
      <c r="B10" s="724"/>
      <c r="C10" s="725"/>
      <c r="D10" s="726"/>
      <c r="E10" s="373">
        <f>E9+F9</f>
        <v>288</v>
      </c>
      <c r="F10" s="374">
        <f>E10/O9</f>
        <v>0.22948207171314741</v>
      </c>
      <c r="G10" s="373">
        <f>G9+H9</f>
        <v>438</v>
      </c>
      <c r="H10" s="375">
        <f>G10/O9</f>
        <v>0.349003984063745</v>
      </c>
      <c r="I10" s="373">
        <f>I9+J9</f>
        <v>284</v>
      </c>
      <c r="J10" s="374">
        <f>I10/O9</f>
        <v>0.22629482071713147</v>
      </c>
      <c r="K10" s="373">
        <f>K9+L9</f>
        <v>211</v>
      </c>
      <c r="L10" s="375">
        <f>K10/O9</f>
        <v>0.16812749003984065</v>
      </c>
      <c r="M10" s="713"/>
      <c r="N10" s="714"/>
      <c r="O10" s="709"/>
      <c r="P10" s="710"/>
      <c r="Q10" s="360"/>
      <c r="R10" s="360"/>
      <c r="S10" s="360"/>
    </row>
    <row r="11" spans="1:21" s="244" customFormat="1" ht="21" customHeight="1" thickBot="1" x14ac:dyDescent="0.3">
      <c r="B11" s="727"/>
      <c r="C11" s="728"/>
      <c r="D11" s="729"/>
      <c r="E11" s="715" t="s">
        <v>79</v>
      </c>
      <c r="F11" s="716"/>
      <c r="G11" s="379">
        <f>G10+E10</f>
        <v>726</v>
      </c>
      <c r="H11" s="380">
        <f>H10+F10</f>
        <v>0.57848605577689238</v>
      </c>
      <c r="I11" s="715" t="s">
        <v>80</v>
      </c>
      <c r="J11" s="716"/>
      <c r="K11" s="379">
        <f>K10+I10</f>
        <v>495</v>
      </c>
      <c r="L11" s="380">
        <f>L10+J10</f>
        <v>0.39442231075697209</v>
      </c>
      <c r="M11" s="717">
        <f>M9/O9</f>
        <v>2.7091633466135457E-2</v>
      </c>
      <c r="N11" s="718"/>
      <c r="O11" s="719">
        <f>M11+L11+H11</f>
        <v>1</v>
      </c>
      <c r="P11" s="720"/>
      <c r="Q11" s="360"/>
      <c r="R11" s="360"/>
      <c r="S11" s="360"/>
    </row>
    <row r="12" spans="1:21" s="244" customFormat="1" ht="21" customHeight="1" x14ac:dyDescent="0.25">
      <c r="A12" s="127"/>
      <c r="B12" s="128"/>
      <c r="C12" s="128"/>
      <c r="D12" s="128"/>
      <c r="E12" s="128"/>
      <c r="F12" s="128"/>
      <c r="G12" s="128"/>
      <c r="H12" s="128"/>
      <c r="I12" s="128"/>
      <c r="J12" s="128"/>
      <c r="K12" s="128"/>
      <c r="L12" s="128"/>
      <c r="M12" s="128"/>
      <c r="N12" s="128"/>
      <c r="O12" s="128"/>
      <c r="P12" s="128"/>
      <c r="Q12" s="128"/>
      <c r="R12" s="361"/>
      <c r="S12" s="361"/>
    </row>
    <row r="13" spans="1:21" ht="21" customHeight="1" x14ac:dyDescent="0.25">
      <c r="A13" s="647" t="s">
        <v>180</v>
      </c>
      <c r="B13" s="647"/>
      <c r="C13" s="647"/>
      <c r="D13" s="647"/>
      <c r="E13" s="647"/>
      <c r="F13" s="647"/>
      <c r="G13" s="647"/>
      <c r="H13" s="647"/>
      <c r="I13" s="647"/>
      <c r="J13" s="647"/>
      <c r="K13" s="647"/>
      <c r="L13" s="647"/>
      <c r="M13" s="647"/>
      <c r="N13" s="647"/>
      <c r="O13" s="647"/>
      <c r="P13" s="647"/>
      <c r="Q13" s="647"/>
      <c r="R13" s="128"/>
      <c r="S13" s="128"/>
    </row>
    <row r="14" spans="1:21" ht="21" customHeight="1" thickBot="1" x14ac:dyDescent="0.3">
      <c r="A14" s="647"/>
      <c r="B14" s="647"/>
      <c r="C14" s="647"/>
      <c r="D14" s="647"/>
      <c r="E14" s="647"/>
      <c r="F14" s="647"/>
      <c r="G14" s="647"/>
      <c r="H14" s="647"/>
      <c r="I14" s="647"/>
      <c r="J14" s="647"/>
      <c r="K14" s="647"/>
      <c r="L14" s="647"/>
      <c r="M14" s="647"/>
      <c r="N14" s="647"/>
      <c r="O14" s="647"/>
      <c r="P14" s="647"/>
      <c r="Q14" s="647"/>
      <c r="R14" s="376"/>
      <c r="S14" s="376"/>
    </row>
    <row r="15" spans="1:21" ht="21" customHeight="1" thickBot="1" x14ac:dyDescent="0.3">
      <c r="B15" s="730" t="str">
        <f>'Consolidado numérico JP'!BF6</f>
        <v>Derecho Vulnerado</v>
      </c>
      <c r="C15" s="731"/>
      <c r="D15" s="731"/>
      <c r="E15" s="731"/>
      <c r="F15" s="731"/>
      <c r="G15" s="731"/>
      <c r="H15" s="731"/>
      <c r="I15" s="731"/>
      <c r="J15" s="731"/>
      <c r="K15" s="732"/>
      <c r="L15" s="648" t="s">
        <v>66</v>
      </c>
      <c r="M15" s="731"/>
      <c r="N15" s="733"/>
      <c r="O15" s="648" t="s">
        <v>33</v>
      </c>
      <c r="P15" s="649"/>
      <c r="Q15" s="223"/>
      <c r="R15" s="362"/>
      <c r="S15" s="362"/>
    </row>
    <row r="16" spans="1:21" ht="21" customHeight="1" x14ac:dyDescent="0.25">
      <c r="B16" s="667" t="str">
        <f>'Consolidado numérico JP'!BF7</f>
        <v>37.-Derecho a la Integridad Personal</v>
      </c>
      <c r="C16" s="668"/>
      <c r="D16" s="668"/>
      <c r="E16" s="668"/>
      <c r="F16" s="668"/>
      <c r="G16" s="668"/>
      <c r="H16" s="668"/>
      <c r="I16" s="668"/>
      <c r="J16" s="669"/>
      <c r="K16" s="669"/>
      <c r="L16" s="670">
        <f>'Consolidado numérico JP'!BG7</f>
        <v>883</v>
      </c>
      <c r="M16" s="671"/>
      <c r="N16" s="672"/>
      <c r="O16" s="650">
        <f>L16/L23</f>
        <v>0.60027192386131878</v>
      </c>
      <c r="P16" s="651"/>
      <c r="Q16" s="363"/>
      <c r="R16" s="223"/>
      <c r="S16" s="223"/>
    </row>
    <row r="17" spans="1:19" ht="21" customHeight="1" x14ac:dyDescent="0.25">
      <c r="B17" s="667" t="str">
        <f>'Consolidado numérico JP'!BF8</f>
        <v>43.- Protección especial frente al  traslado y retención ilícitos</v>
      </c>
      <c r="C17" s="668"/>
      <c r="D17" s="668"/>
      <c r="E17" s="668"/>
      <c r="F17" s="668"/>
      <c r="G17" s="668"/>
      <c r="H17" s="668"/>
      <c r="I17" s="668"/>
      <c r="J17" s="669"/>
      <c r="K17" s="669"/>
      <c r="L17" s="670">
        <f>'Consolidado numérico JP'!BG8</f>
        <v>165</v>
      </c>
      <c r="M17" s="671"/>
      <c r="N17" s="672"/>
      <c r="O17" s="652">
        <f>L17/L23</f>
        <v>0.11216859279401767</v>
      </c>
      <c r="P17" s="653"/>
      <c r="Q17" s="363"/>
      <c r="R17" s="363"/>
      <c r="S17" s="363"/>
    </row>
    <row r="18" spans="1:19" ht="21" customHeight="1" x14ac:dyDescent="0.25">
      <c r="B18" s="667" t="str">
        <f>'Consolidado numérico JP'!BF9</f>
        <v>21.- Derecho a la salud</v>
      </c>
      <c r="C18" s="668"/>
      <c r="D18" s="668"/>
      <c r="E18" s="668"/>
      <c r="F18" s="668"/>
      <c r="G18" s="668"/>
      <c r="H18" s="668"/>
      <c r="I18" s="668"/>
      <c r="J18" s="669"/>
      <c r="K18" s="669"/>
      <c r="L18" s="670">
        <f>'Consolidado numérico JP'!BG9</f>
        <v>165</v>
      </c>
      <c r="M18" s="671"/>
      <c r="N18" s="672"/>
      <c r="O18" s="652">
        <f>L18/L23</f>
        <v>0.11216859279401767</v>
      </c>
      <c r="P18" s="653"/>
      <c r="Q18" s="363"/>
      <c r="R18" s="363"/>
      <c r="S18" s="363"/>
    </row>
    <row r="19" spans="1:19" ht="21" customHeight="1" x14ac:dyDescent="0.25">
      <c r="B19" s="667" t="str">
        <f>'Consolidado numérico JP'!BF10</f>
        <v>81.- Derecho a la educación y cultura</v>
      </c>
      <c r="C19" s="668"/>
      <c r="D19" s="668"/>
      <c r="E19" s="668"/>
      <c r="F19" s="668"/>
      <c r="G19" s="668"/>
      <c r="H19" s="668"/>
      <c r="I19" s="668"/>
      <c r="J19" s="669"/>
      <c r="K19" s="669"/>
      <c r="L19" s="670">
        <f>'Consolidado numérico JP'!BG10</f>
        <v>89</v>
      </c>
      <c r="M19" s="671"/>
      <c r="N19" s="672"/>
      <c r="O19" s="652">
        <f>L19/L23</f>
        <v>6.0503059143439834E-2</v>
      </c>
      <c r="P19" s="653"/>
      <c r="Q19" s="363"/>
      <c r="R19" s="363"/>
      <c r="S19" s="363"/>
    </row>
    <row r="20" spans="1:19" ht="21" customHeight="1" x14ac:dyDescent="0.25">
      <c r="B20" s="667" t="str">
        <f>'Consolidado numérico JP'!BF11</f>
        <v>20.- Derecho a un nivel de vida digno y adecuado</v>
      </c>
      <c r="C20" s="668"/>
      <c r="D20" s="668"/>
      <c r="E20" s="668"/>
      <c r="F20" s="668"/>
      <c r="G20" s="668"/>
      <c r="H20" s="668"/>
      <c r="I20" s="668"/>
      <c r="J20" s="669"/>
      <c r="K20" s="669"/>
      <c r="L20" s="670">
        <f>'Consolidado numérico JP'!BG11</f>
        <v>57</v>
      </c>
      <c r="M20" s="671"/>
      <c r="N20" s="672"/>
      <c r="O20" s="652">
        <f>L20/L23</f>
        <v>3.8749150237933377E-2</v>
      </c>
      <c r="P20" s="653"/>
      <c r="Q20" s="363"/>
      <c r="R20" s="363"/>
      <c r="S20" s="363"/>
    </row>
    <row r="21" spans="1:19" ht="21" customHeight="1" x14ac:dyDescent="0.25">
      <c r="B21" s="667" t="str">
        <f>'Consolidado numérico JP'!BF12</f>
        <v>16.- Derecho a la vida</v>
      </c>
      <c r="C21" s="668"/>
      <c r="D21" s="668"/>
      <c r="E21" s="668"/>
      <c r="F21" s="668"/>
      <c r="G21" s="668"/>
      <c r="H21" s="668"/>
      <c r="I21" s="668"/>
      <c r="J21" s="669"/>
      <c r="K21" s="669"/>
      <c r="L21" s="670">
        <f>'Consolidado numérico JP'!BG12</f>
        <v>26</v>
      </c>
      <c r="M21" s="671"/>
      <c r="N21" s="672"/>
      <c r="O21" s="652">
        <f>L21/L23</f>
        <v>1.7675050985723997E-2</v>
      </c>
      <c r="P21" s="653"/>
      <c r="Q21" s="363"/>
      <c r="R21" s="363"/>
      <c r="S21" s="363"/>
    </row>
    <row r="22" spans="1:19" ht="21" customHeight="1" thickBot="1" x14ac:dyDescent="0.3">
      <c r="B22" s="673" t="s">
        <v>56</v>
      </c>
      <c r="C22" s="674"/>
      <c r="D22" s="674"/>
      <c r="E22" s="674"/>
      <c r="F22" s="674"/>
      <c r="G22" s="674"/>
      <c r="H22" s="674"/>
      <c r="I22" s="674"/>
      <c r="J22" s="675"/>
      <c r="K22" s="675"/>
      <c r="L22" s="670">
        <v>86</v>
      </c>
      <c r="M22" s="671"/>
      <c r="N22" s="672"/>
      <c r="O22" s="692">
        <f>L22/L23</f>
        <v>5.8463630183548609E-2</v>
      </c>
      <c r="P22" s="693"/>
      <c r="Q22" s="363"/>
      <c r="R22" s="363"/>
      <c r="S22" s="363"/>
    </row>
    <row r="23" spans="1:19" ht="21" customHeight="1" thickBot="1" x14ac:dyDescent="0.3">
      <c r="B23" s="658" t="s">
        <v>67</v>
      </c>
      <c r="C23" s="659"/>
      <c r="D23" s="659"/>
      <c r="E23" s="659"/>
      <c r="F23" s="659"/>
      <c r="G23" s="659"/>
      <c r="H23" s="659"/>
      <c r="I23" s="659"/>
      <c r="J23" s="660"/>
      <c r="K23" s="660"/>
      <c r="L23" s="661">
        <f>SUM(L16:L22)</f>
        <v>1471</v>
      </c>
      <c r="M23" s="662"/>
      <c r="N23" s="663"/>
      <c r="O23" s="664">
        <f>O22+O21+O20+O19+O18+O17+O16</f>
        <v>1</v>
      </c>
      <c r="P23" s="665"/>
      <c r="Q23" s="130"/>
      <c r="R23" s="363"/>
      <c r="S23" s="363"/>
    </row>
    <row r="24" spans="1:19" ht="21" customHeight="1" x14ac:dyDescent="0.25">
      <c r="B24" s="129"/>
      <c r="C24" s="129"/>
      <c r="D24" s="129"/>
      <c r="E24" s="129"/>
      <c r="F24" s="129"/>
      <c r="G24" s="129"/>
      <c r="H24" s="129"/>
      <c r="I24" s="129"/>
      <c r="J24" s="129"/>
      <c r="K24" s="129"/>
      <c r="L24" s="129"/>
      <c r="M24" s="129"/>
      <c r="N24" s="129"/>
      <c r="O24" s="129"/>
      <c r="P24" s="129"/>
      <c r="Q24" s="129"/>
      <c r="R24" s="130"/>
      <c r="S24" s="130"/>
    </row>
    <row r="25" spans="1:19" ht="21" customHeight="1" thickBot="1" x14ac:dyDescent="0.3">
      <c r="A25" s="666" t="s">
        <v>181</v>
      </c>
      <c r="B25" s="666"/>
      <c r="C25" s="666"/>
      <c r="D25" s="666"/>
      <c r="E25" s="666"/>
      <c r="F25" s="666"/>
      <c r="G25" s="666"/>
      <c r="H25" s="666"/>
      <c r="I25" s="666"/>
      <c r="J25" s="666"/>
      <c r="K25" s="666"/>
      <c r="L25" s="666"/>
      <c r="M25" s="666"/>
      <c r="N25" s="666"/>
      <c r="O25" s="666"/>
      <c r="P25" s="666"/>
      <c r="Q25" s="666"/>
      <c r="R25" s="283"/>
      <c r="S25" s="283"/>
    </row>
    <row r="26" spans="1:19" ht="21" customHeight="1" thickBot="1" x14ac:dyDescent="0.3">
      <c r="A26" s="244"/>
      <c r="B26" s="688" t="s">
        <v>145</v>
      </c>
      <c r="C26" s="689"/>
      <c r="D26" s="689"/>
      <c r="E26" s="690"/>
      <c r="F26" s="357"/>
      <c r="G26" s="357"/>
      <c r="H26" s="357"/>
      <c r="I26" s="357"/>
      <c r="J26" s="357"/>
      <c r="K26" s="357"/>
      <c r="L26" s="357"/>
      <c r="M26" s="357"/>
      <c r="N26" s="357"/>
      <c r="O26" s="244"/>
      <c r="P26" s="244"/>
      <c r="Q26" s="244"/>
      <c r="R26" s="129"/>
      <c r="S26" s="129"/>
    </row>
    <row r="27" spans="1:19" ht="21" customHeight="1" thickBot="1" x14ac:dyDescent="0.3">
      <c r="A27" s="244"/>
      <c r="B27" s="655">
        <v>253</v>
      </c>
      <c r="C27" s="656"/>
      <c r="D27" s="656"/>
      <c r="E27" s="657"/>
      <c r="F27" s="244"/>
      <c r="G27" s="244"/>
      <c r="H27" s="244"/>
      <c r="I27" s="244"/>
      <c r="J27" s="244"/>
      <c r="K27" s="244"/>
      <c r="L27" s="244"/>
      <c r="M27" s="244"/>
      <c r="N27" s="244"/>
      <c r="O27" s="244"/>
      <c r="P27" s="244"/>
      <c r="Q27" s="244"/>
      <c r="R27" s="377"/>
      <c r="S27" s="377"/>
    </row>
    <row r="28" spans="1:19" ht="21" customHeight="1" x14ac:dyDescent="0.25">
      <c r="A28" s="244"/>
      <c r="B28" s="133"/>
      <c r="C28" s="133"/>
      <c r="D28" s="133"/>
      <c r="E28" s="133"/>
      <c r="F28" s="244"/>
      <c r="G28" s="244"/>
      <c r="H28" s="244"/>
      <c r="I28" s="244"/>
      <c r="J28" s="244"/>
      <c r="K28" s="244"/>
      <c r="L28" s="244"/>
      <c r="M28" s="244"/>
      <c r="N28" s="244"/>
      <c r="O28" s="244"/>
      <c r="P28" s="244"/>
      <c r="Q28" s="244"/>
    </row>
    <row r="29" spans="1:19" ht="21" customHeight="1" thickBot="1" x14ac:dyDescent="0.3">
      <c r="A29" s="666" t="s">
        <v>182</v>
      </c>
      <c r="B29" s="666"/>
      <c r="C29" s="666"/>
      <c r="D29" s="666"/>
      <c r="E29" s="666"/>
      <c r="F29" s="666"/>
      <c r="G29" s="666"/>
      <c r="H29" s="666"/>
      <c r="I29" s="666"/>
      <c r="J29" s="666"/>
      <c r="K29" s="666"/>
      <c r="L29" s="666"/>
      <c r="M29" s="666"/>
      <c r="N29" s="666"/>
      <c r="O29" s="666"/>
      <c r="P29" s="666"/>
      <c r="Q29" s="666"/>
    </row>
    <row r="30" spans="1:19" ht="21" customHeight="1" thickBot="1" x14ac:dyDescent="0.3">
      <c r="A30" s="244"/>
      <c r="B30" s="685" t="s">
        <v>146</v>
      </c>
      <c r="C30" s="686"/>
      <c r="D30" s="686"/>
      <c r="E30" s="687"/>
      <c r="F30" s="688" t="s">
        <v>68</v>
      </c>
      <c r="G30" s="689"/>
      <c r="H30" s="689"/>
      <c r="I30" s="690"/>
      <c r="J30" s="244"/>
      <c r="K30" s="244"/>
      <c r="L30" s="244"/>
      <c r="M30" s="244"/>
      <c r="N30" s="244"/>
      <c r="O30" s="244"/>
      <c r="P30" s="244"/>
      <c r="Q30" s="244"/>
      <c r="R30" s="131"/>
      <c r="S30" s="131"/>
    </row>
    <row r="31" spans="1:19" ht="21" customHeight="1" thickBot="1" x14ac:dyDescent="0.3">
      <c r="A31" s="244"/>
      <c r="B31" s="655">
        <v>258</v>
      </c>
      <c r="C31" s="656"/>
      <c r="D31" s="656"/>
      <c r="E31" s="691"/>
      <c r="F31" s="655">
        <v>749</v>
      </c>
      <c r="G31" s="656"/>
      <c r="H31" s="656"/>
      <c r="I31" s="657"/>
      <c r="J31" s="244"/>
      <c r="K31" s="244"/>
      <c r="L31" s="244"/>
      <c r="M31" s="244"/>
      <c r="N31" s="244"/>
      <c r="O31" s="244"/>
      <c r="P31" s="244"/>
      <c r="Q31" s="244"/>
      <c r="R31" s="132"/>
      <c r="S31" s="132"/>
    </row>
    <row r="32" spans="1:19" ht="21" customHeight="1" x14ac:dyDescent="0.25">
      <c r="A32" s="244"/>
      <c r="B32" s="133"/>
      <c r="C32" s="133"/>
      <c r="D32" s="133"/>
      <c r="E32" s="133"/>
      <c r="F32" s="244"/>
      <c r="G32" s="244"/>
      <c r="H32" s="244"/>
      <c r="I32" s="244"/>
      <c r="J32" s="244"/>
      <c r="K32" s="244"/>
      <c r="L32" s="244"/>
      <c r="M32" s="244"/>
      <c r="N32" s="244"/>
      <c r="O32" s="244"/>
      <c r="P32" s="244"/>
      <c r="Q32" s="244"/>
      <c r="R32" s="129"/>
      <c r="S32" s="129"/>
    </row>
    <row r="33" spans="1:19" ht="21" customHeight="1" thickBot="1" x14ac:dyDescent="0.3">
      <c r="A33" s="666" t="s">
        <v>183</v>
      </c>
      <c r="B33" s="666"/>
      <c r="C33" s="666"/>
      <c r="D33" s="666"/>
      <c r="E33" s="666"/>
      <c r="F33" s="666"/>
      <c r="G33" s="666"/>
      <c r="H33" s="666"/>
      <c r="I33" s="666"/>
      <c r="J33" s="666"/>
      <c r="K33" s="666"/>
      <c r="L33" s="666"/>
      <c r="M33" s="666"/>
      <c r="N33" s="666"/>
      <c r="O33" s="666"/>
      <c r="P33" s="666"/>
      <c r="Q33" s="666"/>
      <c r="R33" s="281"/>
      <c r="S33" s="281"/>
    </row>
    <row r="34" spans="1:19" ht="21" customHeight="1" thickBot="1" x14ac:dyDescent="0.3">
      <c r="A34" s="280"/>
      <c r="B34" s="685" t="s">
        <v>147</v>
      </c>
      <c r="C34" s="686"/>
      <c r="D34" s="686"/>
      <c r="E34" s="687"/>
      <c r="F34" s="685" t="s">
        <v>148</v>
      </c>
      <c r="G34" s="686"/>
      <c r="H34" s="686"/>
      <c r="I34" s="687"/>
      <c r="J34" s="685" t="s">
        <v>149</v>
      </c>
      <c r="K34" s="686"/>
      <c r="L34" s="686"/>
      <c r="M34" s="687"/>
      <c r="N34" s="685" t="s">
        <v>14</v>
      </c>
      <c r="O34" s="686"/>
      <c r="P34" s="686"/>
      <c r="Q34" s="736"/>
    </row>
    <row r="35" spans="1:19" ht="21" customHeight="1" thickBot="1" x14ac:dyDescent="0.3">
      <c r="A35" s="280"/>
      <c r="B35" s="655">
        <v>80</v>
      </c>
      <c r="C35" s="656"/>
      <c r="D35" s="656"/>
      <c r="E35" s="691"/>
      <c r="F35" s="655">
        <v>15</v>
      </c>
      <c r="G35" s="656"/>
      <c r="H35" s="656"/>
      <c r="I35" s="691"/>
      <c r="J35" s="655">
        <v>49</v>
      </c>
      <c r="K35" s="656"/>
      <c r="L35" s="656"/>
      <c r="M35" s="691"/>
      <c r="N35" s="655">
        <f>J35+F35+B35</f>
        <v>144</v>
      </c>
      <c r="O35" s="656"/>
      <c r="P35" s="656"/>
      <c r="Q35" s="657"/>
    </row>
    <row r="36" spans="1:19" ht="21" customHeight="1" x14ac:dyDescent="0.25">
      <c r="A36" s="280"/>
      <c r="B36" s="280"/>
      <c r="C36" s="280"/>
      <c r="D36" s="280"/>
      <c r="E36" s="280"/>
      <c r="F36" s="280"/>
      <c r="G36" s="280"/>
      <c r="H36" s="280"/>
      <c r="I36" s="381"/>
      <c r="J36" s="280"/>
      <c r="K36" s="280"/>
      <c r="L36" s="280"/>
      <c r="M36" s="280"/>
      <c r="N36" s="280"/>
      <c r="O36" s="280"/>
      <c r="P36" s="280"/>
      <c r="Q36" s="280"/>
    </row>
    <row r="37" spans="1:19" ht="21" customHeight="1" thickBot="1" x14ac:dyDescent="0.3">
      <c r="A37" s="706" t="s">
        <v>184</v>
      </c>
      <c r="B37" s="706"/>
      <c r="C37" s="706"/>
      <c r="D37" s="706"/>
      <c r="E37" s="706"/>
      <c r="F37" s="706"/>
      <c r="G37" s="706"/>
      <c r="H37" s="706"/>
      <c r="I37" s="706"/>
      <c r="J37" s="706"/>
      <c r="K37" s="706"/>
      <c r="L37" s="706"/>
      <c r="M37" s="706"/>
      <c r="N37" s="706"/>
      <c r="O37" s="706"/>
      <c r="P37" s="706"/>
      <c r="Q37" s="706"/>
      <c r="R37" s="132"/>
      <c r="S37" s="132"/>
    </row>
    <row r="38" spans="1:19" ht="21" customHeight="1" thickBot="1" x14ac:dyDescent="0.3">
      <c r="B38" s="685" t="s">
        <v>69</v>
      </c>
      <c r="C38" s="686"/>
      <c r="D38" s="686"/>
      <c r="E38" s="687"/>
      <c r="F38" s="688" t="s">
        <v>70</v>
      </c>
      <c r="G38" s="689"/>
      <c r="H38" s="689"/>
      <c r="I38" s="690"/>
      <c r="J38" s="134"/>
      <c r="R38" s="132"/>
      <c r="S38" s="132"/>
    </row>
    <row r="39" spans="1:19" ht="21" customHeight="1" thickBot="1" x14ac:dyDescent="0.3">
      <c r="B39" s="655">
        <v>0</v>
      </c>
      <c r="C39" s="656"/>
      <c r="D39" s="656"/>
      <c r="E39" s="691"/>
      <c r="F39" s="655">
        <v>0</v>
      </c>
      <c r="G39" s="656"/>
      <c r="H39" s="656"/>
      <c r="I39" s="657"/>
      <c r="J39" s="134"/>
    </row>
    <row r="40" spans="1:19" ht="21" customHeight="1" x14ac:dyDescent="0.25">
      <c r="B40" s="684" t="s">
        <v>142</v>
      </c>
      <c r="C40" s="684"/>
      <c r="D40" s="684"/>
      <c r="E40" s="684"/>
      <c r="F40" s="684"/>
      <c r="G40" s="684"/>
      <c r="H40" s="684"/>
      <c r="I40" s="684"/>
      <c r="J40" s="684"/>
      <c r="R40" s="378"/>
      <c r="S40" s="378"/>
    </row>
    <row r="41" spans="1:19" ht="21" customHeight="1" x14ac:dyDescent="0.25">
      <c r="B41" s="135"/>
      <c r="C41" s="135"/>
      <c r="D41" s="135"/>
      <c r="E41" s="282"/>
      <c r="F41" s="282"/>
      <c r="G41" s="282"/>
      <c r="H41" s="282"/>
      <c r="I41" s="282"/>
      <c r="J41" s="282"/>
      <c r="R41" s="378"/>
      <c r="S41" s="378"/>
    </row>
    <row r="42" spans="1:19" ht="21" customHeight="1" x14ac:dyDescent="0.25">
      <c r="B42" s="219"/>
      <c r="C42" s="219"/>
      <c r="D42" s="219"/>
      <c r="E42" s="219"/>
      <c r="F42" s="219"/>
      <c r="G42" s="219"/>
      <c r="H42" s="219"/>
      <c r="I42" s="219"/>
      <c r="J42" s="219"/>
      <c r="L42" s="378"/>
      <c r="M42" s="378"/>
      <c r="N42" s="378"/>
      <c r="O42" s="378"/>
      <c r="P42" s="378"/>
      <c r="Q42" s="378"/>
    </row>
    <row r="43" spans="1:19" ht="21" customHeight="1" x14ac:dyDescent="0.25">
      <c r="J43" s="378"/>
      <c r="K43" s="378"/>
      <c r="L43" s="378"/>
      <c r="M43" s="378"/>
      <c r="N43" s="378"/>
      <c r="O43" s="378"/>
      <c r="P43" s="378"/>
      <c r="Q43" s="378"/>
    </row>
    <row r="44" spans="1:19" ht="21" customHeight="1" x14ac:dyDescent="0.25">
      <c r="A44" s="735" t="s">
        <v>190</v>
      </c>
      <c r="B44" s="735"/>
      <c r="C44" s="735"/>
      <c r="D44" s="735"/>
      <c r="E44" s="735"/>
      <c r="F44" s="735"/>
      <c r="G44" s="735"/>
      <c r="H44" s="735"/>
      <c r="I44" s="735"/>
      <c r="J44" s="735"/>
      <c r="K44" s="735"/>
      <c r="L44" s="735"/>
      <c r="M44" s="735"/>
      <c r="N44" s="735"/>
      <c r="O44" s="735"/>
      <c r="P44" s="735"/>
      <c r="Q44" s="735"/>
    </row>
    <row r="45" spans="1:19" ht="21" customHeight="1" x14ac:dyDescent="0.25">
      <c r="A45" s="735"/>
      <c r="B45" s="735"/>
      <c r="C45" s="735"/>
      <c r="D45" s="735"/>
      <c r="E45" s="735"/>
      <c r="F45" s="735"/>
      <c r="G45" s="735"/>
      <c r="H45" s="735"/>
      <c r="I45" s="735"/>
      <c r="J45" s="735"/>
      <c r="K45" s="735"/>
      <c r="L45" s="735"/>
      <c r="M45" s="735"/>
      <c r="N45" s="735"/>
      <c r="O45" s="735"/>
      <c r="P45" s="735"/>
      <c r="Q45" s="735"/>
    </row>
  </sheetData>
  <mergeCells count="70">
    <mergeCell ref="A3:Q4"/>
    <mergeCell ref="E6:H6"/>
    <mergeCell ref="A44:Q45"/>
    <mergeCell ref="B26:E26"/>
    <mergeCell ref="A29:Q29"/>
    <mergeCell ref="B31:E31"/>
    <mergeCell ref="F31:I31"/>
    <mergeCell ref="A33:Q33"/>
    <mergeCell ref="B34:E34"/>
    <mergeCell ref="B35:E35"/>
    <mergeCell ref="F34:I34"/>
    <mergeCell ref="F35:I35"/>
    <mergeCell ref="J34:M34"/>
    <mergeCell ref="J35:M35"/>
    <mergeCell ref="N34:Q34"/>
    <mergeCell ref="N35:Q35"/>
    <mergeCell ref="A37:Q37"/>
    <mergeCell ref="O9:P10"/>
    <mergeCell ref="M9:N10"/>
    <mergeCell ref="E11:F11"/>
    <mergeCell ref="I11:J11"/>
    <mergeCell ref="M11:N11"/>
    <mergeCell ref="O11:P11"/>
    <mergeCell ref="B9:D11"/>
    <mergeCell ref="B15:K15"/>
    <mergeCell ref="L15:N15"/>
    <mergeCell ref="B16:K16"/>
    <mergeCell ref="L16:N16"/>
    <mergeCell ref="B18:K18"/>
    <mergeCell ref="L18:N18"/>
    <mergeCell ref="E7:F7"/>
    <mergeCell ref="G7:H7"/>
    <mergeCell ref="I7:J7"/>
    <mergeCell ref="K7:L7"/>
    <mergeCell ref="B7:D8"/>
    <mergeCell ref="B30:E30"/>
    <mergeCell ref="F30:I30"/>
    <mergeCell ref="O22:P22"/>
    <mergeCell ref="O19:P19"/>
    <mergeCell ref="O20:P20"/>
    <mergeCell ref="B40:J40"/>
    <mergeCell ref="B38:E38"/>
    <mergeCell ref="F38:I38"/>
    <mergeCell ref="B39:E39"/>
    <mergeCell ref="F39:I39"/>
    <mergeCell ref="A5:Q5"/>
    <mergeCell ref="O18:P18"/>
    <mergeCell ref="B27:E27"/>
    <mergeCell ref="B23:K23"/>
    <mergeCell ref="L23:N23"/>
    <mergeCell ref="O23:P23"/>
    <mergeCell ref="A25:Q25"/>
    <mergeCell ref="B21:K21"/>
    <mergeCell ref="L21:N21"/>
    <mergeCell ref="B22:K22"/>
    <mergeCell ref="L22:N22"/>
    <mergeCell ref="B19:K19"/>
    <mergeCell ref="L19:N19"/>
    <mergeCell ref="B20:K20"/>
    <mergeCell ref="L20:N20"/>
    <mergeCell ref="O21:P21"/>
    <mergeCell ref="I6:L6"/>
    <mergeCell ref="A13:Q14"/>
    <mergeCell ref="O15:P15"/>
    <mergeCell ref="O16:P16"/>
    <mergeCell ref="O17:P17"/>
    <mergeCell ref="M7:N8"/>
    <mergeCell ref="O7:P8"/>
    <mergeCell ref="B17:K17"/>
    <mergeCell ref="L17:N17"/>
  </mergeCells>
  <pageMargins left="0.7" right="0.7" top="0.75" bottom="0.75" header="0.3" footer="0.3"/>
  <pageSetup scale="74" orientation="portrait" r:id="rId1"/>
  <ignoredErrors>
    <ignoredError sqref="F10:J1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 numérico JP</vt:lpstr>
      <vt:lpstr>consolidado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RM. Morales</dc:creator>
  <cp:lastModifiedBy>Maria Ines MH. Hernandez Vidal</cp:lastModifiedBy>
  <cp:lastPrinted>2015-03-12T19:25:26Z</cp:lastPrinted>
  <dcterms:created xsi:type="dcterms:W3CDTF">2014-10-17T15:10:27Z</dcterms:created>
  <dcterms:modified xsi:type="dcterms:W3CDTF">2015-07-09T17:13:18Z</dcterms:modified>
</cp:coreProperties>
</file>