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20" yWindow="45" windowWidth="15135" windowHeight="8130" tabRatio="881"/>
  </bookViews>
  <sheets>
    <sheet name="E.Situacion Finan." sheetId="6" r:id="rId1"/>
    <sheet name="E.rendimiento Eco." sheetId="7" r:id="rId2"/>
    <sheet name="FLUJO DE FONDOS " sheetId="12" r:id="rId3"/>
    <sheet name="COMP Flujo de fondos" sheetId="9" r:id="rId4"/>
    <sheet name="EEP" sheetId="14" r:id="rId5"/>
    <sheet name="E.S.F ANEXO" sheetId="15" r:id="rId6"/>
  </sheets>
  <definedNames>
    <definedName name="_xlnm.Print_Titles" localSheetId="5">'E.S.F ANEXO'!$2:$9</definedName>
    <definedName name="_xlnm.Print_Titles" localSheetId="0">'E.Situacion Finan.'!$1:$8</definedName>
  </definedNames>
  <calcPr calcId="124519"/>
</workbook>
</file>

<file path=xl/calcChain.xml><?xml version="1.0" encoding="utf-8"?>
<calcChain xmlns="http://schemas.openxmlformats.org/spreadsheetml/2006/main">
  <c r="K31" i="15"/>
  <c r="K17"/>
  <c r="E61"/>
  <c r="E50"/>
  <c r="H19" i="9"/>
  <c r="H10"/>
  <c r="H30" s="1"/>
  <c r="D19"/>
  <c r="D10"/>
  <c r="E25" i="12"/>
  <c r="E17"/>
  <c r="E34" s="1"/>
  <c r="E12"/>
  <c r="E12" i="7"/>
  <c r="E58" i="15"/>
  <c r="D30" i="9" l="1"/>
  <c r="E18" i="7"/>
  <c r="F17" s="1"/>
  <c r="C12" i="12" l="1"/>
  <c r="F31" i="6"/>
  <c r="F30" s="1"/>
  <c r="L12" i="15"/>
  <c r="N13" i="14" l="1"/>
  <c r="N12"/>
  <c r="E52" i="15"/>
  <c r="E49"/>
  <c r="E47"/>
  <c r="K10" i="6"/>
  <c r="E57" i="15"/>
  <c r="E59"/>
  <c r="F42" l="1"/>
  <c r="F14" i="14"/>
  <c r="F13"/>
  <c r="K47" i="15"/>
  <c r="L42" s="1"/>
  <c r="D35"/>
  <c r="D38"/>
  <c r="E26" i="6"/>
  <c r="E31" i="15" l="1"/>
  <c r="D20" l="1"/>
  <c r="K12" i="7"/>
  <c r="K63" i="15"/>
  <c r="F18" i="14"/>
  <c r="F20" s="1"/>
  <c r="G14"/>
  <c r="G13"/>
  <c r="G18" l="1"/>
  <c r="F10" i="6" l="1"/>
  <c r="K15"/>
  <c r="L9" s="1"/>
  <c r="D29" i="15" l="1"/>
  <c r="E28" l="1"/>
  <c r="L36"/>
  <c r="L33"/>
  <c r="L30"/>
  <c r="F26" l="1"/>
  <c r="F25"/>
  <c r="L27"/>
  <c r="L23" s="1"/>
  <c r="M11" s="1"/>
  <c r="K23" i="6" l="1"/>
  <c r="L22" s="1"/>
  <c r="E23"/>
  <c r="F22" s="1"/>
  <c r="F41" i="15" l="1"/>
  <c r="M41"/>
  <c r="K22" i="14"/>
  <c r="M18"/>
  <c r="D18"/>
  <c r="L11" i="7"/>
  <c r="L14" i="14" l="1"/>
  <c r="L12"/>
  <c r="M20"/>
  <c r="M22" s="1"/>
  <c r="L25" i="7"/>
  <c r="K62" i="15"/>
  <c r="L61" s="1"/>
  <c r="M59" s="1"/>
  <c r="M65" s="1"/>
  <c r="D22" i="14"/>
  <c r="G20" s="1"/>
  <c r="E13"/>
  <c r="E14"/>
  <c r="L46" i="6"/>
  <c r="L11" i="14"/>
  <c r="L13"/>
  <c r="N18"/>
  <c r="F22" l="1"/>
  <c r="E18"/>
  <c r="E22" s="1"/>
  <c r="N20"/>
  <c r="C19" i="9"/>
  <c r="G19" l="1"/>
  <c r="F11" i="7"/>
  <c r="G10" i="9" l="1"/>
  <c r="G30" s="1"/>
  <c r="C25" i="12" l="1"/>
  <c r="C17"/>
  <c r="C34" l="1"/>
  <c r="C10" i="9" l="1"/>
  <c r="C30" s="1"/>
  <c r="F25" i="7" l="1"/>
  <c r="F9" i="6" l="1"/>
  <c r="F46" s="1"/>
  <c r="F12" i="15" l="1"/>
  <c r="F11" s="1"/>
  <c r="F65" s="1"/>
</calcChain>
</file>

<file path=xl/sharedStrings.xml><?xml version="1.0" encoding="utf-8"?>
<sst xmlns="http://schemas.openxmlformats.org/spreadsheetml/2006/main" count="290" uniqueCount="164">
  <si>
    <t>Concepto</t>
  </si>
  <si>
    <t>Total</t>
  </si>
  <si>
    <t>RECURSOS</t>
  </si>
  <si>
    <t>OBLIGACIONES</t>
  </si>
  <si>
    <t>Remuneraciones</t>
  </si>
  <si>
    <t>TOTAL DE RECURSOS</t>
  </si>
  <si>
    <t>TOTAL OBLIGACIONES</t>
  </si>
  <si>
    <t>Anticipos a Empleados</t>
  </si>
  <si>
    <t>%</t>
  </si>
  <si>
    <t>TOTAL DE INGRESOS</t>
  </si>
  <si>
    <t>TOTAL DE EGRESOS</t>
  </si>
  <si>
    <t>Gastos Financieros y Otros</t>
  </si>
  <si>
    <t>Inversiones en Activos Fijos</t>
  </si>
  <si>
    <t>SUB-TOTAL</t>
  </si>
  <si>
    <t>FUENTES</t>
  </si>
  <si>
    <t>USOS</t>
  </si>
  <si>
    <t>OPERACIONALES</t>
  </si>
  <si>
    <t>A.M. x Remuneraciones</t>
  </si>
  <si>
    <t>NO OPERACIONAL</t>
  </si>
  <si>
    <t>TOTAL DE FUENTES</t>
  </si>
  <si>
    <t>TOTAL  DE USOS</t>
  </si>
  <si>
    <t>Servicios Comerciales</t>
  </si>
  <si>
    <t>Maquinaria, Equipo y Mobiliario Diverso</t>
  </si>
  <si>
    <t>Bienes de Uso y Consumo Diversos</t>
  </si>
  <si>
    <t>A.M. x Inversiones en Activos Fijos</t>
  </si>
  <si>
    <t>Adquisiciones de Bienes y Servicios</t>
  </si>
  <si>
    <t>A.M. x Adquisiciones de Bienes y Servicios</t>
  </si>
  <si>
    <t>A.M. x Operaciones de Ejercicios Anteriores</t>
  </si>
  <si>
    <t>Ingresos de Gestión</t>
  </si>
  <si>
    <t>ESTRUCTURA</t>
  </si>
  <si>
    <t>ANTERIOR</t>
  </si>
  <si>
    <t>RESULTADO OPERACIONAL NETO</t>
  </si>
  <si>
    <t>FUENTES OPERACIONALES</t>
  </si>
  <si>
    <t>(Menos)</t>
  </si>
  <si>
    <t>USOS OPERACIONALES</t>
  </si>
  <si>
    <t>FUENTES NO OPERACIONALES</t>
  </si>
  <si>
    <t>USOS NO OPERACIONALES</t>
  </si>
  <si>
    <t>ESTADO DE FLUJO DE FONDOS</t>
  </si>
  <si>
    <t>Depreciación Acumulada</t>
  </si>
  <si>
    <t>A.M. x Gastos Financieros y Otros</t>
  </si>
  <si>
    <t>Licda. María Concepción Gómez Guardado</t>
  </si>
  <si>
    <t>Lic. Maria Concepción Gómez Guardado</t>
  </si>
  <si>
    <t>Acreedores Monetarios por Pagar</t>
  </si>
  <si>
    <t>Servicios Técnicos y Profesionales</t>
  </si>
  <si>
    <t>Inversiones en Proyectos y Programas</t>
  </si>
  <si>
    <t>Maquinaria y Equipos de Producción</t>
  </si>
  <si>
    <t>Aplicación Inversiones Pública</t>
  </si>
  <si>
    <t>Otros Servicios y Arrendamientos</t>
  </si>
  <si>
    <t xml:space="preserve">Transferencias Corrientes del Sector Externo </t>
  </si>
  <si>
    <t>TOTAL CORRIENTE</t>
  </si>
  <si>
    <t>Anticipo de Impuesto Retención IVA</t>
  </si>
  <si>
    <t>Anticipo de Impuesto Retenido IVA</t>
  </si>
  <si>
    <t>____________________________</t>
  </si>
  <si>
    <t>___________________________</t>
  </si>
  <si>
    <t>Proyectos y Programas de Fomento Diversos /1</t>
  </si>
  <si>
    <t>DISPONIBILIDADES</t>
  </si>
  <si>
    <t>Parcial</t>
  </si>
  <si>
    <t>Cuenta</t>
  </si>
  <si>
    <t xml:space="preserve">Bancos Comerciales Fondos Restringidos M/D </t>
  </si>
  <si>
    <t>DEUDORES FINANCIEROS</t>
  </si>
  <si>
    <t>Deudores Monetarios por Percibir</t>
  </si>
  <si>
    <t>FONDOS</t>
  </si>
  <si>
    <t>INVERSIONES FINANCIERAS</t>
  </si>
  <si>
    <t>INVERSIONES EN PROYECTOS Y PROGRAMAS</t>
  </si>
  <si>
    <t>DEUDA CORRIENTE</t>
  </si>
  <si>
    <t>DEPOSITOS DE TERCEROS</t>
  </si>
  <si>
    <t>A.M. x Adquisiciones de Bienes &amp; Servicios</t>
  </si>
  <si>
    <t>ACREEDORES MONETARIOS</t>
  </si>
  <si>
    <t>FINANCIAMIENTO DE TERCEROS</t>
  </si>
  <si>
    <t>ACRREDORES FINANCIEROS</t>
  </si>
  <si>
    <t>RESULTADO DEL EJERCICIO</t>
  </si>
  <si>
    <t>INGRESOS POR TRANSFERENCIAS CORRIENTES RECIBIDAS</t>
  </si>
  <si>
    <r>
      <t>GASTOS DE INVERSIONES P</t>
    </r>
    <r>
      <rPr>
        <b/>
        <sz val="10"/>
        <color theme="3"/>
        <rFont val="Calibri"/>
        <family val="2"/>
      </rPr>
      <t>Ú</t>
    </r>
    <r>
      <rPr>
        <b/>
        <sz val="10"/>
        <color theme="3"/>
        <rFont val="Calibri"/>
        <family val="2"/>
        <scheme val="minor"/>
      </rPr>
      <t>BLICAS</t>
    </r>
  </si>
  <si>
    <t>DISPONIBILIDADES INICIALES</t>
  </si>
  <si>
    <t>D.M.x Transferencias Corrientes Recibidas</t>
  </si>
  <si>
    <t>D.M.x Operaciones de Ejercicios Anteriores</t>
  </si>
  <si>
    <t>Código</t>
  </si>
  <si>
    <t>Presupuesto</t>
  </si>
  <si>
    <t>Devengado</t>
  </si>
  <si>
    <t>Crédito</t>
  </si>
  <si>
    <t>Presupuestario</t>
  </si>
  <si>
    <t>TRANSFERENCIAS CORRIENTES</t>
  </si>
  <si>
    <t xml:space="preserve">Superávit Presupuestario </t>
  </si>
  <si>
    <t>_________________________</t>
  </si>
  <si>
    <t>(-)</t>
  </si>
  <si>
    <t>Egresos de Gestión</t>
  </si>
  <si>
    <t>Refleja el resultado de hacer el cruce de los ingresos de gestión contra los</t>
  </si>
  <si>
    <t>Costos Acumulados de la Inversión</t>
  </si>
  <si>
    <t>______________________________</t>
  </si>
  <si>
    <t>________________________________</t>
  </si>
  <si>
    <t>CORRIENTE</t>
  </si>
  <si>
    <t xml:space="preserve">Obligaciónes x pagar </t>
  </si>
  <si>
    <t>Obligaciónes x pagar</t>
  </si>
  <si>
    <t>Directora de Finanzas y Administración</t>
  </si>
  <si>
    <t>Cuenta del Proyecto BID (Agricola)</t>
  </si>
  <si>
    <t>BID</t>
  </si>
  <si>
    <t>Gobierno de Noruega</t>
  </si>
  <si>
    <t>Depósito Retención Fiscales</t>
  </si>
  <si>
    <t>Proyecto del BID (fondos NDF)</t>
  </si>
  <si>
    <t>De Gobiernos y Organismos Gubernamentales3/</t>
  </si>
  <si>
    <t>2/ Es el ingreso percibido a la fecha de los fondos del BID</t>
  </si>
  <si>
    <t>3/ Es el ingreso percibido a la fecha de los fondos de Noruega</t>
  </si>
  <si>
    <t>Depósitos Retenciones Fiscales</t>
  </si>
  <si>
    <t>BID/Noruega</t>
  </si>
  <si>
    <t>Fondos del BID/Noruega</t>
  </si>
  <si>
    <t>Egresos de Gestión (2013).</t>
  </si>
  <si>
    <t>Cuenta del Proyecto NDF (Agricola)</t>
  </si>
  <si>
    <t>PROYECTO APOYO AL PROGRAMA REGIONAL DE ENTRENAMIENTO GEOTÉRMICO (BID-CNE 40636)</t>
  </si>
  <si>
    <t>PROYECTO BID-CNE (40636)</t>
  </si>
  <si>
    <t>De Empresas Privadas Financieras2/</t>
  </si>
  <si>
    <t xml:space="preserve">ESTADO DE SITUACIÓN FINANCIERA </t>
  </si>
  <si>
    <t>CONSEJO NACIONAL DE ENERGÍA</t>
  </si>
  <si>
    <t xml:space="preserve">ESTADO DE RENDIMIENTO ECONÓMICO </t>
  </si>
  <si>
    <t>ESTADO DE FLUJO DE FONDOS (composición)</t>
  </si>
  <si>
    <t xml:space="preserve">ESTADO DE EJECUCIÓN PRESUPUESTARIA </t>
  </si>
  <si>
    <t xml:space="preserve">               ANEXO AL ESTADO DE SITUACIÓN FINANCIERA </t>
  </si>
  <si>
    <t>INVERSIONES INTANGIBLES</t>
  </si>
  <si>
    <t>Seguros Pagados por Anticipado</t>
  </si>
  <si>
    <t>Amortizaciones Acumuladas (seguros)</t>
  </si>
  <si>
    <t>Amortización Acumulada</t>
  </si>
  <si>
    <t>Amortización Acumulada por seguros</t>
  </si>
  <si>
    <t>Primas y Cargos por Seguros y Comisiones Bancarias</t>
  </si>
  <si>
    <t>Jefa de Contabilidad</t>
  </si>
  <si>
    <t>Amortizaciones DE Inversiones Intangibles</t>
  </si>
  <si>
    <t>Amortizaciones de Inversiones Intangibles</t>
  </si>
  <si>
    <t>Son los fondos pendiente por percibir a través del</t>
  </si>
  <si>
    <t>BID para la ejecución del proyecto.</t>
  </si>
  <si>
    <t>Cuenta del Proyecto BID/NDF (Agricola)</t>
  </si>
  <si>
    <t>GASTOS DE GESTIÓN</t>
  </si>
  <si>
    <t>INGRESOS DE GESTIÓN</t>
  </si>
  <si>
    <t>SUB-TOTAL INGRESOS DE GESTIÓN</t>
  </si>
  <si>
    <t xml:space="preserve">DISPONIBILIDAD FINAL </t>
  </si>
  <si>
    <t>AUMENTO NETO DE DISPONIBILIDAD</t>
  </si>
  <si>
    <t>DISMINUCIÓN NETA    DE DISPONIBILIDAD</t>
  </si>
  <si>
    <t>Transferencias Corrientes del Sector Externo</t>
  </si>
  <si>
    <t xml:space="preserve">Corresponde a la disponilidad con que cuenta el Consejo para hacer pagos de  </t>
  </si>
  <si>
    <t xml:space="preserve">obligaciones adquiridas con proveedores a través del Proyecto: </t>
  </si>
  <si>
    <t>Refleja los fondos pendiente por recibir del ejercicio anterior.</t>
  </si>
  <si>
    <t>Detallan las cuenta que registran y controlan los costos que se incurran por adquisición</t>
  </si>
  <si>
    <t>de propiedad intelectual, pagados con anticipación, como también licencias recibidas como</t>
  </si>
  <si>
    <t>donación o transfererencia.</t>
  </si>
  <si>
    <t>Detalle de cuentas que registran y controlan los costos, durante la ejecución de las</t>
  </si>
  <si>
    <t xml:space="preserve">inversiones en Proyectos y Programas, como también incluye las cuentas de </t>
  </si>
  <si>
    <t>cumplimiento para el trasado a costos acumulados de la inverisión.</t>
  </si>
  <si>
    <t xml:space="preserve">Refleja las cuentas que registran y controlan las ogligaciones por </t>
  </si>
  <si>
    <t>fondos a rendir cuenta recibidos por terceros; como retención</t>
  </si>
  <si>
    <t>(embargos judiciales, renta e IVA)</t>
  </si>
  <si>
    <t>Refleja las cuentas que registran y controlan los compromisos</t>
  </si>
  <si>
    <t>monetarios devengados y pendiente de pagar a proveedores</t>
  </si>
  <si>
    <t>pagos provisiones del ejercicio fiscal anterior.</t>
  </si>
  <si>
    <t xml:space="preserve">Comprenden las cuentas que registran y controlan los acreedores por </t>
  </si>
  <si>
    <t>Impuestos, Tasas y Derechos</t>
  </si>
  <si>
    <t>Licda. Lissette del Carmen Mendoza de Mejía</t>
  </si>
  <si>
    <t>Lcda. Lissette del Carmen Mendoza de Mejía</t>
  </si>
  <si>
    <t>GASTOS EN BIENES DE USO Y CONSUMO DIVERSO</t>
  </si>
  <si>
    <t>1/ Son todos los registros en concepto de aplicación al gasto consolidado al mes de febrero/2015 del proyecto BID, este valor no incluye los egresos por adquisición de bienes de uso (mayores de $600.00).</t>
  </si>
  <si>
    <t>Libros, Textos, Utiles de Enseñanza y Publicaciones</t>
  </si>
  <si>
    <t>Materiales de Oficina, Productos de Papel e Impresos</t>
  </si>
  <si>
    <t xml:space="preserve">Proyectos y Programas de Fomento Diversos </t>
  </si>
  <si>
    <t>AL 30 DE JUNIO DE 2015</t>
  </si>
  <si>
    <t>DEL 01 DE ENERO AL 30 DE JUNIO DE 2015</t>
  </si>
  <si>
    <t>Proyecto del BID (fondos BID)</t>
  </si>
  <si>
    <t>DEL 01  DE ENERO AL 30 DE JUNIO DE 2015</t>
  </si>
  <si>
    <t>DEL  01 DE ENERO AL 30 DE JUNIO DE 2015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</si>
</sst>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164" formatCode="&quot;$&quot;#,##0.00;[Red]&quot;$&quot;#,##0.00"/>
    <numFmt numFmtId="165" formatCode="#,##0.00;[Red]#,##0.00"/>
    <numFmt numFmtId="166" formatCode="0.0%"/>
  </numFmts>
  <fonts count="5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9"/>
      <color theme="1"/>
      <name val="Calibri"/>
      <family val="2"/>
      <scheme val="minor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Bernard MT Condensed"/>
      <family val="1"/>
    </font>
    <font>
      <sz val="10"/>
      <color theme="1"/>
      <name val="Bernard MT Condensed"/>
      <family val="1"/>
    </font>
    <font>
      <b/>
      <u val="singleAccounting"/>
      <sz val="9"/>
      <color theme="1"/>
      <name val="Arial Narrow"/>
      <family val="2"/>
    </font>
    <font>
      <b/>
      <u val="double"/>
      <sz val="10"/>
      <color theme="1"/>
      <name val="Arial Narrow"/>
      <family val="2"/>
    </font>
    <font>
      <b/>
      <sz val="11"/>
      <color theme="3"/>
      <name val="Calibri"/>
      <family val="2"/>
      <scheme val="minor"/>
    </font>
    <font>
      <sz val="11"/>
      <color theme="1"/>
      <name val="Arial Black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 Black"/>
      <family val="2"/>
    </font>
    <font>
      <sz val="11"/>
      <color theme="1"/>
      <name val="Bodoni MT Black"/>
      <family val="1"/>
    </font>
    <font>
      <sz val="11"/>
      <color theme="1"/>
      <name val="Arial Narrow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 val="singleAccounting"/>
      <sz val="8"/>
      <color theme="1"/>
      <name val="Arial"/>
      <family val="2"/>
    </font>
    <font>
      <b/>
      <u val="doubleAccounting"/>
      <sz val="8"/>
      <color theme="1"/>
      <name val="Arial"/>
      <family val="2"/>
    </font>
    <font>
      <b/>
      <u val="double"/>
      <sz val="8"/>
      <color theme="1"/>
      <name val="Arial"/>
      <family val="2"/>
    </font>
    <font>
      <b/>
      <sz val="12"/>
      <color theme="1"/>
      <name val="Arial"/>
      <family val="2"/>
    </font>
    <font>
      <b/>
      <u val="double"/>
      <sz val="12"/>
      <color theme="1"/>
      <name val="Arial"/>
      <family val="2"/>
    </font>
    <font>
      <b/>
      <u val="doubleAccounting"/>
      <sz val="9"/>
      <color theme="1"/>
      <name val="Arial"/>
      <family val="2"/>
    </font>
    <font>
      <b/>
      <sz val="10"/>
      <color theme="3"/>
      <name val="Calibri"/>
      <family val="2"/>
      <scheme val="minor"/>
    </font>
    <font>
      <b/>
      <sz val="10"/>
      <color theme="3"/>
      <name val="Calibri"/>
      <family val="2"/>
    </font>
    <font>
      <b/>
      <sz val="10"/>
      <color theme="1"/>
      <name val="Calibri"/>
      <family val="2"/>
      <scheme val="minor"/>
    </font>
    <font>
      <b/>
      <sz val="9"/>
      <color theme="9" tint="-0.499984740745262"/>
      <name val="Arial Narrow"/>
      <family val="2"/>
    </font>
    <font>
      <b/>
      <sz val="11"/>
      <color theme="9" tint="-0.499984740745262"/>
      <name val="Calibri"/>
      <family val="2"/>
      <scheme val="minor"/>
    </font>
    <font>
      <b/>
      <u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3" tint="0.39997558519241921"/>
      <name val="Calibri"/>
      <family val="2"/>
      <scheme val="minor"/>
    </font>
    <font>
      <sz val="10"/>
      <color theme="3" tint="0.39997558519241921"/>
      <name val="Arial"/>
      <family val="2"/>
    </font>
    <font>
      <b/>
      <u val="doubleAccounting"/>
      <sz val="9"/>
      <color theme="1"/>
      <name val="Arial Narrow"/>
      <family val="2"/>
    </font>
    <font>
      <sz val="10"/>
      <color theme="1"/>
      <name val="Arial Black"/>
      <family val="2"/>
    </font>
    <font>
      <sz val="12"/>
      <color theme="1"/>
      <name val="Bodoni MT Black"/>
      <family val="1"/>
    </font>
    <font>
      <sz val="10"/>
      <color theme="1"/>
      <name val="Bodoni MT Black"/>
      <family val="1"/>
    </font>
    <font>
      <sz val="8"/>
      <color theme="1"/>
      <name val="Arial Black"/>
      <family val="2"/>
    </font>
    <font>
      <b/>
      <u val="double"/>
      <sz val="9"/>
      <color theme="1"/>
      <name val="Arial"/>
      <family val="2"/>
    </font>
    <font>
      <b/>
      <u val="singleAccounting"/>
      <sz val="10"/>
      <color theme="1"/>
      <name val="Arial Narrow"/>
      <family val="2"/>
    </font>
    <font>
      <b/>
      <u/>
      <sz val="10"/>
      <color theme="1"/>
      <name val="Arial Narrow"/>
      <family val="2"/>
    </font>
    <font>
      <sz val="9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4" tint="0.59999389629810485"/>
        </stop>
      </gradient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theme="4"/>
      </bottom>
      <diagonal/>
    </border>
    <border>
      <left/>
      <right/>
      <top style="double">
        <color theme="6" tint="-0.499984740745262"/>
      </top>
      <bottom style="double">
        <color theme="6" tint="-0.499984740745262"/>
      </bottom>
      <diagonal/>
    </border>
    <border>
      <left/>
      <right style="dashDotDot">
        <color theme="4"/>
      </right>
      <top style="double">
        <color theme="6" tint="-0.499984740745262"/>
      </top>
      <bottom style="double">
        <color theme="6" tint="-0.499984740745262"/>
      </bottom>
      <diagonal/>
    </border>
    <border>
      <left style="dashDotDot">
        <color theme="4"/>
      </left>
      <right style="dashDotDot">
        <color theme="4"/>
      </right>
      <top style="double">
        <color theme="6" tint="-0.499984740745262"/>
      </top>
      <bottom style="double">
        <color theme="6" tint="-0.499984740745262"/>
      </bottom>
      <diagonal/>
    </border>
    <border>
      <left style="dashDotDot">
        <color theme="4"/>
      </left>
      <right/>
      <top style="double">
        <color theme="6" tint="-0.499984740745262"/>
      </top>
      <bottom style="double">
        <color theme="6" tint="-0.499984740745262"/>
      </bottom>
      <diagonal/>
    </border>
    <border>
      <left/>
      <right/>
      <top style="medium">
        <color theme="4" tint="0.39997558519241921"/>
      </top>
      <bottom/>
      <diagonal/>
    </border>
    <border>
      <left style="hair">
        <color theme="1"/>
      </left>
      <right style="hair">
        <color theme="1"/>
      </right>
      <top style="double">
        <color theme="6" tint="-0.499984740745262"/>
      </top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/>
      <top style="double">
        <color theme="6" tint="-0.499984740745262"/>
      </top>
      <bottom/>
      <diagonal/>
    </border>
    <border>
      <left style="hair">
        <color theme="1"/>
      </left>
      <right style="hair">
        <color theme="1"/>
      </right>
      <top style="double">
        <color theme="6" tint="-0.499984740745262"/>
      </top>
      <bottom style="double">
        <color indexed="64"/>
      </bottom>
      <diagonal/>
    </border>
    <border>
      <left/>
      <right style="hair">
        <color theme="1"/>
      </right>
      <top style="double">
        <color theme="6" tint="-0.499984740745262"/>
      </top>
      <bottom style="double">
        <color indexed="64"/>
      </bottom>
      <diagonal/>
    </border>
    <border>
      <left style="hair">
        <color theme="1"/>
      </left>
      <right/>
      <top style="double">
        <color theme="6" tint="-0.499984740745262"/>
      </top>
      <bottom style="double">
        <color indexed="64"/>
      </bottom>
      <diagonal/>
    </border>
    <border>
      <left/>
      <right style="hair">
        <color theme="1"/>
      </right>
      <top style="double">
        <color theme="6" tint="-0.499984740745262"/>
      </top>
      <bottom style="double">
        <color theme="6" tint="-0.499984740745262"/>
      </bottom>
      <diagonal/>
    </border>
    <border>
      <left style="hair">
        <color theme="1"/>
      </left>
      <right style="hair">
        <color theme="1"/>
      </right>
      <top style="double">
        <color theme="6" tint="-0.499984740745262"/>
      </top>
      <bottom style="double">
        <color theme="6" tint="-0.499984740745262"/>
      </bottom>
      <diagonal/>
    </border>
    <border>
      <left style="hair">
        <color theme="1"/>
      </left>
      <right/>
      <top style="double">
        <color theme="6" tint="-0.499984740745262"/>
      </top>
      <bottom style="double">
        <color theme="6" tint="-0.499984740745262"/>
      </bottom>
      <diagonal/>
    </border>
    <border>
      <left style="hair">
        <color theme="1"/>
      </left>
      <right style="hair">
        <color theme="1"/>
      </right>
      <top/>
      <bottom style="medium">
        <color theme="4" tint="0.39997558519241921"/>
      </bottom>
      <diagonal/>
    </border>
    <border>
      <left style="hair">
        <color theme="1"/>
      </left>
      <right style="hair">
        <color theme="1"/>
      </right>
      <top/>
      <bottom style="double">
        <color theme="6" tint="-0.499984740745262"/>
      </bottom>
      <diagonal/>
    </border>
    <border>
      <left style="hair">
        <color indexed="64"/>
      </left>
      <right style="hair">
        <color indexed="64"/>
      </right>
      <top style="double">
        <color theme="6" tint="-0.499984740745262"/>
      </top>
      <bottom style="double">
        <color theme="6" tint="-0.499984740745262"/>
      </bottom>
      <diagonal/>
    </border>
    <border>
      <left/>
      <right style="hair">
        <color indexed="64"/>
      </right>
      <top style="double">
        <color theme="6" tint="-0.499984740745262"/>
      </top>
      <bottom style="double">
        <color theme="6" tint="-0.499984740745262"/>
      </bottom>
      <diagonal/>
    </border>
    <border>
      <left style="hair">
        <color indexed="64"/>
      </left>
      <right/>
      <top style="double">
        <color theme="6" tint="-0.499984740745262"/>
      </top>
      <bottom style="double">
        <color theme="6" tint="-0.499984740745262"/>
      </bottom>
      <diagonal/>
    </border>
    <border>
      <left/>
      <right/>
      <top style="double">
        <color theme="6" tint="-0.499984740745262"/>
      </top>
      <bottom/>
      <diagonal/>
    </border>
    <border>
      <left/>
      <right/>
      <top/>
      <bottom style="double">
        <color theme="6" tint="-0.499984740745262"/>
      </bottom>
      <diagonal/>
    </border>
    <border>
      <left style="hair">
        <color auto="1"/>
      </left>
      <right style="hair">
        <color auto="1"/>
      </right>
      <top/>
      <bottom style="double">
        <color theme="6" tint="-0.499984740745262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double">
        <color theme="6" tint="-0.499984740745262"/>
      </bottom>
      <diagonal/>
    </border>
    <border>
      <left style="hair">
        <color auto="1"/>
      </left>
      <right style="hair">
        <color auto="1"/>
      </right>
      <top style="double">
        <color theme="6" tint="-0.499984740745262"/>
      </top>
      <bottom/>
      <diagonal/>
    </border>
    <border>
      <left style="hair">
        <color auto="1"/>
      </left>
      <right/>
      <top style="double">
        <color theme="6" tint="-0.499984740745262"/>
      </top>
      <bottom/>
      <diagonal/>
    </border>
    <border>
      <left style="hair">
        <color theme="6" tint="-0.499984740745262"/>
      </left>
      <right style="hair">
        <color theme="6" tint="-0.499984740745262"/>
      </right>
      <top style="double">
        <color theme="6" tint="-0.499984740745262"/>
      </top>
      <bottom/>
      <diagonal/>
    </border>
    <border>
      <left style="hair">
        <color theme="6" tint="-0.499984740745262"/>
      </left>
      <right style="hair">
        <color theme="6" tint="-0.499984740745262"/>
      </right>
      <top/>
      <bottom style="double">
        <color theme="6" tint="-0.499984740745262"/>
      </bottom>
      <diagonal/>
    </border>
    <border>
      <left style="dotted">
        <color theme="6" tint="-0.499984740745262"/>
      </left>
      <right style="dotted">
        <color theme="6" tint="-0.499984740745262"/>
      </right>
      <top style="double">
        <color theme="6" tint="-0.499984740745262"/>
      </top>
      <bottom/>
      <diagonal/>
    </border>
    <border>
      <left style="dotted">
        <color theme="6" tint="-0.499984740745262"/>
      </left>
      <right style="dotted">
        <color theme="6" tint="-0.499984740745262"/>
      </right>
      <top/>
      <bottom style="double">
        <color theme="6" tint="-0.499984740745262"/>
      </bottom>
      <diagonal/>
    </border>
    <border>
      <left style="hair">
        <color theme="6" tint="-0.499984740745262"/>
      </left>
      <right style="hair">
        <color auto="1"/>
      </right>
      <top/>
      <bottom style="double">
        <color theme="6" tint="-0.499984740745262"/>
      </bottom>
      <diagonal/>
    </border>
    <border>
      <left style="hair">
        <color theme="6" tint="-0.499984740745262"/>
      </left>
      <right style="hair">
        <color auto="1"/>
      </right>
      <top/>
      <bottom/>
      <diagonal/>
    </border>
    <border>
      <left style="hair">
        <color theme="6" tint="-0.499984740745262"/>
      </left>
      <right style="hair">
        <color theme="1"/>
      </right>
      <top style="double">
        <color theme="6" tint="-0.499984740745262"/>
      </top>
      <bottom/>
      <diagonal/>
    </border>
    <border>
      <left style="hair">
        <color theme="6" tint="-0.499984740745262"/>
      </left>
      <right style="hair">
        <color theme="1"/>
      </right>
      <top/>
      <bottom style="medium">
        <color theme="4" tint="0.39997558519241921"/>
      </bottom>
      <diagonal/>
    </border>
    <border>
      <left style="hair">
        <color theme="6" tint="-0.499984740745262"/>
      </left>
      <right style="hair">
        <color theme="1"/>
      </right>
      <top style="medium">
        <color theme="4" tint="0.39997558519241921"/>
      </top>
      <bottom/>
      <diagonal/>
    </border>
    <border>
      <left style="hair">
        <color theme="6" tint="-0.499984740745262"/>
      </left>
      <right style="hair">
        <color theme="1"/>
      </right>
      <top/>
      <bottom/>
      <diagonal/>
    </border>
    <border>
      <left style="hair">
        <color theme="6" tint="-0.499984740745262"/>
      </left>
      <right style="hair">
        <color theme="1"/>
      </right>
      <top/>
      <bottom style="double">
        <color theme="6" tint="-0.499984740745262"/>
      </bottom>
      <diagonal/>
    </border>
  </borders>
  <cellStyleXfs count="6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9" fillId="0" borderId="0"/>
    <xf numFmtId="0" fontId="14" fillId="0" borderId="2" applyNumberFormat="0" applyFill="0" applyAlignment="0" applyProtection="0"/>
    <xf numFmtId="0" fontId="6" fillId="0" borderId="3" applyNumberFormat="0" applyFill="0" applyAlignment="0" applyProtection="0"/>
  </cellStyleXfs>
  <cellXfs count="30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/>
    <xf numFmtId="0" fontId="0" fillId="0" borderId="0" xfId="0" applyAlignment="1">
      <alignment horizontal="left"/>
    </xf>
    <xf numFmtId="0" fontId="2" fillId="0" borderId="0" xfId="0" applyFont="1"/>
    <xf numFmtId="165" fontId="2" fillId="0" borderId="0" xfId="0" applyNumberFormat="1" applyFont="1"/>
    <xf numFmtId="0" fontId="1" fillId="0" borderId="0" xfId="0" applyFont="1" applyBorder="1"/>
    <xf numFmtId="0" fontId="3" fillId="0" borderId="0" xfId="0" applyFont="1"/>
    <xf numFmtId="4" fontId="3" fillId="0" borderId="0" xfId="0" applyNumberFormat="1" applyFont="1"/>
    <xf numFmtId="0" fontId="3" fillId="0" borderId="0" xfId="0" applyFont="1" applyAlignment="1">
      <alignment horizontal="center"/>
    </xf>
    <xf numFmtId="10" fontId="3" fillId="0" borderId="0" xfId="0" applyNumberFormat="1" applyFont="1" applyAlignment="1">
      <alignment horizontal="center"/>
    </xf>
    <xf numFmtId="10" fontId="3" fillId="0" borderId="0" xfId="0" applyNumberFormat="1" applyFont="1"/>
    <xf numFmtId="165" fontId="3" fillId="0" borderId="0" xfId="0" applyNumberFormat="1" applyFont="1"/>
    <xf numFmtId="0" fontId="1" fillId="0" borderId="0" xfId="0" applyFont="1" applyAlignment="1">
      <alignment horizontal="center"/>
    </xf>
    <xf numFmtId="0" fontId="4" fillId="0" borderId="0" xfId="0" applyFont="1"/>
    <xf numFmtId="165" fontId="0" fillId="0" borderId="0" xfId="0" applyNumberFormat="1"/>
    <xf numFmtId="0" fontId="6" fillId="0" borderId="0" xfId="0" applyFont="1"/>
    <xf numFmtId="44" fontId="3" fillId="0" borderId="0" xfId="1" applyFont="1" applyBorder="1"/>
    <xf numFmtId="44" fontId="3" fillId="0" borderId="1" xfId="1" applyFont="1" applyBorder="1"/>
    <xf numFmtId="0" fontId="3" fillId="0" borderId="0" xfId="0" applyFont="1" applyFill="1" applyBorder="1"/>
    <xf numFmtId="0" fontId="1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10" fontId="4" fillId="0" borderId="0" xfId="0" applyNumberFormat="1" applyFont="1" applyFill="1" applyAlignment="1">
      <alignment horizontal="center"/>
    </xf>
    <xf numFmtId="10" fontId="3" fillId="0" borderId="0" xfId="0" applyNumberFormat="1" applyFont="1" applyFill="1" applyBorder="1" applyAlignment="1">
      <alignment horizontal="center"/>
    </xf>
    <xf numFmtId="44" fontId="0" fillId="0" borderId="0" xfId="1" applyFont="1"/>
    <xf numFmtId="0" fontId="0" fillId="2" borderId="0" xfId="0" applyFill="1"/>
    <xf numFmtId="0" fontId="0" fillId="0" borderId="0" xfId="0" applyFill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5" fillId="0" borderId="0" xfId="0" applyFont="1"/>
    <xf numFmtId="0" fontId="19" fillId="0" borderId="0" xfId="0" applyFont="1"/>
    <xf numFmtId="0" fontId="20" fillId="0" borderId="0" xfId="0" applyFont="1"/>
    <xf numFmtId="0" fontId="6" fillId="0" borderId="0" xfId="5" applyFill="1" applyBorder="1"/>
    <xf numFmtId="0" fontId="17" fillId="0" borderId="0" xfId="0" applyFont="1" applyFill="1" applyBorder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2" fillId="0" borderId="0" xfId="0" applyFont="1" applyFill="1" applyBorder="1"/>
    <xf numFmtId="0" fontId="24" fillId="0" borderId="0" xfId="0" applyFont="1" applyFill="1" applyAlignment="1">
      <alignment horizontal="left"/>
    </xf>
    <xf numFmtId="0" fontId="24" fillId="0" borderId="0" xfId="0" applyFont="1" applyFill="1"/>
    <xf numFmtId="44" fontId="25" fillId="0" borderId="0" xfId="1" applyFont="1" applyFill="1"/>
    <xf numFmtId="44" fontId="24" fillId="0" borderId="0" xfId="1" applyFont="1" applyFill="1"/>
    <xf numFmtId="0" fontId="25" fillId="0" borderId="0" xfId="0" applyFont="1" applyFill="1" applyBorder="1"/>
    <xf numFmtId="0" fontId="25" fillId="0" borderId="0" xfId="0" applyFont="1" applyFill="1" applyAlignment="1">
      <alignment horizontal="left"/>
    </xf>
    <xf numFmtId="0" fontId="24" fillId="0" borderId="0" xfId="0" applyFont="1" applyAlignment="1">
      <alignment horizontal="left"/>
    </xf>
    <xf numFmtId="0" fontId="24" fillId="0" borderId="0" xfId="0" applyFont="1"/>
    <xf numFmtId="0" fontId="25" fillId="0" borderId="0" xfId="0" applyFont="1"/>
    <xf numFmtId="44" fontId="25" fillId="0" borderId="0" xfId="1" applyFont="1"/>
    <xf numFmtId="0" fontId="25" fillId="0" borderId="0" xfId="0" applyFont="1" applyAlignment="1">
      <alignment horizontal="left"/>
    </xf>
    <xf numFmtId="44" fontId="24" fillId="0" borderId="0" xfId="1" applyFont="1"/>
    <xf numFmtId="44" fontId="25" fillId="0" borderId="1" xfId="1" applyFont="1" applyBorder="1"/>
    <xf numFmtId="44" fontId="26" fillId="0" borderId="0" xfId="1" applyFont="1" applyBorder="1"/>
    <xf numFmtId="44" fontId="25" fillId="0" borderId="0" xfId="1" applyFont="1" applyBorder="1"/>
    <xf numFmtId="0" fontId="25" fillId="0" borderId="0" xfId="0" applyFont="1" applyBorder="1"/>
    <xf numFmtId="164" fontId="25" fillId="0" borderId="0" xfId="0" applyNumberFormat="1" applyFont="1" applyBorder="1"/>
    <xf numFmtId="164" fontId="25" fillId="0" borderId="0" xfId="0" applyNumberFormat="1" applyFont="1"/>
    <xf numFmtId="44" fontId="25" fillId="0" borderId="1" xfId="1" applyFont="1" applyFill="1" applyBorder="1"/>
    <xf numFmtId="44" fontId="25" fillId="0" borderId="0" xfId="0" applyNumberFormat="1" applyFont="1" applyFill="1"/>
    <xf numFmtId="44" fontId="24" fillId="0" borderId="0" xfId="0" applyNumberFormat="1" applyFont="1"/>
    <xf numFmtId="0" fontId="28" fillId="0" borderId="0" xfId="0" applyFont="1"/>
    <xf numFmtId="0" fontId="29" fillId="0" borderId="4" xfId="5" applyFont="1" applyBorder="1" applyAlignment="1">
      <alignment horizontal="left"/>
    </xf>
    <xf numFmtId="0" fontId="29" fillId="0" borderId="4" xfId="5" applyFont="1" applyBorder="1"/>
    <xf numFmtId="44" fontId="29" fillId="0" borderId="4" xfId="5" applyNumberFormat="1" applyFont="1" applyBorder="1"/>
    <xf numFmtId="0" fontId="16" fillId="0" borderId="0" xfId="0" applyFont="1" applyFill="1" applyBorder="1"/>
    <xf numFmtId="0" fontId="30" fillId="0" borderId="4" xfId="5" applyFont="1" applyBorder="1" applyAlignment="1">
      <alignment horizontal="center"/>
    </xf>
    <xf numFmtId="44" fontId="29" fillId="0" borderId="0" xfId="5" applyNumberFormat="1" applyFont="1" applyBorder="1"/>
    <xf numFmtId="0" fontId="0" fillId="0" borderId="0" xfId="0" applyFill="1" applyBorder="1"/>
    <xf numFmtId="0" fontId="25" fillId="0" borderId="0" xfId="0" applyFont="1" applyFill="1"/>
    <xf numFmtId="44" fontId="24" fillId="4" borderId="0" xfId="1" applyFont="1" applyFill="1"/>
    <xf numFmtId="0" fontId="24" fillId="4" borderId="0" xfId="0" applyFont="1" applyFill="1" applyAlignment="1">
      <alignment horizontal="left"/>
    </xf>
    <xf numFmtId="0" fontId="24" fillId="4" borderId="0" xfId="0" applyFont="1" applyFill="1"/>
    <xf numFmtId="44" fontId="25" fillId="4" borderId="0" xfId="1" applyFont="1" applyFill="1"/>
    <xf numFmtId="44" fontId="24" fillId="4" borderId="0" xfId="0" applyNumberFormat="1" applyFont="1" applyFill="1"/>
    <xf numFmtId="44" fontId="25" fillId="4" borderId="0" xfId="1" applyFont="1" applyFill="1" applyBorder="1"/>
    <xf numFmtId="0" fontId="0" fillId="4" borderId="0" xfId="0" applyFill="1"/>
    <xf numFmtId="0" fontId="21" fillId="0" borderId="0" xfId="0" applyFont="1" applyBorder="1" applyAlignment="1">
      <alignment horizontal="center"/>
    </xf>
    <xf numFmtId="0" fontId="21" fillId="0" borderId="0" xfId="0" applyFont="1" applyAlignment="1">
      <alignment horizontal="center"/>
    </xf>
    <xf numFmtId="44" fontId="24" fillId="0" borderId="0" xfId="0" applyNumberFormat="1" applyFont="1" applyFill="1"/>
    <xf numFmtId="44" fontId="24" fillId="0" borderId="0" xfId="1" applyFont="1" applyFill="1" applyBorder="1"/>
    <xf numFmtId="0" fontId="6" fillId="0" borderId="0" xfId="5" applyFill="1" applyBorder="1" applyAlignment="1">
      <alignment horizontal="center"/>
    </xf>
    <xf numFmtId="0" fontId="6" fillId="3" borderId="5" xfId="5" applyFill="1" applyBorder="1" applyAlignment="1">
      <alignment horizontal="center"/>
    </xf>
    <xf numFmtId="0" fontId="25" fillId="3" borderId="5" xfId="0" applyFont="1" applyFill="1" applyBorder="1" applyAlignment="1">
      <alignment horizontal="right"/>
    </xf>
    <xf numFmtId="0" fontId="21" fillId="3" borderId="5" xfId="0" applyFont="1" applyFill="1" applyBorder="1" applyAlignment="1">
      <alignment horizontal="right"/>
    </xf>
    <xf numFmtId="44" fontId="31" fillId="3" borderId="5" xfId="1" applyFont="1" applyFill="1" applyBorder="1"/>
    <xf numFmtId="0" fontId="22" fillId="3" borderId="5" xfId="0" applyFont="1" applyFill="1" applyBorder="1" applyAlignment="1">
      <alignment horizontal="center"/>
    </xf>
    <xf numFmtId="0" fontId="21" fillId="3" borderId="5" xfId="0" applyFont="1" applyFill="1" applyBorder="1" applyAlignment="1">
      <alignment horizontal="center"/>
    </xf>
    <xf numFmtId="0" fontId="6" fillId="2" borderId="5" xfId="5" applyFill="1" applyBorder="1" applyAlignment="1">
      <alignment horizontal="center"/>
    </xf>
    <xf numFmtId="0" fontId="25" fillId="0" borderId="0" xfId="0" applyFont="1" applyAlignment="1">
      <alignment horizontal="left"/>
    </xf>
    <xf numFmtId="0" fontId="25" fillId="2" borderId="5" xfId="0" applyFont="1" applyFill="1" applyBorder="1" applyAlignment="1">
      <alignment horizontal="left"/>
    </xf>
    <xf numFmtId="0" fontId="25" fillId="2" borderId="5" xfId="0" applyFont="1" applyFill="1" applyBorder="1"/>
    <xf numFmtId="44" fontId="27" fillId="2" borderId="5" xfId="1" applyFont="1" applyFill="1" applyBorder="1"/>
    <xf numFmtId="0" fontId="32" fillId="0" borderId="2" xfId="4" applyFont="1" applyFill="1" applyAlignment="1">
      <alignment horizontal="left"/>
    </xf>
    <xf numFmtId="0" fontId="32" fillId="0" borderId="2" xfId="4" applyFont="1" applyFill="1"/>
    <xf numFmtId="44" fontId="32" fillId="0" borderId="2" xfId="1" applyFont="1" applyFill="1" applyBorder="1"/>
    <xf numFmtId="44" fontId="32" fillId="0" borderId="0" xfId="4" applyNumberFormat="1" applyFont="1" applyFill="1" applyBorder="1"/>
    <xf numFmtId="44" fontId="32" fillId="0" borderId="2" xfId="4" applyNumberFormat="1" applyFont="1" applyFill="1"/>
    <xf numFmtId="44" fontId="24" fillId="4" borderId="0" xfId="1" applyFont="1" applyFill="1" applyAlignment="1">
      <alignment horizontal="left"/>
    </xf>
    <xf numFmtId="0" fontId="34" fillId="2" borderId="6" xfId="5" applyFont="1" applyFill="1" applyBorder="1"/>
    <xf numFmtId="0" fontId="34" fillId="2" borderId="7" xfId="5" applyFont="1" applyFill="1" applyBorder="1" applyAlignment="1">
      <alignment horizontal="center"/>
    </xf>
    <xf numFmtId="0" fontId="34" fillId="2" borderId="8" xfId="5" applyFont="1" applyFill="1" applyBorder="1" applyAlignment="1">
      <alignment horizontal="center"/>
    </xf>
    <xf numFmtId="0" fontId="14" fillId="0" borderId="9" xfId="4" applyBorder="1"/>
    <xf numFmtId="0" fontId="3" fillId="0" borderId="10" xfId="0" applyFont="1" applyBorder="1"/>
    <xf numFmtId="44" fontId="3" fillId="0" borderId="11" xfId="1" applyFont="1" applyBorder="1"/>
    <xf numFmtId="4" fontId="3" fillId="0" borderId="12" xfId="0" applyNumberFormat="1" applyFont="1" applyBorder="1"/>
    <xf numFmtId="0" fontId="4" fillId="2" borderId="14" xfId="0" applyFont="1" applyFill="1" applyBorder="1"/>
    <xf numFmtId="44" fontId="12" fillId="2" borderId="15" xfId="0" applyNumberFormat="1" applyFont="1" applyFill="1" applyBorder="1"/>
    <xf numFmtId="0" fontId="34" fillId="0" borderId="0" xfId="5" applyFont="1" applyFill="1" applyBorder="1"/>
    <xf numFmtId="44" fontId="25" fillId="0" borderId="11" xfId="1" applyFont="1" applyBorder="1"/>
    <xf numFmtId="44" fontId="24" fillId="0" borderId="0" xfId="0" applyNumberFormat="1" applyFont="1" applyFill="1" applyBorder="1"/>
    <xf numFmtId="0" fontId="4" fillId="2" borderId="17" xfId="0" applyFont="1" applyFill="1" applyBorder="1"/>
    <xf numFmtId="0" fontId="4" fillId="2" borderId="16" xfId="0" applyFont="1" applyFill="1" applyBorder="1"/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4" fontId="3" fillId="0" borderId="10" xfId="0" applyNumberFormat="1" applyFont="1" applyBorder="1"/>
    <xf numFmtId="44" fontId="32" fillId="0" borderId="19" xfId="4" applyNumberFormat="1" applyFont="1" applyFill="1" applyBorder="1"/>
    <xf numFmtId="4" fontId="25" fillId="0" borderId="11" xfId="0" applyNumberFormat="1" applyFont="1" applyBorder="1"/>
    <xf numFmtId="4" fontId="3" fillId="0" borderId="20" xfId="0" applyNumberFormat="1" applyFont="1" applyBorder="1"/>
    <xf numFmtId="165" fontId="3" fillId="0" borderId="10" xfId="0" applyNumberFormat="1" applyFont="1" applyBorder="1"/>
    <xf numFmtId="44" fontId="32" fillId="0" borderId="19" xfId="1" applyFont="1" applyFill="1" applyBorder="1"/>
    <xf numFmtId="0" fontId="25" fillId="0" borderId="11" xfId="0" applyFont="1" applyBorder="1"/>
    <xf numFmtId="165" fontId="3" fillId="0" borderId="20" xfId="0" applyNumberFormat="1" applyFont="1" applyBorder="1"/>
    <xf numFmtId="0" fontId="32" fillId="0" borderId="2" xfId="4" applyFont="1" applyFill="1" applyAlignment="1">
      <alignment horizontal="justify" vertical="justify" wrapText="1"/>
    </xf>
    <xf numFmtId="0" fontId="7" fillId="2" borderId="5" xfId="5" applyFont="1" applyFill="1" applyBorder="1"/>
    <xf numFmtId="0" fontId="7" fillId="2" borderId="17" xfId="5" applyFont="1" applyFill="1" applyBorder="1" applyAlignment="1">
      <alignment horizontal="center"/>
    </xf>
    <xf numFmtId="0" fontId="7" fillId="2" borderId="18" xfId="5" applyFont="1" applyFill="1" applyBorder="1" applyAlignment="1">
      <alignment horizontal="center"/>
    </xf>
    <xf numFmtId="10" fontId="25" fillId="0" borderId="0" xfId="0" applyNumberFormat="1" applyFont="1" applyAlignment="1">
      <alignment horizontal="center"/>
    </xf>
    <xf numFmtId="166" fontId="25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0" fontId="34" fillId="0" borderId="0" xfId="5" applyFont="1" applyFill="1" applyBorder="1" applyAlignment="1">
      <alignment horizontal="center"/>
    </xf>
    <xf numFmtId="44" fontId="4" fillId="2" borderId="21" xfId="1" applyFont="1" applyFill="1" applyBorder="1" applyAlignment="1">
      <alignment horizontal="center"/>
    </xf>
    <xf numFmtId="9" fontId="4" fillId="2" borderId="21" xfId="0" applyNumberFormat="1" applyFont="1" applyFill="1" applyBorder="1" applyAlignment="1">
      <alignment horizontal="center"/>
    </xf>
    <xf numFmtId="9" fontId="4" fillId="2" borderId="21" xfId="2" applyFont="1" applyFill="1" applyBorder="1" applyAlignment="1">
      <alignment horizontal="center"/>
    </xf>
    <xf numFmtId="9" fontId="4" fillId="2" borderId="23" xfId="2" applyFont="1" applyFill="1" applyBorder="1" applyAlignment="1">
      <alignment horizontal="center"/>
    </xf>
    <xf numFmtId="9" fontId="4" fillId="2" borderId="23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0" fontId="25" fillId="0" borderId="0" xfId="0" applyNumberFormat="1" applyFont="1" applyFill="1" applyBorder="1" applyAlignment="1">
      <alignment horizontal="center"/>
    </xf>
    <xf numFmtId="10" fontId="24" fillId="0" borderId="0" xfId="0" applyNumberFormat="1" applyFont="1" applyFill="1" applyBorder="1" applyAlignment="1">
      <alignment horizontal="center"/>
    </xf>
    <xf numFmtId="10" fontId="3" fillId="0" borderId="0" xfId="0" applyNumberFormat="1" applyFont="1" applyFill="1" applyBorder="1"/>
    <xf numFmtId="0" fontId="21" fillId="0" borderId="0" xfId="0" applyFont="1" applyFill="1" applyBorder="1"/>
    <xf numFmtId="0" fontId="0" fillId="5" borderId="0" xfId="0" applyFill="1"/>
    <xf numFmtId="166" fontId="24" fillId="5" borderId="0" xfId="2" applyNumberFormat="1" applyFont="1" applyFill="1" applyAlignment="1">
      <alignment horizontal="center"/>
    </xf>
    <xf numFmtId="166" fontId="24" fillId="5" borderId="0" xfId="0" applyNumberFormat="1" applyFont="1" applyFill="1" applyAlignment="1">
      <alignment horizontal="center"/>
    </xf>
    <xf numFmtId="10" fontId="3" fillId="0" borderId="10" xfId="0" applyNumberFormat="1" applyFont="1" applyBorder="1" applyAlignment="1">
      <alignment horizontal="center"/>
    </xf>
    <xf numFmtId="0" fontId="0" fillId="0" borderId="11" xfId="0" applyBorder="1"/>
    <xf numFmtId="10" fontId="25" fillId="0" borderId="11" xfId="0" applyNumberFormat="1" applyFont="1" applyBorder="1" applyAlignment="1">
      <alignment horizontal="center"/>
    </xf>
    <xf numFmtId="0" fontId="24" fillId="5" borderId="11" xfId="0" applyFont="1" applyFill="1" applyBorder="1"/>
    <xf numFmtId="44" fontId="24" fillId="5" borderId="11" xfId="0" applyNumberFormat="1" applyFont="1" applyFill="1" applyBorder="1"/>
    <xf numFmtId="44" fontId="24" fillId="5" borderId="11" xfId="1" applyFont="1" applyFill="1" applyBorder="1"/>
    <xf numFmtId="4" fontId="25" fillId="0" borderId="27" xfId="0" applyNumberFormat="1" applyFont="1" applyBorder="1"/>
    <xf numFmtId="10" fontId="25" fillId="0" borderId="27" xfId="0" applyNumberFormat="1" applyFont="1" applyBorder="1" applyAlignment="1">
      <alignment horizontal="center"/>
    </xf>
    <xf numFmtId="44" fontId="25" fillId="0" borderId="27" xfId="1" applyFont="1" applyBorder="1"/>
    <xf numFmtId="166" fontId="25" fillId="0" borderId="27" xfId="0" applyNumberFormat="1" applyFont="1" applyBorder="1" applyAlignment="1">
      <alignment horizontal="center"/>
    </xf>
    <xf numFmtId="4" fontId="25" fillId="0" borderId="26" xfId="0" applyNumberFormat="1" applyFont="1" applyBorder="1"/>
    <xf numFmtId="10" fontId="25" fillId="0" borderId="26" xfId="0" applyNumberFormat="1" applyFont="1" applyBorder="1" applyAlignment="1">
      <alignment horizontal="center"/>
    </xf>
    <xf numFmtId="166" fontId="25" fillId="0" borderId="28" xfId="0" applyNumberFormat="1" applyFont="1" applyBorder="1" applyAlignment="1">
      <alignment horizontal="center"/>
    </xf>
    <xf numFmtId="10" fontId="25" fillId="0" borderId="28" xfId="0" applyNumberFormat="1" applyFont="1" applyBorder="1" applyAlignment="1">
      <alignment horizontal="center"/>
    </xf>
    <xf numFmtId="10" fontId="25" fillId="0" borderId="29" xfId="0" applyNumberFormat="1" applyFont="1" applyBorder="1" applyAlignment="1">
      <alignment horizontal="center"/>
    </xf>
    <xf numFmtId="0" fontId="3" fillId="0" borderId="30" xfId="0" applyFont="1" applyBorder="1"/>
    <xf numFmtId="4" fontId="3" fillId="0" borderId="30" xfId="0" applyNumberFormat="1" applyFont="1" applyBorder="1"/>
    <xf numFmtId="10" fontId="3" fillId="0" borderId="30" xfId="0" applyNumberFormat="1" applyFont="1" applyBorder="1" applyAlignment="1">
      <alignment horizontal="center"/>
    </xf>
    <xf numFmtId="0" fontId="25" fillId="0" borderId="27" xfId="0" applyFont="1" applyBorder="1"/>
    <xf numFmtId="10" fontId="25" fillId="0" borderId="27" xfId="0" applyNumberFormat="1" applyFont="1" applyBorder="1"/>
    <xf numFmtId="165" fontId="25" fillId="0" borderId="27" xfId="0" applyNumberFormat="1" applyFont="1" applyBorder="1"/>
    <xf numFmtId="10" fontId="3" fillId="0" borderId="31" xfId="0" applyNumberFormat="1" applyFont="1" applyBorder="1" applyAlignment="1">
      <alignment horizontal="center"/>
    </xf>
    <xf numFmtId="0" fontId="25" fillId="0" borderId="28" xfId="0" applyFont="1" applyBorder="1"/>
    <xf numFmtId="165" fontId="25" fillId="0" borderId="26" xfId="0" applyNumberFormat="1" applyFont="1" applyBorder="1"/>
    <xf numFmtId="165" fontId="24" fillId="5" borderId="27" xfId="0" applyNumberFormat="1" applyFont="1" applyFill="1" applyBorder="1"/>
    <xf numFmtId="10" fontId="24" fillId="5" borderId="27" xfId="0" applyNumberFormat="1" applyFont="1" applyFill="1" applyBorder="1" applyAlignment="1">
      <alignment horizontal="center"/>
    </xf>
    <xf numFmtId="44" fontId="24" fillId="5" borderId="27" xfId="1" applyFont="1" applyFill="1" applyBorder="1"/>
    <xf numFmtId="9" fontId="24" fillId="5" borderId="11" xfId="0" applyNumberFormat="1" applyFont="1" applyFill="1" applyBorder="1" applyAlignment="1">
      <alignment horizontal="center"/>
    </xf>
    <xf numFmtId="0" fontId="24" fillId="5" borderId="27" xfId="0" applyFont="1" applyFill="1" applyBorder="1"/>
    <xf numFmtId="0" fontId="21" fillId="0" borderId="0" xfId="0" applyFont="1" applyBorder="1" applyAlignment="1"/>
    <xf numFmtId="4" fontId="4" fillId="0" borderId="0" xfId="0" applyNumberFormat="1" applyFont="1"/>
    <xf numFmtId="0" fontId="4" fillId="0" borderId="0" xfId="0" applyFont="1" applyFill="1" applyBorder="1"/>
    <xf numFmtId="0" fontId="6" fillId="0" borderId="0" xfId="0" applyFont="1" applyFill="1" applyBorder="1"/>
    <xf numFmtId="0" fontId="35" fillId="0" borderId="0" xfId="0" applyFont="1"/>
    <xf numFmtId="0" fontId="36" fillId="0" borderId="0" xfId="0" applyFont="1"/>
    <xf numFmtId="44" fontId="25" fillId="2" borderId="0" xfId="1" applyFont="1" applyFill="1" applyBorder="1"/>
    <xf numFmtId="44" fontId="25" fillId="0" borderId="0" xfId="1" applyFont="1" applyFill="1" applyBorder="1"/>
    <xf numFmtId="0" fontId="38" fillId="0" borderId="0" xfId="0" applyFont="1" applyFill="1" applyBorder="1"/>
    <xf numFmtId="44" fontId="1" fillId="0" borderId="0" xfId="1" applyFont="1" applyBorder="1"/>
    <xf numFmtId="0" fontId="0" fillId="0" borderId="0" xfId="0" applyAlignment="1">
      <alignment horizontal="right"/>
    </xf>
    <xf numFmtId="0" fontId="37" fillId="2" borderId="0" xfId="0" applyFont="1" applyFill="1" applyAlignment="1">
      <alignment horizontal="left"/>
    </xf>
    <xf numFmtId="0" fontId="37" fillId="2" borderId="0" xfId="0" applyFont="1" applyFill="1"/>
    <xf numFmtId="0" fontId="25" fillId="2" borderId="0" xfId="0" applyFont="1" applyFill="1"/>
    <xf numFmtId="44" fontId="25" fillId="2" borderId="0" xfId="1" applyFont="1" applyFill="1"/>
    <xf numFmtId="0" fontId="29" fillId="0" borderId="0" xfId="5" applyFont="1" applyBorder="1" applyAlignment="1">
      <alignment horizontal="left"/>
    </xf>
    <xf numFmtId="0" fontId="30" fillId="0" borderId="0" xfId="5" applyFont="1" applyBorder="1" applyAlignment="1">
      <alignment horizontal="center"/>
    </xf>
    <xf numFmtId="0" fontId="29" fillId="0" borderId="0" xfId="5" applyFont="1" applyBorder="1"/>
    <xf numFmtId="0" fontId="37" fillId="0" borderId="0" xfId="0" applyFont="1" applyFill="1" applyAlignment="1">
      <alignment horizontal="left"/>
    </xf>
    <xf numFmtId="0" fontId="3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34" fillId="2" borderId="32" xfId="5" applyFont="1" applyFill="1" applyBorder="1" applyAlignment="1">
      <alignment horizontal="center"/>
    </xf>
    <xf numFmtId="0" fontId="34" fillId="2" borderId="33" xfId="5" applyFont="1" applyFill="1" applyBorder="1" applyAlignment="1">
      <alignment horizontal="center"/>
    </xf>
    <xf numFmtId="0" fontId="34" fillId="2" borderId="34" xfId="5" applyFont="1" applyFill="1" applyBorder="1" applyAlignment="1">
      <alignment horizontal="center"/>
    </xf>
    <xf numFmtId="0" fontId="34" fillId="2" borderId="35" xfId="5" applyFont="1" applyFill="1" applyBorder="1" applyAlignment="1">
      <alignment horizontal="center"/>
    </xf>
    <xf numFmtId="0" fontId="25" fillId="0" borderId="37" xfId="0" applyFont="1" applyBorder="1"/>
    <xf numFmtId="0" fontId="25" fillId="0" borderId="36" xfId="0" applyFont="1" applyBorder="1"/>
    <xf numFmtId="0" fontId="40" fillId="0" borderId="2" xfId="4" applyFont="1" applyFill="1" applyAlignment="1">
      <alignment horizontal="left"/>
    </xf>
    <xf numFmtId="0" fontId="40" fillId="0" borderId="2" xfId="4" applyFont="1" applyFill="1"/>
    <xf numFmtId="44" fontId="40" fillId="0" borderId="2" xfId="4" applyNumberFormat="1" applyFont="1" applyFill="1"/>
    <xf numFmtId="0" fontId="41" fillId="0" borderId="0" xfId="0" applyFont="1" applyFill="1" applyBorder="1"/>
    <xf numFmtId="0" fontId="14" fillId="0" borderId="2" xfId="4" applyFont="1" applyFill="1" applyAlignment="1">
      <alignment horizontal="left"/>
    </xf>
    <xf numFmtId="0" fontId="14" fillId="0" borderId="2" xfId="4" applyFont="1" applyFill="1"/>
    <xf numFmtId="44" fontId="14" fillId="0" borderId="2" xfId="4" applyNumberFormat="1" applyFont="1" applyFill="1"/>
    <xf numFmtId="44" fontId="42" fillId="2" borderId="17" xfId="1" applyFont="1" applyFill="1" applyBorder="1"/>
    <xf numFmtId="0" fontId="25" fillId="0" borderId="0" xfId="0" applyFont="1" applyAlignment="1">
      <alignment horizontal="left"/>
    </xf>
    <xf numFmtId="0" fontId="32" fillId="0" borderId="2" xfId="4" applyFont="1" applyAlignment="1">
      <alignment horizontal="left"/>
    </xf>
    <xf numFmtId="0" fontId="6" fillId="6" borderId="5" xfId="5" applyFill="1" applyBorder="1" applyAlignment="1">
      <alignment horizontal="center"/>
    </xf>
    <xf numFmtId="0" fontId="25" fillId="6" borderId="5" xfId="0" applyFont="1" applyFill="1" applyBorder="1" applyAlignment="1">
      <alignment horizontal="right"/>
    </xf>
    <xf numFmtId="0" fontId="21" fillId="6" borderId="5" xfId="0" applyFont="1" applyFill="1" applyBorder="1" applyAlignment="1">
      <alignment horizontal="right"/>
    </xf>
    <xf numFmtId="44" fontId="31" fillId="6" borderId="5" xfId="1" applyFont="1" applyFill="1" applyBorder="1"/>
    <xf numFmtId="0" fontId="22" fillId="6" borderId="5" xfId="0" applyFont="1" applyFill="1" applyBorder="1" applyAlignment="1">
      <alignment horizontal="center"/>
    </xf>
    <xf numFmtId="0" fontId="21" fillId="6" borderId="5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left"/>
    </xf>
    <xf numFmtId="0" fontId="24" fillId="0" borderId="0" xfId="0" applyFont="1" applyFill="1" applyBorder="1"/>
    <xf numFmtId="44" fontId="25" fillId="0" borderId="0" xfId="0" applyNumberFormat="1" applyFont="1" applyFill="1" applyBorder="1"/>
    <xf numFmtId="0" fontId="25" fillId="0" borderId="0" xfId="0" applyFont="1" applyFill="1" applyBorder="1" applyAlignment="1">
      <alignment horizontal="left"/>
    </xf>
    <xf numFmtId="0" fontId="15" fillId="0" borderId="0" xfId="0" applyFont="1" applyAlignment="1">
      <alignment horizontal="center"/>
    </xf>
    <xf numFmtId="4" fontId="3" fillId="0" borderId="38" xfId="0" applyNumberFormat="1" applyFont="1" applyBorder="1"/>
    <xf numFmtId="44" fontId="32" fillId="0" borderId="39" xfId="4" applyNumberFormat="1" applyFont="1" applyBorder="1"/>
    <xf numFmtId="44" fontId="14" fillId="0" borderId="40" xfId="4" applyNumberFormat="1" applyBorder="1"/>
    <xf numFmtId="44" fontId="25" fillId="0" borderId="41" xfId="0" applyNumberFormat="1" applyFont="1" applyBorder="1"/>
    <xf numFmtId="44" fontId="3" fillId="0" borderId="41" xfId="0" applyNumberFormat="1" applyFont="1" applyBorder="1"/>
    <xf numFmtId="44" fontId="24" fillId="0" borderId="41" xfId="0" applyNumberFormat="1" applyFont="1" applyFill="1" applyBorder="1"/>
    <xf numFmtId="44" fontId="3" fillId="0" borderId="42" xfId="0" applyNumberFormat="1" applyFont="1" applyBorder="1"/>
    <xf numFmtId="0" fontId="24" fillId="0" borderId="0" xfId="0" applyFont="1" applyBorder="1" applyAlignment="1">
      <alignment horizontal="center"/>
    </xf>
    <xf numFmtId="0" fontId="7" fillId="0" borderId="0" xfId="5" applyFont="1" applyFill="1" applyBorder="1"/>
    <xf numFmtId="0" fontId="3" fillId="0" borderId="0" xfId="0" applyFont="1" applyFill="1"/>
    <xf numFmtId="0" fontId="1" fillId="0" borderId="0" xfId="0" applyFont="1" applyFill="1"/>
    <xf numFmtId="0" fontId="13" fillId="0" borderId="0" xfId="0" applyFont="1" applyFill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4" fontId="3" fillId="0" borderId="24" xfId="0" applyNumberFormat="1" applyFont="1" applyBorder="1"/>
    <xf numFmtId="44" fontId="32" fillId="0" borderId="2" xfId="4" applyNumberFormat="1" applyFont="1" applyBorder="1"/>
    <xf numFmtId="44" fontId="14" fillId="0" borderId="9" xfId="4" applyNumberFormat="1" applyBorder="1"/>
    <xf numFmtId="44" fontId="25" fillId="0" borderId="0" xfId="0" applyNumberFormat="1" applyFont="1" applyBorder="1"/>
    <xf numFmtId="44" fontId="3" fillId="0" borderId="0" xfId="0" applyNumberFormat="1" applyFont="1" applyBorder="1"/>
    <xf numFmtId="166" fontId="25" fillId="0" borderId="0" xfId="2" applyNumberFormat="1" applyFont="1" applyAlignment="1">
      <alignment horizontal="center"/>
    </xf>
    <xf numFmtId="166" fontId="25" fillId="0" borderId="11" xfId="0" applyNumberFormat="1" applyFont="1" applyBorder="1" applyAlignment="1">
      <alignment horizontal="center"/>
    </xf>
    <xf numFmtId="0" fontId="25" fillId="0" borderId="0" xfId="0" applyFont="1" applyAlignment="1">
      <alignment horizontal="left"/>
    </xf>
    <xf numFmtId="0" fontId="19" fillId="0" borderId="0" xfId="0" applyFont="1" applyAlignment="1"/>
    <xf numFmtId="0" fontId="15" fillId="0" borderId="0" xfId="0" applyFont="1" applyAlignment="1"/>
    <xf numFmtId="0" fontId="8" fillId="0" borderId="0" xfId="0" applyFont="1" applyAlignment="1"/>
    <xf numFmtId="0" fontId="25" fillId="0" borderId="0" xfId="0" applyFont="1" applyAlignment="1">
      <alignment horizontal="left"/>
    </xf>
    <xf numFmtId="164" fontId="47" fillId="2" borderId="5" xfId="1" applyNumberFormat="1" applyFont="1" applyFill="1" applyBorder="1"/>
    <xf numFmtId="44" fontId="31" fillId="2" borderId="5" xfId="1" applyFont="1" applyFill="1" applyBorder="1"/>
    <xf numFmtId="44" fontId="48" fillId="2" borderId="13" xfId="0" applyNumberFormat="1" applyFont="1" applyFill="1" applyBorder="1"/>
    <xf numFmtId="0" fontId="24" fillId="0" borderId="0" xfId="0" applyFont="1" applyFill="1" applyAlignment="1">
      <alignment horizontal="right"/>
    </xf>
    <xf numFmtId="0" fontId="49" fillId="2" borderId="0" xfId="0" applyFont="1" applyFill="1" applyBorder="1"/>
    <xf numFmtId="44" fontId="6" fillId="2" borderId="0" xfId="1" applyFont="1" applyFill="1"/>
    <xf numFmtId="44" fontId="4" fillId="2" borderId="0" xfId="0" applyNumberFormat="1" applyFont="1" applyFill="1"/>
    <xf numFmtId="0" fontId="50" fillId="0" borderId="0" xfId="0" applyFont="1" applyFill="1" applyBorder="1"/>
    <xf numFmtId="44" fontId="50" fillId="0" borderId="0" xfId="1" applyFont="1" applyBorder="1"/>
    <xf numFmtId="44" fontId="50" fillId="0" borderId="1" xfId="1" applyFont="1" applyBorder="1"/>
    <xf numFmtId="0" fontId="25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25" fillId="0" borderId="0" xfId="0" applyFont="1" applyBorder="1" applyAlignment="1">
      <alignment horizontal="left"/>
    </xf>
    <xf numFmtId="0" fontId="0" fillId="0" borderId="0" xfId="0" applyBorder="1"/>
    <xf numFmtId="0" fontId="25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39" fontId="32" fillId="0" borderId="2" xfId="1" applyNumberFormat="1" applyFont="1" applyFill="1" applyBorder="1"/>
    <xf numFmtId="0" fontId="24" fillId="0" borderId="11" xfId="0" applyFont="1" applyFill="1" applyBorder="1"/>
    <xf numFmtId="0" fontId="25" fillId="0" borderId="11" xfId="0" applyFont="1" applyFill="1" applyBorder="1"/>
    <xf numFmtId="0" fontId="25" fillId="0" borderId="0" xfId="0" applyFont="1" applyAlignment="1">
      <alignment horizontal="left"/>
    </xf>
    <xf numFmtId="44" fontId="24" fillId="4" borderId="0" xfId="1" applyFont="1" applyFill="1" applyBorder="1"/>
    <xf numFmtId="0" fontId="25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24" fillId="2" borderId="5" xfId="0" applyFont="1" applyFill="1" applyBorder="1" applyAlignment="1">
      <alignment horizontal="center"/>
    </xf>
    <xf numFmtId="0" fontId="25" fillId="0" borderId="0" xfId="0" applyFont="1" applyAlignment="1">
      <alignment horizontal="left"/>
    </xf>
    <xf numFmtId="4" fontId="24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4" fontId="24" fillId="0" borderId="0" xfId="0" applyNumberFormat="1" applyFont="1" applyBorder="1" applyAlignment="1">
      <alignment horizontal="center"/>
    </xf>
    <xf numFmtId="0" fontId="1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4" fillId="2" borderId="24" xfId="5" applyFont="1" applyFill="1" applyBorder="1" applyAlignment="1">
      <alignment horizontal="center"/>
    </xf>
    <xf numFmtId="0" fontId="34" fillId="2" borderId="25" xfId="5" applyFont="1" applyFill="1" applyBorder="1" applyAlignment="1">
      <alignment horizontal="center"/>
    </xf>
    <xf numFmtId="0" fontId="34" fillId="2" borderId="34" xfId="5" applyFont="1" applyFill="1" applyBorder="1" applyAlignment="1">
      <alignment horizontal="center"/>
    </xf>
    <xf numFmtId="0" fontId="34" fillId="2" borderId="35" xfId="5" applyFont="1" applyFill="1" applyBorder="1" applyAlignment="1">
      <alignment horizontal="center"/>
    </xf>
    <xf numFmtId="0" fontId="34" fillId="2" borderId="32" xfId="5" applyFont="1" applyFill="1" applyBorder="1" applyAlignment="1">
      <alignment horizontal="center"/>
    </xf>
    <xf numFmtId="0" fontId="34" fillId="2" borderId="33" xfId="5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5" fillId="0" borderId="0" xfId="0" applyFont="1" applyAlignment="1">
      <alignment horizontal="center"/>
    </xf>
  </cellXfs>
  <cellStyles count="6">
    <cellStyle name="Moneda" xfId="1" builtinId="4"/>
    <cellStyle name="Normal" xfId="0" builtinId="0"/>
    <cellStyle name="Normal 2" xfId="3"/>
    <cellStyle name="Porcentual" xfId="2" builtinId="5"/>
    <cellStyle name="Título 3" xfId="4" builtinId="18"/>
    <cellStyle name="Total" xfId="5" builtinId="25"/>
  </cellStyles>
  <dxfs count="0"/>
  <tableStyles count="0" defaultTableStyle="TableStyleMedium9" defaultPivotStyle="PivotStyleLight16"/>
  <colors>
    <mruColors>
      <color rgb="FFD7E4B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0</xdr:row>
      <xdr:rowOff>133349</xdr:rowOff>
    </xdr:from>
    <xdr:to>
      <xdr:col>2</xdr:col>
      <xdr:colOff>1266825</xdr:colOff>
      <xdr:row>2</xdr:row>
      <xdr:rowOff>180974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0469" t="27832" r="40000" b="65918"/>
        <a:stretch>
          <a:fillRect/>
        </a:stretch>
      </xdr:blipFill>
      <xdr:spPr bwMode="auto">
        <a:xfrm>
          <a:off x="323850" y="133349"/>
          <a:ext cx="1666875" cy="4857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495300</xdr:colOff>
      <xdr:row>1</xdr:row>
      <xdr:rowOff>28575</xdr:rowOff>
    </xdr:from>
    <xdr:to>
      <xdr:col>11</xdr:col>
      <xdr:colOff>609600</xdr:colOff>
      <xdr:row>3</xdr:row>
      <xdr:rowOff>171450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/>
        <a:srcRect l="8486" t="32696" r="6314" b="38217"/>
        <a:stretch>
          <a:fillRect/>
        </a:stretch>
      </xdr:blipFill>
      <xdr:spPr bwMode="auto">
        <a:xfrm>
          <a:off x="9324975" y="219075"/>
          <a:ext cx="171450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1</xdr:row>
      <xdr:rowOff>38099</xdr:rowOff>
    </xdr:from>
    <xdr:to>
      <xdr:col>2</xdr:col>
      <xdr:colOff>1352550</xdr:colOff>
      <xdr:row>3</xdr:row>
      <xdr:rowOff>19049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0469" t="27832" r="40000" b="65918"/>
        <a:stretch>
          <a:fillRect/>
        </a:stretch>
      </xdr:blipFill>
      <xdr:spPr bwMode="auto">
        <a:xfrm>
          <a:off x="295275" y="228599"/>
          <a:ext cx="1733550" cy="4286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409575</xdr:colOff>
      <xdr:row>1</xdr:row>
      <xdr:rowOff>66675</xdr:rowOff>
    </xdr:from>
    <xdr:to>
      <xdr:col>11</xdr:col>
      <xdr:colOff>355600</xdr:colOff>
      <xdr:row>4</xdr:row>
      <xdr:rowOff>19050</xdr:rowOff>
    </xdr:to>
    <xdr:pic>
      <xdr:nvPicPr>
        <xdr:cNvPr id="6" name="5 Imagen"/>
        <xdr:cNvPicPr/>
      </xdr:nvPicPr>
      <xdr:blipFill>
        <a:blip xmlns:r="http://schemas.openxmlformats.org/officeDocument/2006/relationships" r:embed="rId2" cstate="print"/>
        <a:srcRect l="8486" t="32696" r="6314" b="38217"/>
        <a:stretch>
          <a:fillRect/>
        </a:stretch>
      </xdr:blipFill>
      <xdr:spPr bwMode="auto">
        <a:xfrm>
          <a:off x="9144000" y="257175"/>
          <a:ext cx="185737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2</xdr:row>
      <xdr:rowOff>142875</xdr:rowOff>
    </xdr:from>
    <xdr:to>
      <xdr:col>1</xdr:col>
      <xdr:colOff>847725</xdr:colOff>
      <xdr:row>4</xdr:row>
      <xdr:rowOff>19050</xdr:rowOff>
    </xdr:to>
    <xdr:pic>
      <xdr:nvPicPr>
        <xdr:cNvPr id="6" name="5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571500"/>
          <a:ext cx="9048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104776</xdr:colOff>
      <xdr:row>2</xdr:row>
      <xdr:rowOff>171451</xdr:rowOff>
    </xdr:from>
    <xdr:to>
      <xdr:col>4</xdr:col>
      <xdr:colOff>1076326</xdr:colOff>
      <xdr:row>4</xdr:row>
      <xdr:rowOff>104775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/>
        <a:srcRect l="8486" t="32696" r="6314" b="38217"/>
        <a:stretch>
          <a:fillRect/>
        </a:stretch>
      </xdr:blipFill>
      <xdr:spPr bwMode="auto">
        <a:xfrm>
          <a:off x="4086226" y="600076"/>
          <a:ext cx="971550" cy="4095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1</xdr:row>
      <xdr:rowOff>47626</xdr:rowOff>
    </xdr:from>
    <xdr:to>
      <xdr:col>1</xdr:col>
      <xdr:colOff>1085850</xdr:colOff>
      <xdr:row>3</xdr:row>
      <xdr:rowOff>57150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0469" t="27832" r="40000" b="65918"/>
        <a:stretch>
          <a:fillRect/>
        </a:stretch>
      </xdr:blipFill>
      <xdr:spPr bwMode="auto">
        <a:xfrm>
          <a:off x="295275" y="238126"/>
          <a:ext cx="952500" cy="44767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676276</xdr:colOff>
      <xdr:row>1</xdr:row>
      <xdr:rowOff>180975</xdr:rowOff>
    </xdr:from>
    <xdr:to>
      <xdr:col>7</xdr:col>
      <xdr:colOff>549276</xdr:colOff>
      <xdr:row>4</xdr:row>
      <xdr:rowOff>57149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/>
        <a:srcRect l="8486" t="32696" r="6314" b="38217"/>
        <a:stretch>
          <a:fillRect/>
        </a:stretch>
      </xdr:blipFill>
      <xdr:spPr bwMode="auto">
        <a:xfrm>
          <a:off x="7258051" y="371475"/>
          <a:ext cx="1123950" cy="5143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171449</xdr:colOff>
      <xdr:row>1</xdr:row>
      <xdr:rowOff>76199</xdr:rowOff>
    </xdr:from>
    <xdr:to>
      <xdr:col>2</xdr:col>
      <xdr:colOff>1057274</xdr:colOff>
      <xdr:row>3</xdr:row>
      <xdr:rowOff>19049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0469" t="27832" r="40000" b="65918"/>
        <a:stretch>
          <a:fillRect/>
        </a:stretch>
      </xdr:blipFill>
      <xdr:spPr bwMode="auto">
        <a:xfrm>
          <a:off x="257174" y="266699"/>
          <a:ext cx="1304925" cy="3905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11</xdr:col>
      <xdr:colOff>314325</xdr:colOff>
      <xdr:row>1</xdr:row>
      <xdr:rowOff>161925</xdr:rowOff>
    </xdr:from>
    <xdr:to>
      <xdr:col>12</xdr:col>
      <xdr:colOff>1095375</xdr:colOff>
      <xdr:row>4</xdr:row>
      <xdr:rowOff>9525</xdr:rowOff>
    </xdr:to>
    <xdr:pic>
      <xdr:nvPicPr>
        <xdr:cNvPr id="6" name="5 Imagen"/>
        <xdr:cNvPicPr/>
      </xdr:nvPicPr>
      <xdr:blipFill>
        <a:blip xmlns:r="http://schemas.openxmlformats.org/officeDocument/2006/relationships" r:embed="rId2" cstate="print"/>
        <a:srcRect l="8486" t="32696" r="6314" b="38217"/>
        <a:stretch>
          <a:fillRect/>
        </a:stretch>
      </xdr:blipFill>
      <xdr:spPr bwMode="auto">
        <a:xfrm>
          <a:off x="8772525" y="352425"/>
          <a:ext cx="12382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1</xdr:row>
      <xdr:rowOff>66675</xdr:rowOff>
    </xdr:from>
    <xdr:to>
      <xdr:col>2</xdr:col>
      <xdr:colOff>1409699</xdr:colOff>
      <xdr:row>3</xdr:row>
      <xdr:rowOff>66675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0469" t="27832" r="40000" b="65918"/>
        <a:stretch>
          <a:fillRect/>
        </a:stretch>
      </xdr:blipFill>
      <xdr:spPr bwMode="auto">
        <a:xfrm>
          <a:off x="381000" y="200025"/>
          <a:ext cx="1685924" cy="438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438150</xdr:colOff>
      <xdr:row>1</xdr:row>
      <xdr:rowOff>66675</xdr:rowOff>
    </xdr:from>
    <xdr:to>
      <xdr:col>12</xdr:col>
      <xdr:colOff>314325</xdr:colOff>
      <xdr:row>4</xdr:row>
      <xdr:rowOff>28575</xdr:rowOff>
    </xdr:to>
    <xdr:pic>
      <xdr:nvPicPr>
        <xdr:cNvPr id="6" name="5 Imagen"/>
        <xdr:cNvPicPr/>
      </xdr:nvPicPr>
      <xdr:blipFill>
        <a:blip xmlns:r="http://schemas.openxmlformats.org/officeDocument/2006/relationships" r:embed="rId2" cstate="print"/>
        <a:srcRect l="8486" t="32696" r="6314" b="38217"/>
        <a:stretch>
          <a:fillRect/>
        </a:stretch>
      </xdr:blipFill>
      <xdr:spPr bwMode="auto">
        <a:xfrm>
          <a:off x="9544050" y="200025"/>
          <a:ext cx="181927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B1:L53"/>
  <sheetViews>
    <sheetView showGridLines="0" tabSelected="1" topLeftCell="A13" workbookViewId="0">
      <selection activeCell="F39" sqref="F39"/>
    </sheetView>
  </sheetViews>
  <sheetFormatPr baseColWidth="10" defaultRowHeight="15"/>
  <cols>
    <col min="1" max="1" width="2.7109375" customWidth="1"/>
    <col min="2" max="2" width="8.140625" customWidth="1"/>
    <col min="3" max="3" width="38.85546875" customWidth="1"/>
    <col min="4" max="4" width="12.28515625" customWidth="1"/>
    <col min="5" max="5" width="10.5703125" customWidth="1"/>
    <col min="6" max="6" width="17.7109375" customWidth="1"/>
    <col min="7" max="7" width="3.28515625" customWidth="1"/>
    <col min="8" max="8" width="7.28515625" customWidth="1"/>
    <col min="9" max="9" width="37.140625" customWidth="1"/>
    <col min="10" max="10" width="13.140625" customWidth="1"/>
    <col min="11" max="11" width="10.85546875" customWidth="1"/>
    <col min="12" max="12" width="18.42578125" customWidth="1"/>
  </cols>
  <sheetData>
    <row r="1" spans="2:12"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</row>
    <row r="2" spans="2:12" ht="19.5">
      <c r="B2" s="279" t="s">
        <v>111</v>
      </c>
      <c r="C2" s="279"/>
      <c r="D2" s="279"/>
      <c r="E2" s="279"/>
      <c r="F2" s="279"/>
      <c r="G2" s="279"/>
      <c r="H2" s="279"/>
      <c r="I2" s="279"/>
      <c r="J2" s="279"/>
      <c r="K2" s="279"/>
      <c r="L2" s="279"/>
    </row>
    <row r="3" spans="2:12" ht="15.75">
      <c r="B3" s="284" t="s">
        <v>107</v>
      </c>
      <c r="C3" s="284"/>
      <c r="D3" s="284"/>
      <c r="E3" s="284"/>
      <c r="F3" s="284"/>
      <c r="G3" s="284"/>
      <c r="H3" s="284"/>
      <c r="I3" s="284"/>
      <c r="J3" s="284"/>
      <c r="K3" s="284"/>
      <c r="L3" s="284"/>
    </row>
    <row r="4" spans="2:12">
      <c r="B4" s="282" t="s">
        <v>110</v>
      </c>
      <c r="C4" s="282"/>
      <c r="D4" s="282"/>
      <c r="E4" s="282"/>
      <c r="F4" s="282"/>
      <c r="G4" s="282"/>
      <c r="H4" s="282"/>
      <c r="I4" s="282"/>
      <c r="J4" s="282"/>
      <c r="K4" s="282"/>
      <c r="L4" s="282"/>
    </row>
    <row r="5" spans="2:12" ht="16.5">
      <c r="B5" s="283" t="s">
        <v>159</v>
      </c>
      <c r="C5" s="283"/>
      <c r="D5" s="283"/>
      <c r="E5" s="283"/>
      <c r="F5" s="283"/>
      <c r="G5" s="283"/>
      <c r="H5" s="283"/>
      <c r="I5" s="283"/>
      <c r="J5" s="283"/>
      <c r="K5" s="283"/>
      <c r="L5" s="283"/>
    </row>
    <row r="6" spans="2:12" ht="15.75" thickBot="1">
      <c r="B6" s="14"/>
      <c r="C6" s="281"/>
      <c r="D6" s="281"/>
      <c r="E6" s="281"/>
      <c r="F6" s="281"/>
      <c r="G6" s="281"/>
      <c r="H6" s="281"/>
      <c r="I6" s="281"/>
      <c r="J6" s="29"/>
      <c r="K6" s="14"/>
      <c r="L6" s="14"/>
    </row>
    <row r="7" spans="2:12" ht="16.5" thickTop="1" thickBot="1">
      <c r="B7" s="213" t="s">
        <v>57</v>
      </c>
      <c r="C7" s="213" t="s">
        <v>0</v>
      </c>
      <c r="D7" s="213"/>
      <c r="E7" s="213" t="s">
        <v>56</v>
      </c>
      <c r="F7" s="213" t="s">
        <v>1</v>
      </c>
      <c r="G7" s="35"/>
      <c r="H7" s="213" t="s">
        <v>57</v>
      </c>
      <c r="I7" s="213" t="s">
        <v>0</v>
      </c>
      <c r="J7" s="213"/>
      <c r="K7" s="213" t="s">
        <v>56</v>
      </c>
      <c r="L7" s="213" t="s">
        <v>1</v>
      </c>
    </row>
    <row r="8" spans="2:12" ht="17.25" thickTop="1" thickBot="1">
      <c r="B8" s="63">
        <v>2</v>
      </c>
      <c r="C8" s="67" t="s">
        <v>2</v>
      </c>
      <c r="D8" s="64"/>
      <c r="E8" s="65"/>
      <c r="F8" s="65"/>
      <c r="G8" s="66"/>
      <c r="H8" s="63">
        <v>4</v>
      </c>
      <c r="I8" s="67" t="s">
        <v>3</v>
      </c>
      <c r="J8" s="67"/>
      <c r="K8" s="64"/>
      <c r="L8" s="64"/>
    </row>
    <row r="9" spans="2:12" ht="16.5" thickTop="1" thickBot="1">
      <c r="B9" s="203">
        <v>21</v>
      </c>
      <c r="C9" s="203" t="s">
        <v>61</v>
      </c>
      <c r="D9" s="204"/>
      <c r="E9" s="205"/>
      <c r="F9" s="205">
        <f>SUM(F10:F18)</f>
        <v>191212.12</v>
      </c>
      <c r="G9" s="206"/>
      <c r="H9" s="203">
        <v>41</v>
      </c>
      <c r="I9" s="203" t="s">
        <v>64</v>
      </c>
      <c r="J9" s="203"/>
      <c r="K9" s="204"/>
      <c r="L9" s="205">
        <f>SUM(K10:K15)</f>
        <v>12054.76</v>
      </c>
    </row>
    <row r="10" spans="2:12">
      <c r="B10" s="72">
        <v>211</v>
      </c>
      <c r="C10" s="73" t="s">
        <v>55</v>
      </c>
      <c r="D10" s="73"/>
      <c r="E10" s="74"/>
      <c r="F10" s="71">
        <f>SUM(D12)</f>
        <v>191212.12</v>
      </c>
      <c r="G10" s="45"/>
      <c r="H10" s="72">
        <v>412</v>
      </c>
      <c r="I10" s="73" t="s">
        <v>65</v>
      </c>
      <c r="J10" s="73"/>
      <c r="K10" s="71">
        <f>SUM(J11:J12)</f>
        <v>854.76</v>
      </c>
    </row>
    <row r="11" spans="2:12">
      <c r="B11" s="47">
        <v>21117</v>
      </c>
      <c r="C11" s="48" t="s">
        <v>58</v>
      </c>
      <c r="D11" s="55"/>
      <c r="E11" s="61"/>
      <c r="F11" s="49"/>
      <c r="G11" s="45"/>
      <c r="H11" s="51">
        <v>41251</v>
      </c>
      <c r="I11" s="49" t="s">
        <v>97</v>
      </c>
      <c r="J11" s="55">
        <v>854.76</v>
      </c>
      <c r="L11" s="48"/>
    </row>
    <row r="12" spans="2:12" ht="16.5">
      <c r="B12" s="51">
        <v>21117001</v>
      </c>
      <c r="C12" s="49" t="s">
        <v>127</v>
      </c>
      <c r="D12" s="54">
        <v>191212.12</v>
      </c>
      <c r="E12" s="48"/>
      <c r="F12" s="52"/>
      <c r="G12" s="45"/>
      <c r="H12" s="267">
        <v>41251</v>
      </c>
      <c r="I12" s="49" t="s">
        <v>51</v>
      </c>
      <c r="J12" s="53">
        <v>0</v>
      </c>
      <c r="L12" s="17"/>
    </row>
    <row r="13" spans="2:12" ht="16.5">
      <c r="B13" s="267"/>
      <c r="C13" s="49"/>
      <c r="D13" s="54"/>
      <c r="E13" s="48"/>
      <c r="F13" s="52"/>
      <c r="G13" s="45"/>
      <c r="L13" s="17"/>
    </row>
    <row r="14" spans="2:12" ht="16.5">
      <c r="B14" s="267"/>
      <c r="C14" s="49"/>
      <c r="D14" s="54"/>
      <c r="E14" s="48"/>
      <c r="F14" s="52"/>
      <c r="G14" s="45"/>
      <c r="L14" s="17"/>
    </row>
    <row r="15" spans="2:12">
      <c r="B15" s="219"/>
      <c r="C15" s="220"/>
      <c r="D15" s="221"/>
      <c r="E15" s="111"/>
      <c r="F15" s="111"/>
      <c r="G15" s="45"/>
      <c r="H15" s="72">
        <v>413</v>
      </c>
      <c r="I15" s="73" t="s">
        <v>67</v>
      </c>
      <c r="J15" s="73"/>
      <c r="K15" s="75">
        <f>SUM(J16:J19)</f>
        <v>11200</v>
      </c>
    </row>
    <row r="16" spans="2:12">
      <c r="B16" s="222"/>
      <c r="C16" s="45"/>
      <c r="D16" s="221"/>
      <c r="E16" s="220"/>
      <c r="F16" s="81"/>
      <c r="G16" s="45"/>
      <c r="H16" s="51">
        <v>41351</v>
      </c>
      <c r="I16" s="49" t="s">
        <v>17</v>
      </c>
      <c r="J16" s="50">
        <v>0</v>
      </c>
      <c r="L16" s="48"/>
    </row>
    <row r="17" spans="2:12">
      <c r="B17" s="222"/>
      <c r="C17" s="45"/>
      <c r="D17" s="183"/>
      <c r="E17" s="220"/>
      <c r="F17" s="81"/>
      <c r="G17" s="45"/>
      <c r="H17" s="51">
        <v>41354</v>
      </c>
      <c r="I17" s="49" t="s">
        <v>66</v>
      </c>
      <c r="J17" s="50">
        <v>11200</v>
      </c>
      <c r="L17" s="49"/>
    </row>
    <row r="18" spans="2:12">
      <c r="B18" s="219"/>
      <c r="C18" s="220"/>
      <c r="D18" s="183"/>
      <c r="E18" s="111"/>
      <c r="F18" s="81"/>
      <c r="G18" s="45"/>
      <c r="H18" s="51">
        <v>41355</v>
      </c>
      <c r="I18" s="49" t="s">
        <v>39</v>
      </c>
      <c r="J18" s="55">
        <v>0</v>
      </c>
      <c r="L18" s="52"/>
    </row>
    <row r="19" spans="2:12">
      <c r="B19" s="222"/>
      <c r="C19" s="45"/>
      <c r="D19" s="183"/>
      <c r="E19" s="69"/>
      <c r="F19" s="81"/>
      <c r="G19" s="45"/>
      <c r="H19" s="51">
        <v>41361</v>
      </c>
      <c r="I19" s="49" t="s">
        <v>24</v>
      </c>
      <c r="J19" s="53">
        <v>0</v>
      </c>
      <c r="L19" s="52"/>
    </row>
    <row r="20" spans="2:12">
      <c r="B20" s="222"/>
      <c r="C20" s="45"/>
      <c r="D20" s="183"/>
      <c r="E20" s="45"/>
      <c r="F20" s="81"/>
      <c r="G20" s="45"/>
    </row>
    <row r="21" spans="2:12">
      <c r="B21" s="49"/>
      <c r="C21" s="49"/>
      <c r="D21" s="49"/>
      <c r="E21" s="49"/>
      <c r="F21" s="52"/>
      <c r="G21" s="45"/>
    </row>
    <row r="22" spans="2:12" ht="15.75" thickBot="1">
      <c r="B22" s="94">
        <v>22</v>
      </c>
      <c r="C22" s="95" t="s">
        <v>62</v>
      </c>
      <c r="D22" s="95"/>
      <c r="E22" s="95"/>
      <c r="F22" s="205">
        <f>+E23+E26</f>
        <v>0</v>
      </c>
      <c r="G22" s="36"/>
      <c r="H22" s="94">
        <v>42</v>
      </c>
      <c r="I22" s="94" t="s">
        <v>68</v>
      </c>
      <c r="J22" s="94"/>
      <c r="K22" s="95"/>
      <c r="L22" s="98">
        <f>SUM(K23)</f>
        <v>0</v>
      </c>
    </row>
    <row r="23" spans="2:12">
      <c r="B23" s="72">
        <v>225</v>
      </c>
      <c r="C23" s="73" t="s">
        <v>59</v>
      </c>
      <c r="D23" s="73"/>
      <c r="E23" s="71">
        <f>SUM(D24)</f>
        <v>0</v>
      </c>
      <c r="G23" s="45"/>
      <c r="H23" s="72">
        <v>424</v>
      </c>
      <c r="I23" s="73" t="s">
        <v>69</v>
      </c>
      <c r="J23" s="73"/>
      <c r="K23" s="75">
        <f>SUM(J24)</f>
        <v>0</v>
      </c>
    </row>
    <row r="24" spans="2:12">
      <c r="B24" s="46">
        <v>22551</v>
      </c>
      <c r="C24" s="70" t="s">
        <v>60</v>
      </c>
      <c r="D24" s="53">
        <v>0</v>
      </c>
      <c r="E24" s="43"/>
      <c r="F24" s="44"/>
      <c r="G24" s="45"/>
      <c r="H24" s="51">
        <v>42415</v>
      </c>
      <c r="I24" s="49" t="s">
        <v>42</v>
      </c>
      <c r="J24" s="53">
        <v>0</v>
      </c>
      <c r="L24" s="52"/>
    </row>
    <row r="25" spans="2:12">
      <c r="B25" s="46"/>
      <c r="C25" s="70"/>
      <c r="D25" s="55"/>
      <c r="E25" s="43"/>
      <c r="F25" s="44"/>
      <c r="G25" s="45"/>
      <c r="H25" s="249"/>
      <c r="I25" s="49"/>
      <c r="J25" s="55"/>
      <c r="L25" s="52"/>
    </row>
    <row r="26" spans="2:12">
      <c r="B26" s="72">
        <v>226</v>
      </c>
      <c r="C26" s="73" t="s">
        <v>116</v>
      </c>
      <c r="D26" s="73"/>
      <c r="E26" s="71">
        <f>SUM(D27:D28)</f>
        <v>0</v>
      </c>
      <c r="F26" s="44"/>
      <c r="G26" s="45"/>
      <c r="H26" s="51"/>
      <c r="I26" s="49"/>
      <c r="J26" s="49"/>
      <c r="K26" s="55"/>
      <c r="L26" s="52"/>
    </row>
    <row r="27" spans="2:12">
      <c r="B27" s="46">
        <v>22605</v>
      </c>
      <c r="C27" s="70" t="s">
        <v>117</v>
      </c>
      <c r="D27" s="55">
        <v>0</v>
      </c>
      <c r="E27" s="44"/>
      <c r="F27" s="44"/>
      <c r="G27" s="45"/>
      <c r="H27" s="249"/>
      <c r="I27" s="49"/>
      <c r="J27" s="49"/>
      <c r="K27" s="55"/>
      <c r="L27" s="52"/>
    </row>
    <row r="28" spans="2:12">
      <c r="B28" s="46">
        <v>22699</v>
      </c>
      <c r="C28" s="70" t="s">
        <v>118</v>
      </c>
      <c r="D28" s="59">
        <v>0</v>
      </c>
      <c r="E28" s="43"/>
      <c r="F28" s="44"/>
      <c r="G28" s="45"/>
    </row>
    <row r="29" spans="2:12">
      <c r="B29" s="46"/>
      <c r="C29" s="70"/>
      <c r="D29" s="183"/>
      <c r="E29" s="43"/>
      <c r="F29" s="44"/>
      <c r="G29" s="45"/>
    </row>
    <row r="30" spans="2:12" ht="15.75" thickBot="1">
      <c r="B30" s="94">
        <v>25</v>
      </c>
      <c r="C30" s="95" t="s">
        <v>63</v>
      </c>
      <c r="D30" s="95"/>
      <c r="E30" s="95"/>
      <c r="F30" s="98">
        <f>SUM(F31)</f>
        <v>-12310.050000000047</v>
      </c>
      <c r="G30" s="45"/>
      <c r="H30" s="94"/>
      <c r="I30" s="94" t="s">
        <v>70</v>
      </c>
      <c r="J30" s="94"/>
      <c r="K30" s="95"/>
      <c r="L30" s="98">
        <v>166847.31</v>
      </c>
    </row>
    <row r="31" spans="2:12">
      <c r="B31" s="72">
        <v>252</v>
      </c>
      <c r="C31" s="73" t="s">
        <v>44</v>
      </c>
      <c r="D31" s="76"/>
      <c r="E31" s="77"/>
      <c r="F31" s="71">
        <f>SUM(D32:D44)</f>
        <v>-12310.050000000047</v>
      </c>
      <c r="G31" s="45"/>
      <c r="H31" s="51"/>
      <c r="I31" s="49"/>
      <c r="J31" s="55"/>
      <c r="L31" s="49"/>
    </row>
    <row r="32" spans="2:12">
      <c r="B32" s="51">
        <v>25235</v>
      </c>
      <c r="C32" s="49" t="s">
        <v>23</v>
      </c>
      <c r="D32" s="50">
        <v>1174.95</v>
      </c>
      <c r="F32" s="48"/>
      <c r="G32" s="45"/>
      <c r="H32" s="41"/>
      <c r="I32" s="49"/>
      <c r="J32" s="49"/>
      <c r="K32" s="49"/>
      <c r="L32" s="49"/>
    </row>
    <row r="33" spans="2:12">
      <c r="B33" s="51">
        <v>25241</v>
      </c>
      <c r="C33" s="49" t="s">
        <v>21</v>
      </c>
      <c r="D33" s="50">
        <v>0</v>
      </c>
      <c r="F33" s="48"/>
      <c r="G33" s="45"/>
      <c r="H33" s="196"/>
      <c r="I33" s="49"/>
      <c r="J33" s="55"/>
    </row>
    <row r="34" spans="2:12">
      <c r="B34" s="51">
        <v>25243</v>
      </c>
      <c r="C34" s="49" t="s">
        <v>47</v>
      </c>
      <c r="D34" s="50">
        <v>2450</v>
      </c>
      <c r="F34" s="48"/>
      <c r="G34" s="45"/>
    </row>
    <row r="35" spans="2:12">
      <c r="B35" s="51">
        <v>25249</v>
      </c>
      <c r="C35" s="49" t="s">
        <v>43</v>
      </c>
      <c r="D35" s="55">
        <v>287688.25</v>
      </c>
      <c r="F35" s="48"/>
      <c r="G35" s="45"/>
    </row>
    <row r="36" spans="2:12">
      <c r="B36" s="261">
        <v>25255</v>
      </c>
      <c r="C36" s="49" t="s">
        <v>151</v>
      </c>
      <c r="D36" s="55">
        <v>0</v>
      </c>
      <c r="F36" s="48"/>
      <c r="G36" s="45"/>
    </row>
    <row r="37" spans="2:12">
      <c r="B37" s="260">
        <v>25257</v>
      </c>
      <c r="C37" s="49" t="s">
        <v>121</v>
      </c>
      <c r="D37" s="55">
        <v>-1247.68</v>
      </c>
      <c r="F37" s="48"/>
      <c r="G37" s="45"/>
    </row>
    <row r="38" spans="2:12">
      <c r="B38" s="263">
        <v>25289</v>
      </c>
      <c r="C38" s="70" t="s">
        <v>124</v>
      </c>
      <c r="D38" s="55">
        <v>207.84</v>
      </c>
      <c r="F38" s="48"/>
      <c r="G38" s="45"/>
    </row>
    <row r="39" spans="2:12">
      <c r="B39" s="51">
        <v>25267</v>
      </c>
      <c r="C39" s="49" t="s">
        <v>45</v>
      </c>
      <c r="D39" s="55">
        <v>0</v>
      </c>
      <c r="F39" s="48"/>
      <c r="G39" s="45"/>
      <c r="H39" s="51"/>
      <c r="I39" s="42"/>
      <c r="J39" s="42"/>
      <c r="K39" s="43"/>
      <c r="L39" s="44"/>
    </row>
    <row r="40" spans="2:12">
      <c r="B40" s="51">
        <v>25273</v>
      </c>
      <c r="C40" s="49" t="s">
        <v>22</v>
      </c>
      <c r="D40" s="55">
        <v>0</v>
      </c>
      <c r="F40" s="48"/>
      <c r="G40" s="45"/>
      <c r="H40" s="51"/>
      <c r="I40" s="49"/>
      <c r="J40" s="49"/>
      <c r="K40" s="58"/>
      <c r="L40" s="58"/>
    </row>
    <row r="41" spans="2:12">
      <c r="B41" s="196">
        <v>25291</v>
      </c>
      <c r="C41" s="49" t="s">
        <v>87</v>
      </c>
      <c r="D41" s="55">
        <v>1107136.46</v>
      </c>
      <c r="F41" s="48"/>
      <c r="G41" s="45"/>
      <c r="H41" s="117"/>
      <c r="I41" s="49"/>
      <c r="J41" s="49"/>
      <c r="K41" s="58"/>
      <c r="L41" s="58"/>
    </row>
    <row r="42" spans="2:12">
      <c r="B42" s="263">
        <v>25297</v>
      </c>
      <c r="C42" s="70" t="s">
        <v>118</v>
      </c>
      <c r="D42" s="55">
        <v>-3332.32</v>
      </c>
      <c r="F42" s="48"/>
      <c r="G42" s="45"/>
      <c r="H42" s="263"/>
      <c r="I42" s="49"/>
      <c r="J42" s="49"/>
      <c r="K42" s="58"/>
      <c r="L42" s="58"/>
    </row>
    <row r="43" spans="2:12">
      <c r="B43" s="196">
        <v>25298</v>
      </c>
      <c r="C43" s="49" t="s">
        <v>38</v>
      </c>
      <c r="D43" s="55">
        <v>0</v>
      </c>
      <c r="F43" s="48"/>
      <c r="G43" s="45"/>
      <c r="H43" s="117"/>
      <c r="I43" s="49"/>
      <c r="J43" s="49"/>
      <c r="K43" s="58"/>
      <c r="L43" s="58"/>
    </row>
    <row r="44" spans="2:12">
      <c r="B44" s="51">
        <v>25299</v>
      </c>
      <c r="C44" s="49" t="s">
        <v>46</v>
      </c>
      <c r="D44" s="53">
        <v>-1406387.55</v>
      </c>
      <c r="F44" s="48"/>
      <c r="G44" s="45"/>
      <c r="H44" s="196"/>
      <c r="I44" s="49"/>
      <c r="J44" s="49"/>
      <c r="K44" s="58"/>
      <c r="L44" s="58"/>
    </row>
    <row r="45" spans="2:12" ht="15.75" thickBot="1">
      <c r="G45" s="45"/>
      <c r="H45" s="196"/>
      <c r="I45" s="49"/>
      <c r="J45" s="49"/>
      <c r="K45" s="58"/>
      <c r="L45" s="58"/>
    </row>
    <row r="46" spans="2:12" ht="18" thickTop="1" thickBot="1">
      <c r="B46" s="214"/>
      <c r="C46" s="215" t="s">
        <v>5</v>
      </c>
      <c r="D46" s="215"/>
      <c r="E46" s="215"/>
      <c r="F46" s="216">
        <f>+F9+F22+F30</f>
        <v>178902.06999999995</v>
      </c>
      <c r="G46" s="40"/>
      <c r="H46" s="217"/>
      <c r="I46" s="218" t="s">
        <v>6</v>
      </c>
      <c r="J46" s="218"/>
      <c r="K46" s="218"/>
      <c r="L46" s="216">
        <f>+L9+L22+L30</f>
        <v>178902.07</v>
      </c>
    </row>
    <row r="47" spans="2:12" ht="15.75" thickTop="1">
      <c r="B47" s="49"/>
      <c r="C47" s="49"/>
      <c r="D47" s="49"/>
      <c r="E47" s="49"/>
      <c r="F47" s="49"/>
      <c r="G47" s="45"/>
      <c r="H47" s="49"/>
      <c r="I47" s="49"/>
      <c r="J47" s="49"/>
      <c r="K47" s="49"/>
      <c r="L47" s="49"/>
    </row>
    <row r="48" spans="2:12">
      <c r="B48" s="49"/>
      <c r="C48" s="49"/>
      <c r="D48" s="49"/>
      <c r="E48" s="49"/>
      <c r="F48" s="49"/>
      <c r="G48" s="49"/>
      <c r="H48" s="51"/>
      <c r="I48" s="49"/>
      <c r="J48" s="49"/>
      <c r="K48" s="58"/>
      <c r="L48" s="58"/>
    </row>
    <row r="49" spans="2:12">
      <c r="B49" s="49"/>
      <c r="C49" s="49"/>
      <c r="D49" s="49"/>
      <c r="E49" s="49"/>
      <c r="F49" s="49"/>
      <c r="G49" s="49"/>
      <c r="H49" s="51"/>
      <c r="I49" s="49"/>
      <c r="J49" s="49"/>
      <c r="K49" s="58"/>
      <c r="L49" s="58"/>
    </row>
    <row r="50" spans="2:12">
      <c r="B50" s="49"/>
      <c r="C50" s="49"/>
      <c r="D50" s="49"/>
      <c r="E50" s="49"/>
      <c r="F50" s="49"/>
      <c r="G50" s="49"/>
      <c r="H50" s="51"/>
      <c r="I50" s="49"/>
      <c r="J50" s="49"/>
      <c r="K50" s="49"/>
      <c r="L50" s="49"/>
    </row>
    <row r="51" spans="2:12">
      <c r="B51" s="49"/>
      <c r="C51" s="280" t="s">
        <v>52</v>
      </c>
      <c r="D51" s="280"/>
      <c r="E51" s="280"/>
      <c r="F51" s="37"/>
      <c r="G51" s="37"/>
      <c r="H51" s="37"/>
      <c r="I51" s="78" t="s">
        <v>53</v>
      </c>
      <c r="J51" s="78"/>
      <c r="K51" s="49"/>
      <c r="L51" s="49"/>
    </row>
    <row r="52" spans="2:12">
      <c r="B52" s="49"/>
      <c r="C52" s="277" t="s">
        <v>40</v>
      </c>
      <c r="D52" s="277"/>
      <c r="E52" s="277"/>
      <c r="F52" s="37"/>
      <c r="G52" s="37"/>
      <c r="H52" s="37"/>
      <c r="I52" s="268" t="s">
        <v>152</v>
      </c>
      <c r="J52" s="79"/>
      <c r="K52" s="49"/>
      <c r="L52" s="49"/>
    </row>
    <row r="53" spans="2:12">
      <c r="B53" s="49"/>
      <c r="C53" s="277" t="s">
        <v>93</v>
      </c>
      <c r="D53" s="277"/>
      <c r="E53" s="277"/>
      <c r="F53" s="37"/>
      <c r="G53" s="37"/>
      <c r="H53" s="37"/>
      <c r="I53" s="262" t="s">
        <v>122</v>
      </c>
      <c r="J53" s="79"/>
      <c r="K53" s="49"/>
      <c r="L53" s="49"/>
    </row>
  </sheetData>
  <mergeCells count="9">
    <mergeCell ref="C52:E52"/>
    <mergeCell ref="C53:E53"/>
    <mergeCell ref="B1:L1"/>
    <mergeCell ref="B2:L2"/>
    <mergeCell ref="C51:E51"/>
    <mergeCell ref="C6:I6"/>
    <mergeCell ref="B4:L4"/>
    <mergeCell ref="B5:L5"/>
    <mergeCell ref="B3:L3"/>
  </mergeCells>
  <printOptions horizontalCentered="1"/>
  <pageMargins left="0.19685039370078741" right="0.19685039370078741" top="0.35433070866141736" bottom="0.39370078740157483" header="0.31496062992125984" footer="0.31496062992125984"/>
  <pageSetup paperSize="127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B1:L36"/>
  <sheetViews>
    <sheetView showGridLines="0" topLeftCell="D4" workbookViewId="0">
      <selection activeCell="M36" sqref="M36"/>
    </sheetView>
  </sheetViews>
  <sheetFormatPr baseColWidth="10" defaultRowHeight="15"/>
  <cols>
    <col min="1" max="1" width="1.85546875" customWidth="1"/>
    <col min="2" max="2" width="8.28515625" customWidth="1"/>
    <col min="3" max="3" width="35" customWidth="1"/>
    <col min="4" max="4" width="12.7109375" customWidth="1"/>
    <col min="5" max="5" width="11.42578125" customWidth="1"/>
    <col min="6" max="6" width="17.5703125" customWidth="1"/>
    <col min="7" max="7" width="2.5703125" customWidth="1"/>
    <col min="8" max="8" width="9.140625" customWidth="1"/>
    <col min="9" max="9" width="37.7109375" customWidth="1"/>
    <col min="10" max="10" width="13.140625" customWidth="1"/>
    <col min="11" max="11" width="15.42578125" customWidth="1"/>
    <col min="12" max="12" width="19" bestFit="1" customWidth="1"/>
  </cols>
  <sheetData>
    <row r="1" spans="2:12">
      <c r="B1" s="1"/>
      <c r="C1" s="1"/>
      <c r="D1" s="1"/>
      <c r="E1" s="1"/>
      <c r="F1" s="1"/>
      <c r="G1" s="1"/>
      <c r="H1" s="1"/>
      <c r="I1" s="1"/>
      <c r="J1" s="1"/>
      <c r="K1" s="1"/>
    </row>
    <row r="2" spans="2:12" ht="19.5">
      <c r="B2" s="279" t="s">
        <v>111</v>
      </c>
      <c r="C2" s="279"/>
      <c r="D2" s="279"/>
      <c r="E2" s="279"/>
      <c r="F2" s="279"/>
      <c r="G2" s="279"/>
      <c r="H2" s="279"/>
      <c r="I2" s="279"/>
      <c r="J2" s="279"/>
      <c r="K2" s="279"/>
      <c r="L2" s="279"/>
    </row>
    <row r="3" spans="2:12" ht="15.75">
      <c r="B3" s="284" t="s">
        <v>107</v>
      </c>
      <c r="C3" s="284"/>
      <c r="D3" s="284"/>
      <c r="E3" s="284"/>
      <c r="F3" s="284"/>
      <c r="G3" s="284"/>
      <c r="H3" s="284"/>
      <c r="I3" s="284"/>
      <c r="J3" s="284"/>
      <c r="K3" s="284"/>
      <c r="L3" s="284"/>
    </row>
    <row r="4" spans="2:12">
      <c r="B4" s="282" t="s">
        <v>112</v>
      </c>
      <c r="C4" s="282"/>
      <c r="D4" s="282"/>
      <c r="E4" s="282"/>
      <c r="F4" s="282"/>
      <c r="G4" s="282"/>
      <c r="H4" s="282"/>
      <c r="I4" s="282"/>
      <c r="J4" s="282"/>
      <c r="K4" s="282"/>
      <c r="L4" s="282"/>
    </row>
    <row r="5" spans="2:12" ht="16.5">
      <c r="B5" s="283" t="s">
        <v>160</v>
      </c>
      <c r="C5" s="283"/>
      <c r="D5" s="283"/>
      <c r="E5" s="283"/>
      <c r="F5" s="283"/>
      <c r="G5" s="283"/>
      <c r="H5" s="283"/>
      <c r="I5" s="283"/>
      <c r="J5" s="283"/>
      <c r="K5" s="283"/>
      <c r="L5" s="283"/>
    </row>
    <row r="6" spans="2:12">
      <c r="B6" s="21"/>
      <c r="C6" s="21"/>
      <c r="D6" s="29"/>
      <c r="E6" s="21"/>
      <c r="F6" s="21"/>
      <c r="G6" s="21"/>
      <c r="H6" s="21"/>
      <c r="I6" s="21"/>
      <c r="J6" s="21"/>
      <c r="K6" s="21"/>
    </row>
    <row r="7" spans="2:12" ht="15.75" thickBot="1">
      <c r="B7" s="1"/>
      <c r="C7" s="1"/>
      <c r="D7" s="1"/>
      <c r="E7" s="1"/>
      <c r="F7" s="1"/>
      <c r="G7" s="1"/>
      <c r="H7" s="1"/>
      <c r="I7" s="1"/>
      <c r="J7" s="1"/>
      <c r="K7" s="1"/>
    </row>
    <row r="8" spans="2:12" ht="16.5" thickTop="1" thickBot="1">
      <c r="B8" s="89" t="s">
        <v>57</v>
      </c>
      <c r="C8" s="89" t="s">
        <v>0</v>
      </c>
      <c r="D8" s="89"/>
      <c r="E8" s="89" t="s">
        <v>56</v>
      </c>
      <c r="F8" s="89" t="s">
        <v>1</v>
      </c>
      <c r="G8" s="82"/>
      <c r="H8" s="89" t="s">
        <v>57</v>
      </c>
      <c r="I8" s="89" t="s">
        <v>0</v>
      </c>
      <c r="J8" s="89"/>
      <c r="K8" s="89" t="s">
        <v>56</v>
      </c>
      <c r="L8" s="89" t="s">
        <v>1</v>
      </c>
    </row>
    <row r="9" spans="2:12" ht="17.25" thickTop="1" thickBot="1">
      <c r="B9" s="63">
        <v>83</v>
      </c>
      <c r="C9" s="67" t="s">
        <v>128</v>
      </c>
      <c r="D9" s="67"/>
      <c r="E9" s="64"/>
      <c r="F9" s="65"/>
      <c r="G9" s="68"/>
      <c r="H9" s="63">
        <v>85</v>
      </c>
      <c r="I9" s="67" t="s">
        <v>129</v>
      </c>
      <c r="J9" s="67"/>
      <c r="K9" s="64"/>
      <c r="L9" s="64"/>
    </row>
    <row r="10" spans="2:12" ht="15.75" thickTop="1">
      <c r="B10" s="2"/>
      <c r="C10" s="1"/>
      <c r="D10" s="1"/>
      <c r="E10" s="3"/>
      <c r="F10" s="3"/>
      <c r="G10" s="7"/>
      <c r="H10" s="1"/>
      <c r="I10" s="1"/>
      <c r="J10" s="1"/>
      <c r="K10" s="1"/>
    </row>
    <row r="11" spans="2:12" ht="15.75" thickBot="1">
      <c r="B11" s="94">
        <v>831</v>
      </c>
      <c r="C11" s="95" t="s">
        <v>72</v>
      </c>
      <c r="D11" s="95"/>
      <c r="E11" s="95"/>
      <c r="F11" s="271">
        <f>SUM(E12)</f>
        <v>1406387.55</v>
      </c>
      <c r="G11" s="97"/>
      <c r="H11" s="94">
        <v>856</v>
      </c>
      <c r="I11" s="95" t="s">
        <v>71</v>
      </c>
      <c r="J11" s="95"/>
      <c r="K11" s="95"/>
      <c r="L11" s="96">
        <f>SUM(K12:K14)</f>
        <v>1586892.5899999999</v>
      </c>
    </row>
    <row r="12" spans="2:12">
      <c r="B12" s="72">
        <v>83199</v>
      </c>
      <c r="C12" s="73" t="s">
        <v>54</v>
      </c>
      <c r="D12" s="72"/>
      <c r="E12" s="99">
        <f>SUM(D13:D15)</f>
        <v>1406387.55</v>
      </c>
      <c r="F12" s="72"/>
      <c r="G12" s="97"/>
      <c r="H12" s="72">
        <v>85609</v>
      </c>
      <c r="I12" s="73" t="s">
        <v>48</v>
      </c>
      <c r="J12" s="72"/>
      <c r="K12" s="99">
        <f>SUM(J13:J14)</f>
        <v>1586892.5899999999</v>
      </c>
      <c r="L12" s="72"/>
    </row>
    <row r="13" spans="2:12">
      <c r="B13" s="51">
        <v>83199001</v>
      </c>
      <c r="C13" s="49" t="s">
        <v>158</v>
      </c>
      <c r="D13" s="55">
        <v>0</v>
      </c>
      <c r="F13" s="50"/>
      <c r="G13" s="56"/>
      <c r="H13" s="51">
        <v>85609002</v>
      </c>
      <c r="I13" s="49" t="s">
        <v>109</v>
      </c>
      <c r="J13" s="55">
        <v>546984.06999999995</v>
      </c>
      <c r="L13" s="49"/>
    </row>
    <row r="14" spans="2:12">
      <c r="B14" s="245">
        <v>83199002</v>
      </c>
      <c r="C14" s="49" t="s">
        <v>161</v>
      </c>
      <c r="D14" s="55">
        <v>459553.91</v>
      </c>
      <c r="E14" s="50"/>
      <c r="F14" s="50"/>
      <c r="G14" s="56"/>
      <c r="H14" s="245">
        <v>85609003</v>
      </c>
      <c r="I14" s="49" t="s">
        <v>99</v>
      </c>
      <c r="J14" s="53">
        <v>1039908.52</v>
      </c>
      <c r="K14" s="58"/>
      <c r="L14" s="49"/>
    </row>
    <row r="15" spans="2:12">
      <c r="B15" s="276">
        <v>83199003</v>
      </c>
      <c r="C15" s="49" t="s">
        <v>98</v>
      </c>
      <c r="D15" s="53">
        <v>946833.64</v>
      </c>
      <c r="F15" s="50"/>
      <c r="G15" s="56"/>
      <c r="H15" s="276"/>
      <c r="I15" s="49"/>
      <c r="J15" s="55"/>
      <c r="L15" s="49"/>
    </row>
    <row r="16" spans="2:12">
      <c r="B16" s="274"/>
      <c r="C16" s="49"/>
      <c r="D16" s="55"/>
      <c r="E16" s="50"/>
      <c r="F16" s="50"/>
      <c r="G16" s="56"/>
      <c r="H16" s="274"/>
      <c r="I16" s="49"/>
      <c r="J16" s="55"/>
      <c r="K16" s="58"/>
      <c r="L16" s="49"/>
    </row>
    <row r="17" spans="2:12" ht="15.75" thickBot="1">
      <c r="B17" s="94">
        <v>834</v>
      </c>
      <c r="C17" s="95" t="s">
        <v>154</v>
      </c>
      <c r="D17" s="95"/>
      <c r="E17" s="95"/>
      <c r="F17" s="271">
        <f>SUM(E18)</f>
        <v>13657.73</v>
      </c>
      <c r="G17" s="56"/>
      <c r="H17" s="274"/>
      <c r="I17" s="49"/>
      <c r="J17" s="55"/>
      <c r="K17" s="58"/>
      <c r="L17" s="49"/>
    </row>
    <row r="18" spans="2:12">
      <c r="B18" s="72">
        <v>83405</v>
      </c>
      <c r="C18" s="73" t="s">
        <v>157</v>
      </c>
      <c r="D18" s="275"/>
      <c r="E18" s="71">
        <f>D19</f>
        <v>13657.73</v>
      </c>
      <c r="F18" s="71"/>
      <c r="G18" s="56"/>
      <c r="H18" s="274"/>
      <c r="I18" s="49"/>
      <c r="J18" s="55"/>
      <c r="K18" s="58"/>
      <c r="L18" s="49"/>
    </row>
    <row r="19" spans="2:12">
      <c r="B19" s="274">
        <v>83405003</v>
      </c>
      <c r="C19" s="49" t="s">
        <v>156</v>
      </c>
      <c r="D19" s="55">
        <v>13657.73</v>
      </c>
      <c r="E19" s="50"/>
      <c r="F19" s="50"/>
      <c r="G19" s="56"/>
      <c r="H19" s="274"/>
      <c r="I19" s="49"/>
      <c r="J19" s="55"/>
      <c r="K19" s="58"/>
      <c r="L19" s="49"/>
    </row>
    <row r="20" spans="2:12">
      <c r="B20" s="274"/>
      <c r="C20" s="49"/>
      <c r="D20" s="55"/>
      <c r="E20" s="50"/>
      <c r="F20" s="50"/>
      <c r="G20" s="56"/>
      <c r="H20" s="274"/>
      <c r="I20" s="49"/>
      <c r="J20" s="55"/>
      <c r="K20" s="58"/>
      <c r="L20" s="49"/>
    </row>
    <row r="21" spans="2:12">
      <c r="B21" s="211"/>
      <c r="C21" s="49"/>
      <c r="D21" s="49"/>
      <c r="E21" s="50"/>
      <c r="F21" s="50"/>
      <c r="G21" s="56"/>
      <c r="K21" s="58"/>
      <c r="L21" s="49"/>
    </row>
    <row r="22" spans="2:12" ht="15.75" thickBot="1">
      <c r="B22" s="211"/>
      <c r="C22" s="95" t="s">
        <v>70</v>
      </c>
      <c r="D22" s="95"/>
      <c r="E22" s="95"/>
      <c r="F22" s="96">
        <v>166847.31</v>
      </c>
      <c r="G22" s="56"/>
      <c r="H22" s="95"/>
      <c r="I22" s="95"/>
      <c r="J22" s="95"/>
      <c r="K22" s="96"/>
      <c r="L22" s="96"/>
    </row>
    <row r="23" spans="2:12">
      <c r="B23" s="51"/>
      <c r="C23" s="49"/>
      <c r="D23" s="49"/>
      <c r="E23" s="58"/>
      <c r="F23" s="50"/>
      <c r="G23" s="56"/>
      <c r="H23" s="51"/>
      <c r="I23" s="49"/>
      <c r="J23" s="58"/>
      <c r="K23" s="58"/>
      <c r="L23" s="49"/>
    </row>
    <row r="24" spans="2:12" ht="15.75" thickBot="1">
      <c r="B24" s="51"/>
      <c r="C24" s="49"/>
      <c r="D24" s="49"/>
      <c r="E24" s="57"/>
      <c r="F24" s="58"/>
      <c r="G24" s="56"/>
      <c r="H24" s="51"/>
      <c r="I24" s="49"/>
      <c r="J24" s="58"/>
      <c r="K24" s="58"/>
      <c r="L24" s="49"/>
    </row>
    <row r="25" spans="2:12" ht="18" thickTop="1" thickBot="1">
      <c r="B25" s="91"/>
      <c r="C25" s="285" t="s">
        <v>130</v>
      </c>
      <c r="D25" s="285"/>
      <c r="E25" s="285"/>
      <c r="F25" s="250">
        <f>SUM(F11:F23)</f>
        <v>1586892.59</v>
      </c>
      <c r="G25" s="45"/>
      <c r="H25" s="92"/>
      <c r="I25" s="285" t="s">
        <v>130</v>
      </c>
      <c r="J25" s="285"/>
      <c r="K25" s="93"/>
      <c r="L25" s="251">
        <f>SUM(L11:L24)</f>
        <v>1586892.5899999999</v>
      </c>
    </row>
    <row r="26" spans="2:12" ht="15.75" thickTop="1">
      <c r="B26" s="51"/>
      <c r="C26" s="49"/>
      <c r="D26" s="49"/>
      <c r="E26" s="49"/>
      <c r="F26" s="49"/>
      <c r="G26" s="45"/>
      <c r="H26" s="56"/>
      <c r="I26" s="49"/>
      <c r="J26" s="49"/>
      <c r="K26" s="49"/>
      <c r="L26" s="49"/>
    </row>
    <row r="27" spans="2:12">
      <c r="B27" s="286" t="s">
        <v>155</v>
      </c>
      <c r="C27" s="286"/>
      <c r="D27" s="286"/>
      <c r="E27" s="286"/>
      <c r="F27" s="286"/>
      <c r="G27" s="286"/>
      <c r="H27" s="286"/>
      <c r="I27" s="286"/>
      <c r="J27" s="286"/>
      <c r="K27" s="286"/>
      <c r="L27" s="49"/>
    </row>
    <row r="28" spans="2:12">
      <c r="B28" s="286" t="s">
        <v>100</v>
      </c>
      <c r="C28" s="286"/>
      <c r="D28" s="286"/>
      <c r="E28" s="286"/>
      <c r="F28" s="286"/>
      <c r="G28" s="286"/>
      <c r="H28" s="286"/>
      <c r="I28" s="286"/>
      <c r="J28" s="49"/>
      <c r="K28" s="49"/>
      <c r="L28" s="49"/>
    </row>
    <row r="29" spans="2:12">
      <c r="B29" s="286" t="s">
        <v>101</v>
      </c>
      <c r="C29" s="286"/>
      <c r="D29" s="286"/>
      <c r="E29" s="286"/>
      <c r="F29" s="286"/>
      <c r="G29" s="286"/>
      <c r="H29" s="286"/>
      <c r="I29" s="286"/>
      <c r="J29" s="38"/>
      <c r="K29" s="38"/>
      <c r="L29" s="38"/>
    </row>
    <row r="30" spans="2:12">
      <c r="B30" s="5"/>
      <c r="C30" s="5"/>
      <c r="D30" s="5"/>
      <c r="E30" s="6"/>
      <c r="H30" s="4"/>
    </row>
    <row r="31" spans="2:12">
      <c r="B31" s="5"/>
      <c r="C31" s="5"/>
      <c r="D31" s="5"/>
      <c r="E31" s="6"/>
      <c r="H31" s="4"/>
    </row>
    <row r="32" spans="2:12">
      <c r="B32" s="5"/>
      <c r="C32" s="5"/>
      <c r="D32" s="5"/>
      <c r="E32" s="6"/>
      <c r="H32" s="4"/>
    </row>
    <row r="33" spans="2:9">
      <c r="B33" s="5"/>
      <c r="C33" s="5"/>
      <c r="D33" s="5"/>
      <c r="E33" s="6"/>
      <c r="H33" s="4"/>
    </row>
    <row r="34" spans="2:9">
      <c r="C34" s="280" t="s">
        <v>53</v>
      </c>
      <c r="D34" s="280"/>
      <c r="E34" s="280"/>
      <c r="F34" s="37"/>
      <c r="G34" s="37"/>
      <c r="H34" s="37"/>
      <c r="I34" s="78" t="s">
        <v>53</v>
      </c>
    </row>
    <row r="35" spans="2:9">
      <c r="C35" s="277" t="s">
        <v>41</v>
      </c>
      <c r="D35" s="277"/>
      <c r="E35" s="277"/>
      <c r="F35" s="37"/>
      <c r="G35" s="37"/>
      <c r="H35" s="37"/>
      <c r="I35" s="268" t="s">
        <v>152</v>
      </c>
    </row>
    <row r="36" spans="2:9">
      <c r="C36" s="277" t="s">
        <v>93</v>
      </c>
      <c r="D36" s="277"/>
      <c r="E36" s="277"/>
      <c r="F36" s="37"/>
      <c r="G36" s="37"/>
      <c r="H36" s="37"/>
      <c r="I36" s="262" t="s">
        <v>122</v>
      </c>
    </row>
  </sheetData>
  <mergeCells count="12">
    <mergeCell ref="B2:L2"/>
    <mergeCell ref="B3:L3"/>
    <mergeCell ref="B4:L4"/>
    <mergeCell ref="B5:L5"/>
    <mergeCell ref="C35:E35"/>
    <mergeCell ref="C36:E36"/>
    <mergeCell ref="I25:J25"/>
    <mergeCell ref="B27:K27"/>
    <mergeCell ref="B28:I28"/>
    <mergeCell ref="B29:I29"/>
    <mergeCell ref="C34:E34"/>
    <mergeCell ref="C25:E25"/>
  </mergeCells>
  <printOptions horizontalCentered="1"/>
  <pageMargins left="0.31496062992125984" right="0.31496062992125984" top="0.15748031496062992" bottom="0.15748031496062992" header="0.31496062992125984" footer="0.31496062992125984"/>
  <pageSetup paperSize="127" scale="7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B2:I46"/>
  <sheetViews>
    <sheetView showGridLines="0" workbookViewId="0">
      <selection activeCell="C31" sqref="C31"/>
    </sheetView>
  </sheetViews>
  <sheetFormatPr baseColWidth="10" defaultRowHeight="15"/>
  <cols>
    <col min="1" max="1" width="6" customWidth="1"/>
    <col min="2" max="2" width="35" customWidth="1"/>
    <col min="3" max="3" width="19.28515625" customWidth="1"/>
    <col min="4" max="4" width="1.85546875" customWidth="1"/>
    <col min="5" max="5" width="16.85546875" customWidth="1"/>
    <col min="6" max="6" width="6" customWidth="1"/>
  </cols>
  <sheetData>
    <row r="2" spans="2:9" ht="18.75">
      <c r="B2" s="32"/>
      <c r="C2" s="32"/>
      <c r="D2" s="32"/>
      <c r="E2" s="32"/>
      <c r="F2" s="32"/>
      <c r="G2" s="32"/>
      <c r="H2" s="32"/>
      <c r="I2" s="32"/>
    </row>
    <row r="3" spans="2:9" ht="18.75">
      <c r="B3" s="291" t="s">
        <v>111</v>
      </c>
      <c r="C3" s="291"/>
      <c r="D3" s="291"/>
      <c r="E3" s="291"/>
      <c r="F3" s="247"/>
      <c r="G3" s="33"/>
      <c r="H3" s="33"/>
      <c r="I3" s="33"/>
    </row>
    <row r="4" spans="2:9" ht="18.75">
      <c r="B4" s="284" t="s">
        <v>108</v>
      </c>
      <c r="C4" s="284"/>
      <c r="D4" s="284"/>
      <c r="E4" s="284"/>
      <c r="F4" s="223"/>
      <c r="G4" s="33"/>
      <c r="H4" s="33"/>
      <c r="I4" s="33"/>
    </row>
    <row r="5" spans="2:9" ht="16.5">
      <c r="B5" s="282" t="s">
        <v>37</v>
      </c>
      <c r="C5" s="282"/>
      <c r="D5" s="282"/>
      <c r="E5" s="282"/>
      <c r="F5" s="246"/>
      <c r="G5" s="34"/>
      <c r="H5" s="34"/>
      <c r="I5" s="34"/>
    </row>
    <row r="6" spans="2:9">
      <c r="B6" s="292" t="s">
        <v>162</v>
      </c>
      <c r="C6" s="292"/>
      <c r="D6" s="292"/>
      <c r="E6" s="292"/>
      <c r="F6" s="248"/>
    </row>
    <row r="7" spans="2:9">
      <c r="B7" s="292"/>
      <c r="C7" s="292"/>
      <c r="D7" s="292"/>
      <c r="E7" s="292"/>
      <c r="F7" s="248"/>
    </row>
    <row r="8" spans="2:9">
      <c r="B8" s="23"/>
      <c r="C8" s="23"/>
      <c r="D8" s="236"/>
      <c r="E8" s="23"/>
      <c r="F8" s="23"/>
    </row>
    <row r="9" spans="2:9" ht="15.75" thickBot="1"/>
    <row r="10" spans="2:9" ht="16.5" thickTop="1" thickBot="1">
      <c r="B10" s="100" t="s">
        <v>29</v>
      </c>
      <c r="C10" s="101" t="s">
        <v>49</v>
      </c>
      <c r="D10" s="102"/>
      <c r="E10" s="102" t="s">
        <v>30</v>
      </c>
      <c r="F10" s="22"/>
    </row>
    <row r="11" spans="2:9" ht="15.75" thickTop="1">
      <c r="B11" s="8"/>
      <c r="C11" s="224"/>
      <c r="D11" s="238"/>
      <c r="E11" s="106"/>
      <c r="F11" s="11"/>
    </row>
    <row r="12" spans="2:9" ht="15.75" thickBot="1">
      <c r="B12" s="212" t="s">
        <v>73</v>
      </c>
      <c r="C12" s="225">
        <f>SUM(C14)</f>
        <v>330647.02</v>
      </c>
      <c r="D12" s="239"/>
      <c r="E12" s="225">
        <f>SUM(E14)</f>
        <v>330647.02</v>
      </c>
      <c r="F12" s="11"/>
    </row>
    <row r="13" spans="2:9">
      <c r="B13" s="103"/>
      <c r="C13" s="226"/>
      <c r="D13" s="240"/>
      <c r="E13" s="226"/>
      <c r="F13" s="11"/>
    </row>
    <row r="14" spans="2:9">
      <c r="B14" s="49" t="s">
        <v>73</v>
      </c>
      <c r="C14" s="227">
        <v>330647.02</v>
      </c>
      <c r="D14" s="241"/>
      <c r="E14" s="227">
        <v>330647.02</v>
      </c>
      <c r="F14" s="11"/>
    </row>
    <row r="15" spans="2:9">
      <c r="B15" s="8"/>
      <c r="C15" s="228"/>
      <c r="D15" s="242"/>
      <c r="E15" s="228"/>
      <c r="F15" s="11"/>
    </row>
    <row r="16" spans="2:9">
      <c r="B16" s="8"/>
      <c r="C16" s="228"/>
      <c r="D16" s="242"/>
      <c r="E16" s="228"/>
      <c r="F16" s="11"/>
    </row>
    <row r="17" spans="2:6" ht="15.75" thickBot="1">
      <c r="B17" s="212" t="s">
        <v>31</v>
      </c>
      <c r="C17" s="225">
        <f>+C19-C22</f>
        <v>-138719.66</v>
      </c>
      <c r="D17" s="239"/>
      <c r="E17" s="225">
        <f>+E19-E22</f>
        <v>-188827.96999999997</v>
      </c>
      <c r="F17" s="11"/>
    </row>
    <row r="18" spans="2:6">
      <c r="B18" s="8"/>
      <c r="C18" s="228"/>
      <c r="D18" s="242"/>
      <c r="E18" s="228"/>
      <c r="F18" s="11"/>
    </row>
    <row r="19" spans="2:6">
      <c r="B19" s="49" t="s">
        <v>32</v>
      </c>
      <c r="C19" s="227">
        <v>153803.59</v>
      </c>
      <c r="D19" s="241"/>
      <c r="E19" s="227">
        <v>71592.05</v>
      </c>
      <c r="F19" s="11"/>
    </row>
    <row r="20" spans="2:6">
      <c r="B20" s="62" t="s">
        <v>33</v>
      </c>
      <c r="C20" s="227"/>
      <c r="D20" s="241"/>
      <c r="E20" s="227"/>
      <c r="F20" s="11"/>
    </row>
    <row r="21" spans="2:6">
      <c r="B21" s="49"/>
      <c r="C21" s="227"/>
      <c r="D21" s="241"/>
      <c r="E21" s="227"/>
      <c r="F21" s="11"/>
    </row>
    <row r="22" spans="2:6">
      <c r="B22" s="49" t="s">
        <v>34</v>
      </c>
      <c r="C22" s="227">
        <v>292523.25</v>
      </c>
      <c r="D22" s="241"/>
      <c r="E22" s="227">
        <v>260420.02</v>
      </c>
      <c r="F22" s="11"/>
    </row>
    <row r="23" spans="2:6">
      <c r="B23" s="8"/>
      <c r="C23" s="228"/>
      <c r="D23" s="242"/>
      <c r="E23" s="228"/>
      <c r="F23" s="11"/>
    </row>
    <row r="24" spans="2:6">
      <c r="B24" s="8"/>
      <c r="C24" s="228"/>
      <c r="D24" s="242"/>
      <c r="E24" s="228"/>
      <c r="F24" s="11"/>
    </row>
    <row r="25" spans="2:6" ht="15.75" thickBot="1">
      <c r="B25" s="212" t="s">
        <v>31</v>
      </c>
      <c r="C25" s="225">
        <f>+C27-C30</f>
        <v>-715.23999999999069</v>
      </c>
      <c r="D25" s="239"/>
      <c r="E25" s="225">
        <f>+E27-E30</f>
        <v>-270</v>
      </c>
      <c r="F25" s="11"/>
    </row>
    <row r="26" spans="2:6">
      <c r="B26" s="8"/>
      <c r="C26" s="228"/>
      <c r="D26" s="242"/>
      <c r="E26" s="228"/>
      <c r="F26" s="11"/>
    </row>
    <row r="27" spans="2:6">
      <c r="B27" s="49" t="s">
        <v>35</v>
      </c>
      <c r="C27" s="227">
        <v>70208.460000000006</v>
      </c>
      <c r="D27" s="241"/>
      <c r="E27" s="227">
        <v>69353.7</v>
      </c>
      <c r="F27" s="11"/>
    </row>
    <row r="28" spans="2:6">
      <c r="B28" s="62" t="s">
        <v>33</v>
      </c>
      <c r="C28" s="227"/>
      <c r="D28" s="241"/>
      <c r="E28" s="227"/>
      <c r="F28" s="11"/>
    </row>
    <row r="29" spans="2:6">
      <c r="B29" s="49"/>
      <c r="C29" s="227"/>
      <c r="D29" s="241"/>
      <c r="E29" s="227"/>
      <c r="F29" s="11"/>
    </row>
    <row r="30" spans="2:6">
      <c r="B30" s="49" t="s">
        <v>36</v>
      </c>
      <c r="C30" s="227">
        <v>70923.7</v>
      </c>
      <c r="D30" s="241"/>
      <c r="E30" s="227">
        <v>69623.7</v>
      </c>
      <c r="F30" s="11"/>
    </row>
    <row r="31" spans="2:6">
      <c r="B31" s="42"/>
      <c r="C31" s="229"/>
      <c r="D31" s="111"/>
      <c r="E31" s="229"/>
      <c r="F31" s="24"/>
    </row>
    <row r="32" spans="2:6">
      <c r="B32" s="8"/>
      <c r="C32" s="228"/>
      <c r="D32" s="242"/>
      <c r="E32" s="228"/>
      <c r="F32" s="11"/>
    </row>
    <row r="33" spans="2:6" ht="15.75" thickBot="1">
      <c r="B33" s="8"/>
      <c r="C33" s="230"/>
      <c r="D33" s="242"/>
      <c r="E33" s="230"/>
      <c r="F33" s="11"/>
    </row>
    <row r="34" spans="2:6" ht="18.75" thickTop="1" thickBot="1">
      <c r="B34" s="107" t="s">
        <v>131</v>
      </c>
      <c r="C34" s="252">
        <f>+C12+C17+C25</f>
        <v>191212.12000000002</v>
      </c>
      <c r="D34" s="108"/>
      <c r="E34" s="252">
        <f>+E12+E17+E25</f>
        <v>141549.05000000005</v>
      </c>
      <c r="F34" s="25"/>
    </row>
    <row r="35" spans="2:6" ht="15.75" thickTop="1">
      <c r="B35" s="8"/>
      <c r="C35" s="9"/>
      <c r="D35" s="9"/>
      <c r="E35" s="9"/>
      <c r="F35" s="11"/>
    </row>
    <row r="36" spans="2:6">
      <c r="B36" s="8"/>
      <c r="C36" s="9"/>
      <c r="D36" s="9"/>
      <c r="E36" s="9"/>
      <c r="F36" s="11"/>
    </row>
    <row r="37" spans="2:6">
      <c r="B37" s="8"/>
      <c r="C37" s="9"/>
      <c r="D37" s="9"/>
      <c r="E37" s="9"/>
      <c r="F37" s="11"/>
    </row>
    <row r="38" spans="2:6">
      <c r="B38" s="8"/>
      <c r="C38" s="9"/>
      <c r="D38" s="9"/>
      <c r="E38" s="9"/>
      <c r="F38" s="11"/>
    </row>
    <row r="39" spans="2:6">
      <c r="B39" s="8"/>
      <c r="C39" s="9"/>
      <c r="D39" s="9"/>
      <c r="E39" s="9"/>
      <c r="F39" s="11"/>
    </row>
    <row r="40" spans="2:6">
      <c r="B40" s="8"/>
      <c r="C40" s="9"/>
      <c r="D40" s="9"/>
      <c r="E40" s="9"/>
      <c r="F40" s="11"/>
    </row>
    <row r="41" spans="2:6">
      <c r="B41" s="8"/>
      <c r="C41" s="9"/>
      <c r="D41" s="9"/>
      <c r="E41" s="9"/>
      <c r="F41" s="12"/>
    </row>
    <row r="42" spans="2:6">
      <c r="B42" s="231" t="s">
        <v>89</v>
      </c>
      <c r="C42" s="290" t="s">
        <v>88</v>
      </c>
      <c r="D42" s="290"/>
      <c r="E42" s="290"/>
      <c r="F42" s="8"/>
    </row>
    <row r="43" spans="2:6">
      <c r="B43" s="48" t="s">
        <v>40</v>
      </c>
      <c r="C43" s="287" t="s">
        <v>153</v>
      </c>
      <c r="D43" s="287"/>
      <c r="E43" s="287"/>
      <c r="F43" s="8"/>
    </row>
    <row r="44" spans="2:6">
      <c r="B44" s="48" t="s">
        <v>93</v>
      </c>
      <c r="C44" s="289" t="s">
        <v>122</v>
      </c>
      <c r="D44" s="289"/>
      <c r="E44" s="289"/>
      <c r="F44" s="8"/>
    </row>
    <row r="45" spans="2:6">
      <c r="B45" s="288"/>
      <c r="C45" s="288"/>
      <c r="D45" s="237"/>
      <c r="E45" s="17"/>
    </row>
    <row r="46" spans="2:6">
      <c r="B46" s="278"/>
      <c r="C46" s="278"/>
      <c r="D46" s="236"/>
    </row>
  </sheetData>
  <mergeCells count="10">
    <mergeCell ref="B4:E4"/>
    <mergeCell ref="B5:E5"/>
    <mergeCell ref="B3:E3"/>
    <mergeCell ref="B6:E6"/>
    <mergeCell ref="B7:E7"/>
    <mergeCell ref="B46:C46"/>
    <mergeCell ref="C43:E43"/>
    <mergeCell ref="B45:C45"/>
    <mergeCell ref="C44:E44"/>
    <mergeCell ref="C42:E42"/>
  </mergeCells>
  <printOptions horizontalCentered="1"/>
  <pageMargins left="0.31496062992125984" right="0.31496062992125984" top="0.55118110236220474" bottom="0.55118110236220474" header="0.31496062992125984" footer="0.31496062992125984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B2:J42"/>
  <sheetViews>
    <sheetView showGridLines="0" workbookViewId="0">
      <selection activeCell="J30" sqref="J30"/>
    </sheetView>
  </sheetViews>
  <sheetFormatPr baseColWidth="10" defaultRowHeight="15"/>
  <cols>
    <col min="1" max="1" width="2.42578125" customWidth="1"/>
    <col min="2" max="2" width="32.7109375" customWidth="1"/>
    <col min="3" max="3" width="17.140625" customWidth="1"/>
    <col min="4" max="4" width="15.85546875" customWidth="1"/>
    <col min="5" max="5" width="4.140625" customWidth="1"/>
    <col min="6" max="6" width="32.28515625" customWidth="1"/>
    <col min="7" max="7" width="18.7109375" customWidth="1"/>
    <col min="8" max="8" width="15.7109375" customWidth="1"/>
    <col min="9" max="9" width="12.5703125" bestFit="1" customWidth="1"/>
    <col min="10" max="10" width="12.28515625" bestFit="1" customWidth="1"/>
  </cols>
  <sheetData>
    <row r="2" spans="2:10" ht="19.5">
      <c r="B2" s="279" t="s">
        <v>111</v>
      </c>
      <c r="C2" s="279"/>
      <c r="D2" s="279"/>
      <c r="E2" s="279"/>
      <c r="F2" s="279"/>
      <c r="G2" s="293"/>
      <c r="H2" s="293"/>
    </row>
    <row r="3" spans="2:10">
      <c r="B3" s="295" t="s">
        <v>107</v>
      </c>
      <c r="C3" s="295"/>
      <c r="D3" s="295"/>
      <c r="E3" s="295"/>
      <c r="F3" s="295"/>
      <c r="G3" s="295"/>
      <c r="H3" s="295"/>
    </row>
    <row r="4" spans="2:10" ht="15.75">
      <c r="B4" s="294" t="s">
        <v>113</v>
      </c>
      <c r="C4" s="294"/>
      <c r="D4" s="294"/>
      <c r="E4" s="294"/>
      <c r="F4" s="294"/>
      <c r="G4" s="293"/>
      <c r="H4" s="293"/>
    </row>
    <row r="5" spans="2:10" ht="16.5">
      <c r="B5" s="283" t="s">
        <v>160</v>
      </c>
      <c r="C5" s="283"/>
      <c r="D5" s="283"/>
      <c r="E5" s="283"/>
      <c r="F5" s="283"/>
      <c r="G5" s="278"/>
      <c r="H5" s="278"/>
    </row>
    <row r="6" spans="2:10">
      <c r="B6" s="292"/>
      <c r="C6" s="292"/>
      <c r="D6" s="292"/>
      <c r="E6" s="292"/>
      <c r="F6" s="292"/>
      <c r="G6" s="292"/>
      <c r="H6" s="292"/>
    </row>
    <row r="7" spans="2:10" ht="15.75" thickBot="1"/>
    <row r="8" spans="2:10" ht="16.5" thickTop="1" thickBot="1">
      <c r="B8" s="127" t="s">
        <v>14</v>
      </c>
      <c r="C8" s="128" t="s">
        <v>90</v>
      </c>
      <c r="D8" s="129" t="s">
        <v>30</v>
      </c>
      <c r="E8" s="232"/>
      <c r="F8" s="127" t="s">
        <v>15</v>
      </c>
      <c r="G8" s="128" t="s">
        <v>90</v>
      </c>
      <c r="H8" s="129" t="s">
        <v>30</v>
      </c>
    </row>
    <row r="9" spans="2:10" ht="15.75" thickTop="1">
      <c r="B9" s="8"/>
      <c r="C9" s="118"/>
      <c r="D9" s="118"/>
      <c r="E9" s="233"/>
      <c r="F9" s="8"/>
      <c r="G9" s="122"/>
      <c r="H9" s="13"/>
    </row>
    <row r="10" spans="2:10" ht="15.75" thickBot="1">
      <c r="B10" s="95" t="s">
        <v>16</v>
      </c>
      <c r="C10" s="119">
        <f>SUM(C12:C13)</f>
        <v>153803.59</v>
      </c>
      <c r="D10" s="119">
        <f>SUM(D12:D13)</f>
        <v>71592.05</v>
      </c>
      <c r="E10" s="234"/>
      <c r="F10" s="95" t="s">
        <v>16</v>
      </c>
      <c r="G10" s="123">
        <f>SUM(G12:G16)</f>
        <v>292523.25</v>
      </c>
      <c r="H10" s="123">
        <f>SUM(H12:H16)</f>
        <v>260420.02000000002</v>
      </c>
    </row>
    <row r="11" spans="2:10">
      <c r="B11" s="8"/>
      <c r="C11" s="105"/>
      <c r="D11" s="105"/>
      <c r="E11" s="233"/>
      <c r="F11" s="8"/>
      <c r="G11" s="105"/>
      <c r="H11" s="105"/>
    </row>
    <row r="12" spans="2:10">
      <c r="B12" s="49" t="s">
        <v>74</v>
      </c>
      <c r="C12" s="110">
        <v>153803.59</v>
      </c>
      <c r="D12" s="110">
        <v>71592.05</v>
      </c>
      <c r="E12" s="70"/>
      <c r="F12" s="49" t="s">
        <v>17</v>
      </c>
      <c r="G12" s="110">
        <v>0</v>
      </c>
      <c r="H12" s="110">
        <v>0</v>
      </c>
      <c r="I12" s="26"/>
      <c r="J12" s="26"/>
    </row>
    <row r="13" spans="2:10">
      <c r="B13" s="49" t="s">
        <v>75</v>
      </c>
      <c r="C13" s="110">
        <v>0</v>
      </c>
      <c r="D13" s="110">
        <v>0</v>
      </c>
      <c r="E13" s="70"/>
      <c r="F13" s="49" t="s">
        <v>26</v>
      </c>
      <c r="G13" s="110">
        <v>293770.93</v>
      </c>
      <c r="H13" s="110">
        <v>261667.7</v>
      </c>
      <c r="I13" s="26"/>
      <c r="J13" s="26"/>
    </row>
    <row r="14" spans="2:10">
      <c r="B14" s="49"/>
      <c r="C14" s="110"/>
      <c r="D14" s="110"/>
      <c r="E14" s="70"/>
      <c r="F14" s="49" t="s">
        <v>39</v>
      </c>
      <c r="G14" s="110">
        <v>-1247.68</v>
      </c>
      <c r="H14" s="110">
        <v>-1247.68</v>
      </c>
      <c r="I14" s="26"/>
      <c r="J14" s="26"/>
    </row>
    <row r="15" spans="2:10">
      <c r="B15" s="49"/>
      <c r="C15" s="110"/>
      <c r="D15" s="110"/>
      <c r="E15" s="70"/>
      <c r="F15" s="49" t="s">
        <v>24</v>
      </c>
      <c r="G15" s="110">
        <v>0</v>
      </c>
      <c r="H15" s="110">
        <v>0</v>
      </c>
      <c r="I15" s="26"/>
      <c r="J15" s="26"/>
    </row>
    <row r="16" spans="2:10">
      <c r="B16" s="49"/>
      <c r="C16" s="110"/>
      <c r="D16" s="110"/>
      <c r="E16" s="70"/>
      <c r="F16" s="49" t="s">
        <v>27</v>
      </c>
      <c r="G16" s="110">
        <v>0</v>
      </c>
      <c r="H16" s="110">
        <v>0</v>
      </c>
    </row>
    <row r="17" spans="2:8">
      <c r="B17" s="8"/>
      <c r="C17" s="105"/>
      <c r="D17" s="105"/>
      <c r="E17" s="233"/>
      <c r="G17" s="105"/>
      <c r="H17" s="105"/>
    </row>
    <row r="18" spans="2:8">
      <c r="B18" s="8"/>
      <c r="C18" s="105"/>
      <c r="D18" s="105"/>
      <c r="E18" s="233"/>
      <c r="F18" s="8"/>
      <c r="G18" s="105"/>
      <c r="H18" s="105"/>
    </row>
    <row r="19" spans="2:8" ht="15.75" thickBot="1">
      <c r="B19" s="95" t="s">
        <v>18</v>
      </c>
      <c r="C19" s="119">
        <f>SUM(C20:C23)</f>
        <v>70208.459999999992</v>
      </c>
      <c r="D19" s="119">
        <f>SUM(D20:D23)</f>
        <v>69353.7</v>
      </c>
      <c r="E19" s="235"/>
      <c r="F19" s="95" t="s">
        <v>18</v>
      </c>
      <c r="G19" s="123">
        <f>SUM(G21:G23)</f>
        <v>70923.7</v>
      </c>
      <c r="H19" s="123">
        <f>SUM(H21:H23)</f>
        <v>69623.7</v>
      </c>
    </row>
    <row r="20" spans="2:8">
      <c r="B20" s="8"/>
      <c r="C20" s="105"/>
      <c r="D20" s="105"/>
      <c r="E20" s="233"/>
      <c r="F20" s="8"/>
      <c r="G20" s="105"/>
      <c r="H20" s="105"/>
    </row>
    <row r="21" spans="2:8">
      <c r="B21" s="49" t="s">
        <v>7</v>
      </c>
      <c r="C21" s="110">
        <v>0</v>
      </c>
      <c r="D21" s="110">
        <v>0</v>
      </c>
      <c r="E21" s="70"/>
      <c r="F21" s="49" t="s">
        <v>7</v>
      </c>
      <c r="G21" s="110">
        <v>0</v>
      </c>
      <c r="H21" s="110">
        <v>0</v>
      </c>
    </row>
    <row r="22" spans="2:8">
      <c r="B22" s="49" t="s">
        <v>102</v>
      </c>
      <c r="C22" s="110">
        <v>63690.96</v>
      </c>
      <c r="D22" s="110">
        <v>62836.2</v>
      </c>
      <c r="E22" s="70"/>
      <c r="F22" s="49" t="s">
        <v>102</v>
      </c>
      <c r="G22" s="110">
        <v>64406.2</v>
      </c>
      <c r="H22" s="110">
        <v>63106.2</v>
      </c>
    </row>
    <row r="23" spans="2:8">
      <c r="B23" s="49" t="s">
        <v>50</v>
      </c>
      <c r="C23" s="110">
        <v>6517.5</v>
      </c>
      <c r="D23" s="110">
        <v>6517.5</v>
      </c>
      <c r="E23" s="70"/>
      <c r="F23" s="49" t="s">
        <v>51</v>
      </c>
      <c r="G23" s="110">
        <v>6517.5</v>
      </c>
      <c r="H23" s="110">
        <v>6517.5</v>
      </c>
    </row>
    <row r="24" spans="2:8">
      <c r="B24" s="49"/>
      <c r="C24" s="110"/>
      <c r="D24" s="110"/>
      <c r="E24" s="70"/>
      <c r="F24" s="49"/>
      <c r="G24" s="124"/>
      <c r="H24" s="124"/>
    </row>
    <row r="25" spans="2:8">
      <c r="B25" s="49"/>
      <c r="C25" s="110"/>
      <c r="D25" s="110"/>
      <c r="E25" s="70"/>
      <c r="F25" s="49"/>
      <c r="G25" s="124"/>
      <c r="H25" s="124"/>
    </row>
    <row r="26" spans="2:8">
      <c r="B26" s="49"/>
      <c r="C26" s="110"/>
      <c r="D26" s="110"/>
      <c r="E26" s="70"/>
      <c r="F26" s="49"/>
      <c r="G26" s="110"/>
      <c r="H26" s="110"/>
    </row>
    <row r="27" spans="2:8" ht="26.25" thickBot="1">
      <c r="B27" s="126" t="s">
        <v>133</v>
      </c>
      <c r="C27" s="119">
        <v>139434.9</v>
      </c>
      <c r="D27" s="119">
        <v>189097.97</v>
      </c>
      <c r="E27" s="70"/>
      <c r="F27" s="126" t="s">
        <v>132</v>
      </c>
      <c r="G27" s="119">
        <v>0</v>
      </c>
      <c r="H27" s="119">
        <v>0</v>
      </c>
    </row>
    <row r="28" spans="2:8">
      <c r="B28" s="49"/>
      <c r="C28" s="120"/>
      <c r="D28" s="120"/>
      <c r="E28" s="70"/>
      <c r="F28" s="49"/>
      <c r="G28" s="110"/>
      <c r="H28" s="110"/>
    </row>
    <row r="29" spans="2:8" ht="15.75" thickBot="1">
      <c r="B29" s="8"/>
      <c r="C29" s="121"/>
      <c r="D29" s="121"/>
      <c r="E29" s="233"/>
      <c r="F29" s="8"/>
      <c r="G29" s="125"/>
      <c r="H29" s="125"/>
    </row>
    <row r="30" spans="2:8" ht="18.75" thickTop="1" thickBot="1">
      <c r="B30" s="112" t="s">
        <v>19</v>
      </c>
      <c r="C30" s="210">
        <f>+C10+C19+C27</f>
        <v>363446.94999999995</v>
      </c>
      <c r="D30" s="210">
        <f>+D10+D19+D27</f>
        <v>330043.71999999997</v>
      </c>
      <c r="E30" s="20"/>
      <c r="F30" s="113" t="s">
        <v>20</v>
      </c>
      <c r="G30" s="210">
        <f>+G10+G19+G27</f>
        <v>363446.95</v>
      </c>
      <c r="H30" s="210">
        <f>+H10+H19+H27</f>
        <v>330043.72000000003</v>
      </c>
    </row>
    <row r="31" spans="2:8" ht="15.75" thickTop="1">
      <c r="B31" s="8"/>
      <c r="C31" s="8"/>
      <c r="D31" s="8"/>
      <c r="E31" s="8"/>
      <c r="F31" s="8"/>
      <c r="G31" s="8"/>
      <c r="H31" s="8"/>
    </row>
    <row r="32" spans="2:8">
      <c r="B32" s="8"/>
      <c r="C32" s="8"/>
      <c r="D32" s="8"/>
      <c r="E32" s="8"/>
      <c r="F32" s="8"/>
      <c r="G32" s="8"/>
      <c r="H32" s="8"/>
    </row>
    <row r="33" spans="2:9">
      <c r="B33" s="8"/>
      <c r="C33" s="8"/>
      <c r="D33" s="8"/>
      <c r="E33" s="8"/>
      <c r="F33" s="8"/>
      <c r="G33" s="8"/>
      <c r="H33" s="8"/>
    </row>
    <row r="34" spans="2:9">
      <c r="B34" s="8"/>
      <c r="C34" s="8"/>
      <c r="D34" s="8"/>
      <c r="E34" s="8"/>
      <c r="F34" s="8"/>
      <c r="G34" s="8"/>
      <c r="H34" s="8"/>
    </row>
    <row r="35" spans="2:9">
      <c r="B35" s="8"/>
      <c r="C35" s="8"/>
      <c r="D35" s="8"/>
      <c r="E35" s="8"/>
      <c r="F35" s="8"/>
      <c r="G35" s="8"/>
      <c r="H35" s="8"/>
    </row>
    <row r="36" spans="2:9">
      <c r="B36" s="8"/>
      <c r="C36" s="8"/>
      <c r="D36" s="8"/>
      <c r="E36" s="8"/>
      <c r="F36" s="8"/>
      <c r="G36" s="8"/>
      <c r="H36" s="8"/>
    </row>
    <row r="37" spans="2:9">
      <c r="B37" s="5"/>
      <c r="C37" s="5"/>
      <c r="D37" s="6"/>
      <c r="G37" s="4"/>
    </row>
    <row r="38" spans="2:9">
      <c r="B38" s="280" t="s">
        <v>53</v>
      </c>
      <c r="C38" s="280"/>
      <c r="D38" s="280"/>
      <c r="E38" s="37"/>
      <c r="F38" s="37"/>
      <c r="G38" s="270" t="s">
        <v>53</v>
      </c>
      <c r="H38" s="270"/>
      <c r="I38" s="270"/>
    </row>
    <row r="39" spans="2:9" ht="15" customHeight="1">
      <c r="B39" s="277" t="s">
        <v>41</v>
      </c>
      <c r="C39" s="277"/>
      <c r="D39" s="277"/>
      <c r="E39" s="37"/>
      <c r="F39" s="37"/>
      <c r="G39" s="269" t="s">
        <v>152</v>
      </c>
      <c r="H39" s="269"/>
      <c r="I39" s="269"/>
    </row>
    <row r="40" spans="2:9" ht="15" customHeight="1">
      <c r="B40" s="277" t="s">
        <v>93</v>
      </c>
      <c r="C40" s="277"/>
      <c r="D40" s="277"/>
      <c r="E40" s="37"/>
      <c r="F40" s="37"/>
      <c r="G40" s="269" t="s">
        <v>122</v>
      </c>
      <c r="H40" s="269"/>
      <c r="I40" s="269"/>
    </row>
    <row r="42" spans="2:9">
      <c r="C42" s="39"/>
      <c r="D42" s="39"/>
      <c r="E42" s="39"/>
      <c r="F42" s="39"/>
      <c r="G42" s="39"/>
    </row>
  </sheetData>
  <mergeCells count="8">
    <mergeCell ref="B38:D38"/>
    <mergeCell ref="B39:D39"/>
    <mergeCell ref="B40:D40"/>
    <mergeCell ref="B2:H2"/>
    <mergeCell ref="B4:H4"/>
    <mergeCell ref="B5:H5"/>
    <mergeCell ref="B6:H6"/>
    <mergeCell ref="B3:H3"/>
  </mergeCells>
  <pageMargins left="0.11811023622047245" right="0" top="0.55118110236220474" bottom="0.55118110236220474" header="0.31496062992125984" footer="0.31496062992125984"/>
  <pageSetup scale="7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B2:O32"/>
  <sheetViews>
    <sheetView showGridLines="0" workbookViewId="0">
      <selection activeCell="F27" sqref="F27"/>
    </sheetView>
  </sheetViews>
  <sheetFormatPr baseColWidth="10" defaultRowHeight="15"/>
  <cols>
    <col min="1" max="1" width="1.28515625" customWidth="1"/>
    <col min="2" max="2" width="6.28515625" customWidth="1"/>
    <col min="3" max="3" width="32.42578125" customWidth="1"/>
    <col min="4" max="4" width="17.42578125" customWidth="1"/>
    <col min="5" max="5" width="6.5703125" customWidth="1"/>
    <col min="6" max="6" width="18" customWidth="1"/>
    <col min="7" max="7" width="6.28515625" customWidth="1"/>
    <col min="8" max="8" width="2.28515625" style="69" customWidth="1"/>
    <col min="9" max="9" width="8.140625" customWidth="1"/>
    <col min="10" max="10" width="26.28515625" customWidth="1"/>
    <col min="11" max="11" width="18.28515625" customWidth="1"/>
    <col min="12" max="12" width="6.85546875" customWidth="1"/>
    <col min="13" max="13" width="17.140625" customWidth="1"/>
    <col min="14" max="14" width="9.85546875" customWidth="1"/>
  </cols>
  <sheetData>
    <row r="2" spans="2:15" ht="19.5">
      <c r="B2" s="279" t="s">
        <v>111</v>
      </c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93"/>
      <c r="N2" s="293"/>
    </row>
    <row r="3" spans="2:15" ht="15.75">
      <c r="B3" s="284" t="s">
        <v>107</v>
      </c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</row>
    <row r="4" spans="2:15">
      <c r="B4" s="282" t="s">
        <v>114</v>
      </c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96"/>
      <c r="N4" s="296"/>
    </row>
    <row r="5" spans="2:15" ht="16.5">
      <c r="B5" s="283" t="s">
        <v>163</v>
      </c>
      <c r="C5" s="283"/>
      <c r="D5" s="283"/>
      <c r="E5" s="283"/>
      <c r="F5" s="283"/>
      <c r="G5" s="283"/>
      <c r="H5" s="283"/>
      <c r="I5" s="283"/>
      <c r="J5" s="283"/>
      <c r="K5" s="283"/>
      <c r="L5" s="283"/>
      <c r="M5" s="278"/>
      <c r="N5" s="278"/>
    </row>
    <row r="6" spans="2:15">
      <c r="B6" s="278"/>
      <c r="C6" s="278"/>
      <c r="D6" s="278"/>
      <c r="E6" s="278"/>
      <c r="F6" s="278"/>
      <c r="G6" s="278"/>
      <c r="H6" s="278"/>
      <c r="I6" s="278"/>
      <c r="J6" s="278"/>
      <c r="K6" s="278"/>
      <c r="L6" s="278"/>
      <c r="M6" s="278"/>
      <c r="N6" s="278"/>
    </row>
    <row r="7" spans="2:15" ht="15.75" thickBot="1">
      <c r="D7" s="30"/>
      <c r="E7" s="30"/>
      <c r="F7" s="30"/>
      <c r="G7" s="30"/>
      <c r="H7" s="139"/>
      <c r="I7" s="30"/>
      <c r="J7" s="30"/>
      <c r="K7" s="30"/>
      <c r="L7" s="30"/>
      <c r="M7" s="30"/>
      <c r="N7" s="30"/>
    </row>
    <row r="8" spans="2:15" ht="15.75" thickTop="1">
      <c r="B8" s="297" t="s">
        <v>76</v>
      </c>
      <c r="C8" s="199"/>
      <c r="D8" s="299" t="s">
        <v>77</v>
      </c>
      <c r="E8" s="299" t="s">
        <v>8</v>
      </c>
      <c r="F8" s="299" t="s">
        <v>78</v>
      </c>
      <c r="G8" s="297" t="s">
        <v>8</v>
      </c>
      <c r="H8" s="109"/>
      <c r="I8" s="297" t="s">
        <v>76</v>
      </c>
      <c r="J8" s="197"/>
      <c r="K8" s="197" t="s">
        <v>79</v>
      </c>
      <c r="L8" s="301" t="s">
        <v>8</v>
      </c>
      <c r="M8" s="301" t="s">
        <v>78</v>
      </c>
      <c r="N8" s="297" t="s">
        <v>8</v>
      </c>
    </row>
    <row r="9" spans="2:15" ht="15.75" thickBot="1">
      <c r="B9" s="298"/>
      <c r="C9" s="200" t="s">
        <v>0</v>
      </c>
      <c r="D9" s="300"/>
      <c r="E9" s="300"/>
      <c r="F9" s="300"/>
      <c r="G9" s="298"/>
      <c r="H9" s="133"/>
      <c r="I9" s="298"/>
      <c r="J9" s="198" t="s">
        <v>0</v>
      </c>
      <c r="K9" s="198" t="s">
        <v>80</v>
      </c>
      <c r="L9" s="302"/>
      <c r="M9" s="302"/>
      <c r="N9" s="298"/>
    </row>
    <row r="10" spans="2:15" ht="15.75" thickTop="1">
      <c r="B10" s="8"/>
      <c r="C10" s="104"/>
      <c r="D10" s="118"/>
      <c r="E10" s="147"/>
      <c r="F10" s="118"/>
      <c r="G10" s="11"/>
      <c r="H10" s="25"/>
      <c r="I10" s="8"/>
      <c r="J10" s="162"/>
      <c r="K10" s="163"/>
      <c r="L10" s="164"/>
      <c r="M10" s="163"/>
      <c r="N10" s="168"/>
    </row>
    <row r="11" spans="2:15">
      <c r="B11" s="47">
        <v>16</v>
      </c>
      <c r="C11" s="272" t="s">
        <v>81</v>
      </c>
      <c r="D11" s="273"/>
      <c r="E11" s="124"/>
      <c r="F11" s="124"/>
      <c r="G11" s="49"/>
      <c r="H11" s="140"/>
      <c r="I11" s="132">
        <v>51</v>
      </c>
      <c r="J11" s="165" t="s">
        <v>4</v>
      </c>
      <c r="K11" s="155">
        <v>0</v>
      </c>
      <c r="L11" s="154">
        <f>+K11/K22</f>
        <v>0</v>
      </c>
      <c r="M11" s="155">
        <v>0</v>
      </c>
      <c r="N11" s="160">
        <v>0</v>
      </c>
    </row>
    <row r="12" spans="2:15">
      <c r="B12" s="90">
        <v>162</v>
      </c>
      <c r="C12" s="124" t="s">
        <v>134</v>
      </c>
      <c r="D12" s="148"/>
      <c r="E12" s="148"/>
      <c r="F12" s="148"/>
      <c r="H12" s="140"/>
      <c r="I12" s="132">
        <v>54</v>
      </c>
      <c r="J12" s="165" t="s">
        <v>25</v>
      </c>
      <c r="K12" s="155">
        <v>1981156.96</v>
      </c>
      <c r="L12" s="156">
        <f>+K12/K22</f>
        <v>0.99545273422217351</v>
      </c>
      <c r="M12" s="155">
        <v>1401038.68</v>
      </c>
      <c r="N12" s="160">
        <f>+M12/K12</f>
        <v>0.70718207001629996</v>
      </c>
    </row>
    <row r="13" spans="2:15">
      <c r="B13" s="90">
        <v>16402</v>
      </c>
      <c r="C13" s="124" t="s">
        <v>95</v>
      </c>
      <c r="D13" s="110">
        <v>546984.06999999995</v>
      </c>
      <c r="E13" s="244">
        <f>+D13/D18</f>
        <v>0.38168185646529973</v>
      </c>
      <c r="F13" s="110">
        <f>+'E.rendimiento Eco.'!J13</f>
        <v>546984.06999999995</v>
      </c>
      <c r="G13" s="131">
        <f>+F13/D13</f>
        <v>1</v>
      </c>
      <c r="H13" s="140"/>
      <c r="I13" s="132">
        <v>55</v>
      </c>
      <c r="J13" s="165" t="s">
        <v>11</v>
      </c>
      <c r="K13" s="155">
        <v>9050</v>
      </c>
      <c r="L13" s="154">
        <f>+K13/K22</f>
        <v>4.547265777826443E-3</v>
      </c>
      <c r="M13" s="155">
        <v>6696.55</v>
      </c>
      <c r="N13" s="160">
        <f>+M13/K13</f>
        <v>0.73995027624309395</v>
      </c>
      <c r="O13" s="16"/>
    </row>
    <row r="14" spans="2:15">
      <c r="B14" s="90">
        <v>16403</v>
      </c>
      <c r="C14" s="124" t="s">
        <v>96</v>
      </c>
      <c r="D14" s="110">
        <v>886104.93</v>
      </c>
      <c r="E14" s="149">
        <f>+D14/D18</f>
        <v>0.61831814353470027</v>
      </c>
      <c r="F14" s="110">
        <f>+'E.rendimiento Eco.'!J14</f>
        <v>1039908.52</v>
      </c>
      <c r="G14" s="243">
        <f>+F14/D14</f>
        <v>1.1735726602943062</v>
      </c>
      <c r="H14" s="140"/>
      <c r="I14" s="132">
        <v>61</v>
      </c>
      <c r="J14" s="165" t="s">
        <v>12</v>
      </c>
      <c r="K14" s="155">
        <v>0</v>
      </c>
      <c r="L14" s="154">
        <f>+K14/K22</f>
        <v>0</v>
      </c>
      <c r="M14" s="155">
        <v>0</v>
      </c>
      <c r="N14" s="160">
        <v>0</v>
      </c>
    </row>
    <row r="15" spans="2:15">
      <c r="B15" s="49"/>
      <c r="C15" s="124"/>
      <c r="D15" s="120"/>
      <c r="E15" s="149"/>
      <c r="F15" s="120"/>
      <c r="G15" s="130"/>
      <c r="H15" s="140"/>
      <c r="I15" s="49"/>
      <c r="J15" s="165"/>
      <c r="K15" s="165"/>
      <c r="L15" s="166"/>
      <c r="M15" s="165"/>
      <c r="N15" s="169"/>
    </row>
    <row r="16" spans="2:15">
      <c r="C16" s="124"/>
      <c r="D16" s="120"/>
      <c r="E16" s="149"/>
      <c r="F16" s="120"/>
      <c r="G16" s="130"/>
      <c r="H16" s="140"/>
      <c r="J16" s="165"/>
      <c r="K16" s="167"/>
      <c r="L16" s="154"/>
      <c r="M16" s="167"/>
      <c r="N16" s="160"/>
    </row>
    <row r="17" spans="2:14">
      <c r="C17" s="124"/>
      <c r="D17" s="120"/>
      <c r="E17" s="149"/>
      <c r="F17" s="120"/>
      <c r="G17" s="130"/>
      <c r="H17" s="140"/>
      <c r="J17" s="165"/>
      <c r="K17" s="167"/>
      <c r="L17" s="154"/>
      <c r="M17" s="167"/>
      <c r="N17" s="160"/>
    </row>
    <row r="18" spans="2:14">
      <c r="B18" s="144"/>
      <c r="C18" s="150" t="s">
        <v>13</v>
      </c>
      <c r="D18" s="151">
        <f>SUM(D13:D17)</f>
        <v>1433089</v>
      </c>
      <c r="E18" s="174">
        <f>SUM(E13:E17)</f>
        <v>1</v>
      </c>
      <c r="F18" s="152">
        <f>SUM(F13:F16)</f>
        <v>1586892.5899999999</v>
      </c>
      <c r="G18" s="145">
        <f>SUM(G13:G15)</f>
        <v>2.1735726602943064</v>
      </c>
      <c r="H18" s="141"/>
      <c r="I18" s="144"/>
      <c r="J18" s="175" t="s">
        <v>13</v>
      </c>
      <c r="K18" s="171"/>
      <c r="L18" s="172"/>
      <c r="M18" s="173">
        <f>SUM(M11:M17)</f>
        <v>1407735.23</v>
      </c>
      <c r="N18" s="146">
        <f>+M18/K22</f>
        <v>0.70733107575907583</v>
      </c>
    </row>
    <row r="19" spans="2:14">
      <c r="C19" s="201"/>
      <c r="D19" s="153"/>
      <c r="E19" s="130"/>
      <c r="F19" s="153"/>
      <c r="G19" s="160"/>
      <c r="H19" s="140"/>
      <c r="J19" s="201"/>
      <c r="K19" s="167"/>
      <c r="L19" s="154"/>
      <c r="M19" s="167"/>
      <c r="N19" s="160"/>
    </row>
    <row r="20" spans="2:14">
      <c r="C20" s="201" t="s">
        <v>82</v>
      </c>
      <c r="D20" s="155">
        <v>0</v>
      </c>
      <c r="E20" s="131">
        <v>0</v>
      </c>
      <c r="F20" s="155">
        <f>+D22-F18</f>
        <v>-153803.58999999985</v>
      </c>
      <c r="G20" s="159">
        <f>+F20/D22</f>
        <v>-0.10732312508155449</v>
      </c>
      <c r="H20" s="140"/>
      <c r="J20" s="201" t="s">
        <v>82</v>
      </c>
      <c r="K20" s="155">
        <v>0</v>
      </c>
      <c r="L20" s="156">
        <v>0</v>
      </c>
      <c r="M20" s="155">
        <f>+K22-M18</f>
        <v>582471.73</v>
      </c>
      <c r="N20" s="159">
        <f>+M20/K22</f>
        <v>0.29266892424092417</v>
      </c>
    </row>
    <row r="21" spans="2:14" ht="15.75" thickBot="1">
      <c r="B21" s="49"/>
      <c r="C21" s="202"/>
      <c r="D21" s="157"/>
      <c r="E21" s="130"/>
      <c r="F21" s="157"/>
      <c r="G21" s="161"/>
      <c r="H21" s="140"/>
      <c r="I21" s="49"/>
      <c r="J21" s="202"/>
      <c r="K21" s="170"/>
      <c r="L21" s="158"/>
      <c r="M21" s="170"/>
      <c r="N21" s="161"/>
    </row>
    <row r="22" spans="2:14" ht="16.5" thickTop="1" thickBot="1">
      <c r="B22" s="303" t="s">
        <v>9</v>
      </c>
      <c r="C22" s="304"/>
      <c r="D22" s="134">
        <f>+D18+D20</f>
        <v>1433089</v>
      </c>
      <c r="E22" s="135">
        <f>+E18+E20</f>
        <v>1</v>
      </c>
      <c r="F22" s="134">
        <f>SUM(F18:F20)</f>
        <v>1433089</v>
      </c>
      <c r="G22" s="138">
        <v>1</v>
      </c>
      <c r="H22" s="25"/>
      <c r="I22" s="303" t="s">
        <v>10</v>
      </c>
      <c r="J22" s="303"/>
      <c r="K22" s="134">
        <f>SUM(K11:K21)</f>
        <v>1990206.96</v>
      </c>
      <c r="L22" s="136">
        <v>1</v>
      </c>
      <c r="M22" s="134">
        <f>SUM(M18:M20)</f>
        <v>1990206.96</v>
      </c>
      <c r="N22" s="137">
        <v>1</v>
      </c>
    </row>
    <row r="23" spans="2:14" ht="15.75" thickTop="1">
      <c r="B23" s="8"/>
      <c r="C23" s="8"/>
      <c r="D23" s="9"/>
      <c r="E23" s="9"/>
      <c r="F23" s="9"/>
      <c r="G23" s="11"/>
      <c r="H23" s="25"/>
      <c r="I23" s="8"/>
      <c r="J23" s="8"/>
      <c r="K23" s="13"/>
      <c r="L23" s="13"/>
      <c r="M23" s="13"/>
      <c r="N23" s="10"/>
    </row>
    <row r="24" spans="2:14">
      <c r="B24" s="8"/>
      <c r="C24" s="8"/>
      <c r="D24" s="9"/>
      <c r="E24" s="9"/>
      <c r="F24" s="9"/>
      <c r="G24" s="11"/>
      <c r="H24" s="25"/>
      <c r="I24" s="8"/>
      <c r="J24" s="8"/>
      <c r="K24" s="13"/>
      <c r="L24" s="13"/>
      <c r="M24" s="13"/>
      <c r="N24" s="8"/>
    </row>
    <row r="25" spans="2:14">
      <c r="B25" s="8"/>
      <c r="C25" s="8"/>
      <c r="D25" s="9"/>
      <c r="E25" s="9"/>
      <c r="F25" s="9"/>
      <c r="G25" s="12"/>
      <c r="H25" s="142"/>
      <c r="I25" s="8"/>
      <c r="J25" s="8"/>
      <c r="K25" s="9"/>
      <c r="L25" s="9"/>
      <c r="M25" s="9"/>
      <c r="N25" s="8"/>
    </row>
    <row r="26" spans="2:14">
      <c r="B26" s="8"/>
      <c r="C26" s="8"/>
      <c r="D26" s="9"/>
      <c r="E26" s="9"/>
      <c r="F26" s="9"/>
      <c r="G26" s="8"/>
      <c r="H26" s="20"/>
      <c r="I26" s="8"/>
      <c r="J26" s="8"/>
      <c r="K26" s="8"/>
      <c r="L26" s="8"/>
      <c r="M26" s="8"/>
      <c r="N26" s="8"/>
    </row>
    <row r="27" spans="2:14">
      <c r="B27" s="15"/>
      <c r="C27" s="15"/>
      <c r="D27" s="177"/>
      <c r="E27" s="177"/>
      <c r="F27" s="177"/>
      <c r="G27" s="15"/>
      <c r="H27" s="178"/>
      <c r="I27" s="15"/>
      <c r="J27" s="15"/>
      <c r="K27" s="15"/>
      <c r="L27" s="15"/>
      <c r="M27" s="15"/>
      <c r="N27" s="8"/>
    </row>
    <row r="28" spans="2:14">
      <c r="B28" s="176"/>
      <c r="C28" s="78" t="s">
        <v>83</v>
      </c>
      <c r="D28" s="176"/>
      <c r="E28" s="37"/>
      <c r="F28" s="37"/>
      <c r="G28" s="37"/>
      <c r="H28" s="143"/>
      <c r="I28" s="37"/>
      <c r="J28" s="37"/>
      <c r="K28" s="37"/>
      <c r="L28" s="270" t="s">
        <v>53</v>
      </c>
      <c r="M28" s="270"/>
      <c r="N28" s="8"/>
    </row>
    <row r="29" spans="2:14">
      <c r="B29" s="277" t="s">
        <v>40</v>
      </c>
      <c r="C29" s="277"/>
      <c r="D29" s="277"/>
      <c r="E29" s="79"/>
      <c r="F29" s="37"/>
      <c r="G29" s="37"/>
      <c r="H29" s="143"/>
      <c r="I29" s="37"/>
      <c r="J29" s="37"/>
      <c r="K29" s="37"/>
      <c r="L29" s="269" t="s">
        <v>152</v>
      </c>
      <c r="M29" s="269"/>
    </row>
    <row r="30" spans="2:14">
      <c r="B30" s="277" t="s">
        <v>93</v>
      </c>
      <c r="C30" s="277"/>
      <c r="D30" s="277"/>
      <c r="E30" s="79"/>
      <c r="F30" s="37"/>
      <c r="G30" s="37"/>
      <c r="H30" s="143"/>
      <c r="I30" s="37"/>
      <c r="J30" s="37"/>
      <c r="K30" s="37"/>
      <c r="L30" s="269" t="s">
        <v>122</v>
      </c>
      <c r="M30" s="269"/>
    </row>
    <row r="31" spans="2:14">
      <c r="B31" s="17"/>
      <c r="C31" s="17"/>
      <c r="D31" s="17"/>
      <c r="E31" s="17"/>
      <c r="F31" s="17"/>
      <c r="G31" s="17"/>
      <c r="H31" s="179"/>
      <c r="I31" s="17"/>
      <c r="J31" s="17"/>
      <c r="K31" s="17"/>
      <c r="L31" s="17"/>
      <c r="M31" s="17"/>
    </row>
    <row r="32" spans="2:14">
      <c r="B32" s="17"/>
      <c r="C32" s="17"/>
      <c r="D32" s="17"/>
      <c r="E32" s="17"/>
      <c r="F32" s="17"/>
      <c r="G32" s="17"/>
      <c r="H32" s="179"/>
      <c r="I32" s="17"/>
      <c r="J32" s="17"/>
      <c r="K32" s="17"/>
      <c r="L32" s="17"/>
      <c r="M32" s="17"/>
    </row>
  </sheetData>
  <mergeCells count="18">
    <mergeCell ref="B29:D29"/>
    <mergeCell ref="B30:D30"/>
    <mergeCell ref="B3:N3"/>
    <mergeCell ref="L8:L9"/>
    <mergeCell ref="M8:M9"/>
    <mergeCell ref="N8:N9"/>
    <mergeCell ref="B22:C22"/>
    <mergeCell ref="I22:J22"/>
    <mergeCell ref="B2:N2"/>
    <mergeCell ref="B4:N4"/>
    <mergeCell ref="B5:N5"/>
    <mergeCell ref="B6:N6"/>
    <mergeCell ref="B8:B9"/>
    <mergeCell ref="D8:D9"/>
    <mergeCell ref="E8:E9"/>
    <mergeCell ref="F8:F9"/>
    <mergeCell ref="G8:G9"/>
    <mergeCell ref="I8:I9"/>
  </mergeCells>
  <pageMargins left="0.31496062992125984" right="0.31496062992125984" top="0.74803149606299213" bottom="0.55118110236220474" header="0.31496062992125984" footer="0.31496062992125984"/>
  <pageSetup scale="7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B1:O71"/>
  <sheetViews>
    <sheetView showGridLines="0" topLeftCell="D1" workbookViewId="0">
      <selection activeCell="O61" sqref="O61"/>
    </sheetView>
  </sheetViews>
  <sheetFormatPr baseColWidth="10" defaultRowHeight="15"/>
  <cols>
    <col min="1" max="1" width="1.7109375" customWidth="1"/>
    <col min="2" max="2" width="8.140625" customWidth="1"/>
    <col min="3" max="3" width="37.7109375" customWidth="1"/>
    <col min="4" max="4" width="11.140625" customWidth="1"/>
    <col min="5" max="5" width="12.140625" customWidth="1"/>
    <col min="6" max="6" width="18.42578125" customWidth="1"/>
    <col min="7" max="7" width="3.42578125" customWidth="1"/>
    <col min="8" max="8" width="7.28515625" customWidth="1"/>
    <col min="9" max="9" width="37.140625" customWidth="1"/>
    <col min="10" max="10" width="5.85546875" customWidth="1"/>
    <col min="11" max="11" width="13.140625" customWidth="1"/>
    <col min="12" max="12" width="16" customWidth="1"/>
    <col min="13" max="13" width="17.28515625" customWidth="1"/>
  </cols>
  <sheetData>
    <row r="1" spans="2:15" ht="10.5" customHeight="1"/>
    <row r="2" spans="2:15" ht="19.5">
      <c r="B2" s="279" t="s">
        <v>111</v>
      </c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</row>
    <row r="3" spans="2:15">
      <c r="B3" s="305" t="s">
        <v>107</v>
      </c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</row>
    <row r="4" spans="2:15">
      <c r="B4" s="282" t="s">
        <v>115</v>
      </c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46"/>
      <c r="O4" s="246"/>
    </row>
    <row r="5" spans="2:15" ht="16.5">
      <c r="B5" s="283" t="s">
        <v>159</v>
      </c>
      <c r="C5" s="283"/>
      <c r="D5" s="283"/>
      <c r="E5" s="283"/>
      <c r="F5" s="283"/>
      <c r="G5" s="283"/>
      <c r="H5" s="283"/>
      <c r="I5" s="283"/>
      <c r="J5" s="283"/>
      <c r="K5" s="283"/>
      <c r="L5" s="283"/>
      <c r="M5" s="283"/>
    </row>
    <row r="6" spans="2:15" ht="15.75" thickBot="1">
      <c r="B6" s="31"/>
      <c r="C6" s="281"/>
      <c r="D6" s="281"/>
      <c r="E6" s="281"/>
      <c r="F6" s="281"/>
      <c r="G6" s="281"/>
      <c r="H6" s="281"/>
      <c r="I6" s="281"/>
      <c r="J6" s="116"/>
      <c r="K6" s="31"/>
      <c r="L6" s="31"/>
      <c r="M6" s="31"/>
    </row>
    <row r="7" spans="2:15" ht="16.5" thickTop="1" thickBot="1">
      <c r="B7" s="83" t="s">
        <v>57</v>
      </c>
      <c r="C7" s="83" t="s">
        <v>0</v>
      </c>
      <c r="D7" s="83"/>
      <c r="E7" s="83" t="s">
        <v>56</v>
      </c>
      <c r="F7" s="83" t="s">
        <v>1</v>
      </c>
      <c r="G7" s="35"/>
      <c r="H7" s="83" t="s">
        <v>57</v>
      </c>
      <c r="I7" s="83" t="s">
        <v>0</v>
      </c>
      <c r="J7" s="83"/>
      <c r="K7" s="83"/>
      <c r="L7" s="83" t="s">
        <v>56</v>
      </c>
      <c r="M7" s="83" t="s">
        <v>1</v>
      </c>
    </row>
    <row r="8" spans="2:15" ht="15.75" thickTop="1">
      <c r="B8" s="82"/>
      <c r="C8" s="82"/>
      <c r="D8" s="82"/>
      <c r="E8" s="82"/>
      <c r="F8" s="82"/>
      <c r="G8" s="35"/>
      <c r="H8" s="82"/>
      <c r="I8" s="82"/>
      <c r="J8" s="82"/>
      <c r="K8" s="82"/>
      <c r="L8" s="82"/>
      <c r="M8" s="82"/>
    </row>
    <row r="9" spans="2:15" ht="16.5" thickBot="1">
      <c r="B9" s="63">
        <v>2</v>
      </c>
      <c r="C9" s="67" t="s">
        <v>2</v>
      </c>
      <c r="D9" s="64"/>
      <c r="E9" s="65"/>
      <c r="F9" s="65"/>
      <c r="G9" s="66"/>
      <c r="H9" s="63">
        <v>4</v>
      </c>
      <c r="I9" s="67" t="s">
        <v>3</v>
      </c>
      <c r="J9" s="67"/>
      <c r="K9" s="67"/>
      <c r="L9" s="64"/>
      <c r="M9" s="64"/>
    </row>
    <row r="10" spans="2:15" ht="16.5" thickTop="1">
      <c r="B10" s="191"/>
      <c r="C10" s="192"/>
      <c r="D10" s="193"/>
      <c r="E10" s="68"/>
      <c r="F10" s="68"/>
      <c r="G10" s="66"/>
      <c r="H10" s="191"/>
      <c r="I10" s="192"/>
      <c r="J10" s="192"/>
      <c r="K10" s="192"/>
      <c r="L10" s="193"/>
      <c r="M10" s="193"/>
    </row>
    <row r="11" spans="2:15" ht="15.75" thickBot="1">
      <c r="B11" s="207">
        <v>21</v>
      </c>
      <c r="C11" s="207" t="s">
        <v>61</v>
      </c>
      <c r="D11" s="208"/>
      <c r="E11" s="209"/>
      <c r="F11" s="209">
        <f>SUM(F12)</f>
        <v>191212.12</v>
      </c>
      <c r="G11" s="184"/>
      <c r="H11" s="207">
        <v>41</v>
      </c>
      <c r="I11" s="207" t="s">
        <v>64</v>
      </c>
      <c r="J11" s="207"/>
      <c r="K11" s="207"/>
      <c r="L11" s="208"/>
      <c r="M11" s="209">
        <f>SUM(L12:L23)</f>
        <v>12054.76</v>
      </c>
    </row>
    <row r="12" spans="2:15">
      <c r="B12" s="72">
        <v>211</v>
      </c>
      <c r="C12" s="73" t="s">
        <v>55</v>
      </c>
      <c r="D12" s="73"/>
      <c r="E12" s="71"/>
      <c r="F12" s="71">
        <f>D17+D18</f>
        <v>191212.12</v>
      </c>
      <c r="G12" s="45"/>
      <c r="H12" s="72">
        <v>412</v>
      </c>
      <c r="I12" s="73" t="s">
        <v>65</v>
      </c>
      <c r="J12" s="73"/>
      <c r="K12" s="73"/>
      <c r="L12" s="71">
        <f>SUM(K14:K18)</f>
        <v>854.76</v>
      </c>
    </row>
    <row r="13" spans="2:15">
      <c r="B13" s="41"/>
      <c r="C13" s="180" t="s">
        <v>135</v>
      </c>
      <c r="D13" s="42"/>
      <c r="E13" s="43"/>
      <c r="F13" s="44"/>
      <c r="G13" s="45"/>
      <c r="I13" s="180" t="s">
        <v>144</v>
      </c>
      <c r="L13" s="80"/>
      <c r="M13" s="44"/>
    </row>
    <row r="14" spans="2:15">
      <c r="B14" s="41"/>
      <c r="C14" s="180" t="s">
        <v>136</v>
      </c>
      <c r="D14" s="42"/>
      <c r="E14" s="43"/>
      <c r="F14" s="44"/>
      <c r="G14" s="45"/>
      <c r="I14" s="180" t="s">
        <v>145</v>
      </c>
      <c r="M14" s="48"/>
    </row>
    <row r="15" spans="2:15">
      <c r="B15" s="41"/>
      <c r="C15" s="180"/>
      <c r="D15" s="42"/>
      <c r="E15" s="43"/>
      <c r="F15" s="44"/>
      <c r="G15" s="45"/>
      <c r="I15" s="180" t="s">
        <v>146</v>
      </c>
      <c r="M15" s="48"/>
    </row>
    <row r="16" spans="2:15">
      <c r="B16" s="47">
        <v>21117</v>
      </c>
      <c r="C16" s="48" t="s">
        <v>58</v>
      </c>
      <c r="D16" s="49"/>
      <c r="E16" s="52"/>
      <c r="F16" s="49"/>
      <c r="G16" s="45"/>
      <c r="M16" s="48"/>
    </row>
    <row r="17" spans="2:14">
      <c r="B17" s="90">
        <v>21117001</v>
      </c>
      <c r="C17" s="70" t="s">
        <v>94</v>
      </c>
      <c r="D17" s="183">
        <v>103982.48</v>
      </c>
      <c r="E17" s="48"/>
      <c r="F17" s="52"/>
      <c r="G17" s="45"/>
      <c r="H17" s="90">
        <v>41251</v>
      </c>
      <c r="I17" s="49" t="s">
        <v>97</v>
      </c>
      <c r="J17" s="49"/>
      <c r="K17" s="55">
        <f>'E.Situacion Finan.'!J11</f>
        <v>854.76</v>
      </c>
    </row>
    <row r="18" spans="2:14">
      <c r="B18" s="195"/>
      <c r="C18" s="70" t="s">
        <v>106</v>
      </c>
      <c r="D18" s="59">
        <v>87229.64</v>
      </c>
      <c r="E18" s="111"/>
      <c r="F18" s="81"/>
      <c r="G18" s="45"/>
      <c r="H18" s="267">
        <v>41254</v>
      </c>
      <c r="I18" s="49" t="s">
        <v>51</v>
      </c>
      <c r="K18" s="53"/>
    </row>
    <row r="19" spans="2:14">
      <c r="B19" s="90"/>
      <c r="C19" s="49"/>
      <c r="D19" s="183"/>
      <c r="E19" s="220"/>
      <c r="F19" s="81"/>
      <c r="G19" s="45"/>
      <c r="I19" s="180"/>
      <c r="M19" s="48"/>
    </row>
    <row r="20" spans="2:14">
      <c r="B20" s="90">
        <v>21316</v>
      </c>
      <c r="C20" s="49" t="s">
        <v>103</v>
      </c>
      <c r="D20" s="53">
        <f>+'E.Situacion Finan.'!D20</f>
        <v>0</v>
      </c>
      <c r="E20" s="50">
        <v>0</v>
      </c>
      <c r="F20" s="81"/>
      <c r="G20" s="45"/>
      <c r="I20" s="180"/>
      <c r="M20" s="48"/>
      <c r="N20" s="80"/>
    </row>
    <row r="21" spans="2:14">
      <c r="B21" s="90"/>
      <c r="C21" s="180" t="s">
        <v>125</v>
      </c>
      <c r="D21" s="181"/>
      <c r="E21" s="49"/>
      <c r="F21" s="81"/>
      <c r="G21" s="45"/>
      <c r="M21" s="48"/>
      <c r="N21" s="80"/>
    </row>
    <row r="22" spans="2:14">
      <c r="B22" s="90"/>
      <c r="C22" s="180" t="s">
        <v>126</v>
      </c>
      <c r="D22" s="181"/>
      <c r="E22" s="49"/>
      <c r="F22" s="81"/>
      <c r="G22" s="45"/>
      <c r="M22" s="48"/>
      <c r="N22" s="80"/>
    </row>
    <row r="23" spans="2:14">
      <c r="C23" s="49"/>
      <c r="D23" s="183"/>
      <c r="E23" s="220"/>
      <c r="F23" s="81"/>
      <c r="G23" s="45"/>
      <c r="H23" s="72">
        <v>413</v>
      </c>
      <c r="I23" s="73" t="s">
        <v>67</v>
      </c>
      <c r="J23" s="73"/>
      <c r="K23" s="73"/>
      <c r="L23" s="75">
        <f>SUM(L27:L36)</f>
        <v>11200</v>
      </c>
      <c r="M23" s="48"/>
      <c r="N23" s="80"/>
    </row>
    <row r="24" spans="2:14">
      <c r="G24" s="45"/>
      <c r="I24" s="180" t="s">
        <v>147</v>
      </c>
      <c r="M24" s="48"/>
      <c r="N24" s="80"/>
    </row>
    <row r="25" spans="2:14" ht="15.75" thickBot="1">
      <c r="B25" s="207">
        <v>22</v>
      </c>
      <c r="C25" s="208" t="s">
        <v>62</v>
      </c>
      <c r="D25" s="208"/>
      <c r="E25" s="208"/>
      <c r="F25" s="209">
        <f>+E28+E31</f>
        <v>0</v>
      </c>
      <c r="G25" s="45"/>
      <c r="I25" s="180" t="s">
        <v>148</v>
      </c>
      <c r="M25" s="48"/>
      <c r="N25" s="80"/>
    </row>
    <row r="26" spans="2:14">
      <c r="B26" s="72">
        <v>225</v>
      </c>
      <c r="C26" s="73" t="s">
        <v>59</v>
      </c>
      <c r="D26" s="73"/>
      <c r="E26" s="74"/>
      <c r="F26" s="71">
        <f>SUM(E28)</f>
        <v>0</v>
      </c>
      <c r="G26" s="45"/>
      <c r="N26" s="80"/>
    </row>
    <row r="27" spans="2:14">
      <c r="B27" s="41"/>
      <c r="C27" s="180" t="s">
        <v>137</v>
      </c>
      <c r="D27" s="42"/>
      <c r="E27" s="43"/>
      <c r="F27" s="44"/>
      <c r="G27" s="45"/>
      <c r="H27" s="187">
        <v>41351</v>
      </c>
      <c r="I27" s="188" t="s">
        <v>17</v>
      </c>
      <c r="J27" s="189"/>
      <c r="K27" s="27"/>
      <c r="L27" s="190">
        <f>SUM(K28:K28)</f>
        <v>0</v>
      </c>
      <c r="M27" s="48"/>
      <c r="N27" s="80"/>
    </row>
    <row r="28" spans="2:14">
      <c r="B28" s="46">
        <v>22551</v>
      </c>
      <c r="C28" s="70" t="s">
        <v>60</v>
      </c>
      <c r="E28" s="59">
        <f>SUM(D29:D29)</f>
        <v>0</v>
      </c>
      <c r="F28" s="44"/>
      <c r="G28" s="45"/>
      <c r="H28" s="194"/>
      <c r="I28" s="49" t="s">
        <v>91</v>
      </c>
      <c r="J28" s="49"/>
      <c r="K28" s="53">
        <v>0</v>
      </c>
      <c r="L28" s="43"/>
      <c r="M28" s="48"/>
      <c r="N28" s="80"/>
    </row>
    <row r="29" spans="2:14">
      <c r="B29" s="46"/>
      <c r="C29" s="70" t="s">
        <v>104</v>
      </c>
      <c r="D29" s="59">
        <f>+'E.Situacion Finan.'!D24</f>
        <v>0</v>
      </c>
      <c r="E29" s="43"/>
      <c r="F29" s="44"/>
      <c r="G29" s="45"/>
      <c r="H29" s="194"/>
      <c r="I29" s="49"/>
      <c r="K29" s="55"/>
      <c r="L29" s="43"/>
      <c r="M29" s="48"/>
      <c r="N29" s="80"/>
    </row>
    <row r="30" spans="2:14">
      <c r="B30" s="46"/>
      <c r="E30" s="43"/>
      <c r="F30" s="44"/>
      <c r="G30" s="45"/>
      <c r="H30" s="187">
        <v>41354</v>
      </c>
      <c r="I30" s="188" t="s">
        <v>66</v>
      </c>
      <c r="J30" s="189"/>
      <c r="K30" s="27"/>
      <c r="L30" s="190">
        <f>SUM(K31:K31)</f>
        <v>11200</v>
      </c>
      <c r="M30" s="48"/>
      <c r="N30" s="80"/>
    </row>
    <row r="31" spans="2:14">
      <c r="B31" s="72">
        <v>226</v>
      </c>
      <c r="C31" s="73" t="s">
        <v>116</v>
      </c>
      <c r="D31" s="73"/>
      <c r="E31" s="71">
        <f>SUM(D35:D38)</f>
        <v>0</v>
      </c>
      <c r="F31" s="111"/>
      <c r="G31" s="45"/>
      <c r="I31" s="49" t="s">
        <v>91</v>
      </c>
      <c r="K31" s="53">
        <f>'E.Situacion Finan.'!J17</f>
        <v>11200</v>
      </c>
      <c r="M31" s="48"/>
    </row>
    <row r="32" spans="2:14">
      <c r="B32" s="41"/>
      <c r="C32" s="180" t="s">
        <v>138</v>
      </c>
      <c r="D32" s="42"/>
      <c r="E32" s="43"/>
      <c r="F32" s="111"/>
      <c r="G32" s="45"/>
      <c r="I32" s="49"/>
      <c r="K32" s="55"/>
      <c r="M32" s="48"/>
    </row>
    <row r="33" spans="2:13">
      <c r="B33" s="41"/>
      <c r="C33" s="180" t="s">
        <v>139</v>
      </c>
      <c r="D33" s="42"/>
      <c r="E33" s="43"/>
      <c r="F33" s="111"/>
      <c r="G33" s="45"/>
      <c r="H33" s="187">
        <v>41355</v>
      </c>
      <c r="I33" s="188" t="s">
        <v>39</v>
      </c>
      <c r="J33" s="189"/>
      <c r="K33" s="27"/>
      <c r="L33" s="182">
        <f>SUM(K34:K34)</f>
        <v>0</v>
      </c>
      <c r="M33" s="48"/>
    </row>
    <row r="34" spans="2:13">
      <c r="B34" s="41"/>
      <c r="C34" s="180" t="s">
        <v>140</v>
      </c>
      <c r="D34" s="42"/>
      <c r="E34" s="43"/>
      <c r="F34" s="111"/>
      <c r="G34" s="45"/>
      <c r="I34" s="49" t="s">
        <v>91</v>
      </c>
      <c r="K34" s="53">
        <v>0</v>
      </c>
      <c r="M34" s="48"/>
    </row>
    <row r="35" spans="2:13">
      <c r="B35" s="46">
        <v>22605</v>
      </c>
      <c r="C35" s="189" t="s">
        <v>117</v>
      </c>
      <c r="D35" s="190">
        <f>+'E.Situacion Finan.'!D27</f>
        <v>0</v>
      </c>
      <c r="F35" s="111"/>
      <c r="G35" s="45"/>
      <c r="M35" s="48"/>
    </row>
    <row r="36" spans="2:13">
      <c r="B36" s="219"/>
      <c r="C36" s="220"/>
      <c r="D36" s="221"/>
      <c r="E36" s="111"/>
      <c r="F36" s="111"/>
      <c r="G36" s="45"/>
      <c r="H36" s="187">
        <v>41361</v>
      </c>
      <c r="I36" s="188" t="s">
        <v>24</v>
      </c>
      <c r="J36" s="189"/>
      <c r="K36" s="27"/>
      <c r="L36" s="182">
        <f>SUM(K37:K37)</f>
        <v>0</v>
      </c>
      <c r="M36" s="48"/>
    </row>
    <row r="37" spans="2:13">
      <c r="B37" s="253" t="s">
        <v>84</v>
      </c>
      <c r="C37" s="254" t="s">
        <v>119</v>
      </c>
      <c r="D37" s="255"/>
      <c r="E37" s="256"/>
      <c r="F37" s="111"/>
      <c r="G37" s="45"/>
      <c r="I37" s="49" t="s">
        <v>92</v>
      </c>
      <c r="K37" s="53">
        <v>0</v>
      </c>
      <c r="M37" s="48"/>
    </row>
    <row r="38" spans="2:13">
      <c r="C38" s="257" t="s">
        <v>120</v>
      </c>
      <c r="D38" s="259">
        <f>+'E.Situacion Finan.'!D28</f>
        <v>0</v>
      </c>
      <c r="F38" s="111"/>
      <c r="G38" s="45"/>
      <c r="M38" s="48"/>
    </row>
    <row r="39" spans="2:13">
      <c r="C39" s="257"/>
      <c r="D39" s="258"/>
      <c r="F39" s="111"/>
      <c r="G39" s="45"/>
    </row>
    <row r="40" spans="2:13">
      <c r="C40" s="257"/>
      <c r="D40" s="258"/>
      <c r="F40" s="111"/>
      <c r="G40" s="45"/>
    </row>
    <row r="41" spans="2:13" ht="15.75" thickBot="1">
      <c r="B41" s="207">
        <v>25</v>
      </c>
      <c r="C41" s="208" t="s">
        <v>63</v>
      </c>
      <c r="D41" s="208"/>
      <c r="E41" s="208"/>
      <c r="F41" s="209">
        <f>SUM(F42)</f>
        <v>-12310.050000000047</v>
      </c>
      <c r="G41" s="45"/>
      <c r="H41" s="207">
        <v>42</v>
      </c>
      <c r="I41" s="207" t="s">
        <v>68</v>
      </c>
      <c r="J41" s="207"/>
      <c r="K41" s="207"/>
      <c r="L41" s="208"/>
      <c r="M41" s="209">
        <f>SUM(L42)</f>
        <v>0</v>
      </c>
    </row>
    <row r="42" spans="2:13">
      <c r="B42" s="72">
        <v>252</v>
      </c>
      <c r="C42" s="73" t="s">
        <v>44</v>
      </c>
      <c r="D42" s="76"/>
      <c r="E42" s="77"/>
      <c r="F42" s="71">
        <f>+E47+E49+E48+E50+E51+E52+E57+E58+E59+E60+E61</f>
        <v>-12310.050000000047</v>
      </c>
      <c r="G42" s="45"/>
      <c r="H42" s="72">
        <v>424</v>
      </c>
      <c r="I42" s="73" t="s">
        <v>69</v>
      </c>
      <c r="J42" s="73"/>
      <c r="K42" s="73"/>
      <c r="L42" s="75">
        <f>SUM(K47)</f>
        <v>0</v>
      </c>
    </row>
    <row r="43" spans="2:13">
      <c r="B43" s="41"/>
      <c r="C43" s="180" t="s">
        <v>141</v>
      </c>
      <c r="D43" s="183"/>
      <c r="E43" s="28"/>
      <c r="F43" s="44"/>
      <c r="G43" s="45"/>
      <c r="H43" s="41"/>
      <c r="I43" s="180" t="s">
        <v>150</v>
      </c>
      <c r="J43" s="180"/>
      <c r="K43" s="42"/>
      <c r="L43" s="60"/>
      <c r="M43" s="80"/>
    </row>
    <row r="44" spans="2:13">
      <c r="B44" s="41"/>
      <c r="C44" s="180" t="s">
        <v>142</v>
      </c>
      <c r="D44" s="183"/>
      <c r="E44" s="28"/>
      <c r="F44" s="44"/>
      <c r="G44" s="45"/>
      <c r="I44" s="180" t="s">
        <v>149</v>
      </c>
      <c r="J44" s="180"/>
      <c r="M44" s="52"/>
    </row>
    <row r="45" spans="2:13">
      <c r="B45" s="41"/>
      <c r="C45" s="180" t="s">
        <v>143</v>
      </c>
      <c r="D45" s="183"/>
      <c r="E45" s="28"/>
      <c r="F45" s="44"/>
      <c r="G45" s="45"/>
      <c r="I45" s="180"/>
      <c r="J45" s="180"/>
      <c r="M45" s="52"/>
    </row>
    <row r="46" spans="2:13">
      <c r="B46" s="41"/>
      <c r="C46" s="180"/>
      <c r="D46" s="183"/>
      <c r="E46" s="28"/>
      <c r="F46" s="44"/>
      <c r="G46" s="45"/>
      <c r="I46" s="180"/>
      <c r="J46" s="180"/>
      <c r="M46" s="52"/>
    </row>
    <row r="47" spans="2:13">
      <c r="B47" s="263">
        <v>25235</v>
      </c>
      <c r="C47" s="49" t="s">
        <v>23</v>
      </c>
      <c r="E47" s="50">
        <f>+'E.Situacion Finan.'!D32</f>
        <v>1174.95</v>
      </c>
      <c r="F47" s="48"/>
      <c r="G47" s="45"/>
      <c r="H47" s="90">
        <v>42415</v>
      </c>
      <c r="I47" s="49" t="s">
        <v>42</v>
      </c>
      <c r="J47" s="49"/>
      <c r="K47" s="53">
        <f>+'E.Situacion Finan.'!J24</f>
        <v>0</v>
      </c>
      <c r="M47" s="52"/>
    </row>
    <row r="48" spans="2:13">
      <c r="B48" s="263">
        <v>25241</v>
      </c>
      <c r="C48" s="49" t="s">
        <v>21</v>
      </c>
      <c r="E48" s="50">
        <v>0</v>
      </c>
      <c r="F48" s="48"/>
      <c r="G48" s="45"/>
    </row>
    <row r="49" spans="2:13">
      <c r="B49" s="263">
        <v>25243</v>
      </c>
      <c r="C49" s="49" t="s">
        <v>47</v>
      </c>
      <c r="E49" s="50">
        <f>+'E.Situacion Finan.'!D34</f>
        <v>2450</v>
      </c>
      <c r="F49" s="48"/>
      <c r="G49" s="45"/>
    </row>
    <row r="50" spans="2:13">
      <c r="B50" s="263">
        <v>25249</v>
      </c>
      <c r="C50" s="49" t="s">
        <v>43</v>
      </c>
      <c r="E50" s="55">
        <f>'E.Situacion Finan.'!D35</f>
        <v>287688.25</v>
      </c>
      <c r="F50" s="48"/>
      <c r="G50" s="45"/>
    </row>
    <row r="51" spans="2:13">
      <c r="B51" s="263">
        <v>25255</v>
      </c>
      <c r="C51" s="49" t="s">
        <v>151</v>
      </c>
      <c r="E51" s="55">
        <v>0</v>
      </c>
      <c r="F51" s="48"/>
      <c r="G51" s="45"/>
    </row>
    <row r="52" spans="2:13">
      <c r="B52" s="263">
        <v>25257</v>
      </c>
      <c r="C52" s="49" t="s">
        <v>121</v>
      </c>
      <c r="E52" s="55">
        <f>+'E.Situacion Finan.'!D37</f>
        <v>-1247.68</v>
      </c>
      <c r="F52" s="48"/>
      <c r="G52" s="45"/>
    </row>
    <row r="53" spans="2:13" hidden="1">
      <c r="B53" s="263">
        <v>25289</v>
      </c>
      <c r="C53" s="70" t="s">
        <v>123</v>
      </c>
      <c r="E53" s="55">
        <v>585.20000000000005</v>
      </c>
      <c r="F53" s="48"/>
      <c r="G53" s="45"/>
    </row>
    <row r="54" spans="2:13" hidden="1">
      <c r="B54" s="263">
        <v>25267</v>
      </c>
      <c r="C54" s="49" t="s">
        <v>45</v>
      </c>
      <c r="E54" s="55">
        <v>0</v>
      </c>
      <c r="F54" s="48"/>
      <c r="G54" s="45"/>
    </row>
    <row r="55" spans="2:13" hidden="1">
      <c r="B55" s="263">
        <v>25273</v>
      </c>
      <c r="C55" s="49" t="s">
        <v>22</v>
      </c>
      <c r="E55" s="55">
        <v>0</v>
      </c>
      <c r="F55" s="48"/>
      <c r="G55" s="45"/>
    </row>
    <row r="56" spans="2:13" hidden="1">
      <c r="B56" s="263">
        <v>25291</v>
      </c>
      <c r="C56" s="49" t="s">
        <v>87</v>
      </c>
      <c r="E56" s="55">
        <v>585540.48</v>
      </c>
      <c r="F56" s="48"/>
      <c r="G56" s="45"/>
      <c r="L56" s="185"/>
      <c r="M56" s="185"/>
    </row>
    <row r="57" spans="2:13">
      <c r="B57" s="266">
        <v>25289</v>
      </c>
      <c r="C57" s="70" t="s">
        <v>123</v>
      </c>
      <c r="E57" s="55">
        <f>+'E.Situacion Finan.'!D38</f>
        <v>207.84</v>
      </c>
      <c r="F57" s="48"/>
      <c r="G57" s="45"/>
      <c r="L57" s="185"/>
      <c r="M57" s="185"/>
    </row>
    <row r="58" spans="2:13">
      <c r="B58" s="266">
        <v>25291</v>
      </c>
      <c r="C58" s="49" t="s">
        <v>87</v>
      </c>
      <c r="E58" s="55">
        <f>+'E.Situacion Finan.'!D41</f>
        <v>1107136.46</v>
      </c>
      <c r="F58" s="48"/>
      <c r="G58" s="45"/>
      <c r="L58" s="185"/>
      <c r="M58" s="185"/>
    </row>
    <row r="59" spans="2:13" ht="15.75" thickBot="1">
      <c r="B59" s="263">
        <v>25297</v>
      </c>
      <c r="C59" s="70" t="s">
        <v>118</v>
      </c>
      <c r="E59" s="55">
        <f>+'E.Situacion Finan.'!D42</f>
        <v>-3332.32</v>
      </c>
      <c r="F59" s="48"/>
      <c r="G59" s="45"/>
      <c r="H59" s="94"/>
      <c r="I59" s="94" t="s">
        <v>70</v>
      </c>
      <c r="J59" s="94"/>
      <c r="K59" s="94"/>
      <c r="L59" s="95"/>
      <c r="M59" s="98">
        <f>SUM(L61)</f>
        <v>166847.30999999982</v>
      </c>
    </row>
    <row r="60" spans="2:13">
      <c r="B60" s="263">
        <v>25298</v>
      </c>
      <c r="C60" s="49" t="s">
        <v>38</v>
      </c>
      <c r="E60" s="55">
        <v>0</v>
      </c>
      <c r="F60" s="48"/>
      <c r="G60" s="45"/>
      <c r="I60" s="180" t="s">
        <v>86</v>
      </c>
      <c r="J60" s="180"/>
    </row>
    <row r="61" spans="2:13">
      <c r="B61" s="263">
        <v>25299</v>
      </c>
      <c r="C61" s="49" t="s">
        <v>46</v>
      </c>
      <c r="E61" s="53">
        <f>'E.Situacion Finan.'!D44</f>
        <v>-1406387.55</v>
      </c>
      <c r="F61" s="61"/>
      <c r="G61" s="45"/>
      <c r="I61" s="180" t="s">
        <v>105</v>
      </c>
      <c r="J61" s="180"/>
      <c r="L61" s="185">
        <f>+K62-K63</f>
        <v>166847.30999999982</v>
      </c>
      <c r="M61" s="185"/>
    </row>
    <row r="62" spans="2:13">
      <c r="B62" s="264"/>
      <c r="C62" s="56"/>
      <c r="D62" s="265"/>
      <c r="E62" s="55"/>
      <c r="F62" s="48"/>
      <c r="G62" s="45"/>
      <c r="I62" s="2" t="s">
        <v>28</v>
      </c>
      <c r="J62" s="2"/>
      <c r="K62" s="18">
        <f>+'E.rendimiento Eco.'!L11</f>
        <v>1586892.5899999999</v>
      </c>
      <c r="L62" s="185"/>
      <c r="M62" s="185"/>
    </row>
    <row r="63" spans="2:13">
      <c r="F63" s="48"/>
      <c r="G63" s="45"/>
      <c r="H63" s="186" t="s">
        <v>84</v>
      </c>
      <c r="I63" s="1" t="s">
        <v>85</v>
      </c>
      <c r="J63" s="1"/>
      <c r="K63" s="19">
        <f>+'E.rendimiento Eco.'!E12+'E.rendimiento Eco.'!E18</f>
        <v>1420045.28</v>
      </c>
      <c r="L63" s="185"/>
      <c r="M63" s="185"/>
    </row>
    <row r="64" spans="2:13" ht="15.75" thickBot="1">
      <c r="F64" s="48"/>
      <c r="G64" s="45"/>
    </row>
    <row r="65" spans="2:13" ht="18" thickTop="1" thickBot="1">
      <c r="B65" s="84"/>
      <c r="C65" s="85" t="s">
        <v>5</v>
      </c>
      <c r="D65" s="85"/>
      <c r="E65" s="85"/>
      <c r="F65" s="86">
        <f>+F11+F25+F41</f>
        <v>178902.06999999995</v>
      </c>
      <c r="G65" s="40"/>
      <c r="H65" s="87"/>
      <c r="I65" s="88" t="s">
        <v>6</v>
      </c>
      <c r="J65" s="88"/>
      <c r="K65" s="88"/>
      <c r="L65" s="88"/>
      <c r="M65" s="86">
        <f>SUM(M11:M59)</f>
        <v>178902.06999999983</v>
      </c>
    </row>
    <row r="66" spans="2:13" ht="15.75" thickTop="1">
      <c r="B66" s="49"/>
      <c r="C66" s="49"/>
      <c r="D66" s="49"/>
      <c r="E66" s="49"/>
      <c r="F66" s="49"/>
      <c r="G66" s="45"/>
      <c r="H66" s="49"/>
      <c r="I66" s="49"/>
      <c r="J66" s="49"/>
      <c r="K66" s="49"/>
      <c r="L66" s="49"/>
      <c r="M66" s="49"/>
    </row>
    <row r="67" spans="2:13">
      <c r="B67" s="49"/>
      <c r="C67" s="49"/>
      <c r="D67" s="49"/>
      <c r="E67" s="49"/>
      <c r="F67" s="49"/>
      <c r="G67" s="45"/>
      <c r="H67" s="49"/>
      <c r="I67" s="49"/>
      <c r="J67" s="49"/>
      <c r="K67" s="49"/>
      <c r="L67" s="49"/>
      <c r="M67" s="49"/>
    </row>
    <row r="68" spans="2:13">
      <c r="B68" s="49"/>
      <c r="C68" s="49"/>
      <c r="D68" s="49"/>
      <c r="E68" s="49"/>
      <c r="F68" s="49"/>
      <c r="G68" s="49"/>
      <c r="H68" s="90"/>
      <c r="I68" s="49"/>
      <c r="J68" s="49"/>
      <c r="K68" s="49"/>
      <c r="L68" s="58"/>
      <c r="M68" s="58"/>
    </row>
    <row r="69" spans="2:13">
      <c r="B69" s="49"/>
      <c r="C69" s="280" t="s">
        <v>52</v>
      </c>
      <c r="D69" s="280"/>
      <c r="E69" s="280"/>
      <c r="F69" s="37"/>
      <c r="G69" s="37"/>
      <c r="H69" s="37"/>
      <c r="J69" s="115"/>
      <c r="K69" s="78" t="s">
        <v>53</v>
      </c>
      <c r="L69" s="49"/>
      <c r="M69" s="49"/>
    </row>
    <row r="70" spans="2:13">
      <c r="B70" s="49"/>
      <c r="C70" s="277" t="s">
        <v>40</v>
      </c>
      <c r="D70" s="277"/>
      <c r="E70" s="277"/>
      <c r="F70" s="37"/>
      <c r="G70" s="37"/>
      <c r="H70" s="37"/>
      <c r="J70" s="114"/>
      <c r="K70" s="269" t="s">
        <v>152</v>
      </c>
      <c r="L70" s="49"/>
      <c r="M70" s="49"/>
    </row>
    <row r="71" spans="2:13">
      <c r="B71" s="49"/>
      <c r="C71" s="277" t="s">
        <v>93</v>
      </c>
      <c r="D71" s="277"/>
      <c r="E71" s="277"/>
      <c r="F71" s="37"/>
      <c r="G71" s="37"/>
      <c r="H71" s="37"/>
      <c r="J71" s="114"/>
      <c r="K71" s="262" t="s">
        <v>122</v>
      </c>
      <c r="L71" s="49"/>
      <c r="M71" s="49"/>
    </row>
  </sheetData>
  <mergeCells count="8">
    <mergeCell ref="C70:E70"/>
    <mergeCell ref="C71:E71"/>
    <mergeCell ref="B2:M2"/>
    <mergeCell ref="B3:M3"/>
    <mergeCell ref="B5:M5"/>
    <mergeCell ref="C6:I6"/>
    <mergeCell ref="C69:E69"/>
    <mergeCell ref="B4:M4"/>
  </mergeCells>
  <printOptions horizontalCentered="1"/>
  <pageMargins left="0.19685039370078741" right="0.19685039370078741" top="0" bottom="0" header="0.31496062992125984" footer="0.31496062992125984"/>
  <pageSetup paperSize="127" scale="65" orientation="landscape" r:id="rId1"/>
  <headerFooter>
    <oddFooter xml:space="preserve">&amp;C                                                                                                                                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E.Situacion Finan.</vt:lpstr>
      <vt:lpstr>E.rendimiento Eco.</vt:lpstr>
      <vt:lpstr>FLUJO DE FONDOS </vt:lpstr>
      <vt:lpstr>COMP Flujo de fondos</vt:lpstr>
      <vt:lpstr>EEP</vt:lpstr>
      <vt:lpstr>E.S.F ANEXO</vt:lpstr>
      <vt:lpstr>'E.S.F ANEXO'!Títulos_a_imprimir</vt:lpstr>
      <vt:lpstr>'E.Situacion Finan.'!Títulos_a_imprimir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Concepcion Gomez Guardado</dc:creator>
  <cp:lastModifiedBy>fmejia</cp:lastModifiedBy>
  <cp:lastPrinted>2015-01-14T14:11:00Z</cp:lastPrinted>
  <dcterms:created xsi:type="dcterms:W3CDTF">2009-09-21T16:02:42Z</dcterms:created>
  <dcterms:modified xsi:type="dcterms:W3CDTF">2015-10-30T20:56:50Z</dcterms:modified>
</cp:coreProperties>
</file>