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rrera\Desktop\"/>
    </mc:Choice>
  </mc:AlternateContent>
  <bookViews>
    <workbookView xWindow="0" yWindow="0" windowWidth="28800" windowHeight="11310"/>
  </bookViews>
  <sheets>
    <sheet name="Ingresos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5" i="1" s="1"/>
  <c r="Q6" i="1"/>
  <c r="Q5" i="1" s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6" i="1"/>
  <c r="P25" i="1" s="1"/>
  <c r="Q26" i="1"/>
  <c r="Q25" i="1" s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8" i="1"/>
  <c r="P47" i="1" s="1"/>
  <c r="Q48" i="1"/>
  <c r="Q47" i="1" s="1"/>
  <c r="P50" i="1"/>
  <c r="P49" i="1" s="1"/>
  <c r="Q50" i="1"/>
  <c r="Q49" i="1" s="1"/>
  <c r="P51" i="1"/>
  <c r="Q51" i="1"/>
  <c r="P53" i="1"/>
  <c r="P52" i="1" s="1"/>
  <c r="Q53" i="1"/>
  <c r="Q52" i="1" s="1"/>
  <c r="P54" i="1"/>
  <c r="Q54" i="1"/>
  <c r="P56" i="1"/>
  <c r="P55" i="1" s="1"/>
  <c r="Q56" i="1"/>
  <c r="Q55" i="1" s="1"/>
  <c r="P57" i="1"/>
  <c r="Q57" i="1"/>
  <c r="P58" i="1"/>
  <c r="Q58" i="1"/>
  <c r="P60" i="1"/>
  <c r="P59" i="1" s="1"/>
  <c r="Q60" i="1"/>
  <c r="Q59" i="1" s="1"/>
  <c r="P61" i="1"/>
  <c r="Q61" i="1"/>
  <c r="P63" i="1"/>
  <c r="P62" i="1" s="1"/>
  <c r="Q63" i="1"/>
  <c r="Q62" i="1" s="1"/>
  <c r="P64" i="1"/>
  <c r="Q64" i="1"/>
  <c r="P66" i="1"/>
  <c r="P65" i="1" s="1"/>
  <c r="Q66" i="1"/>
  <c r="Q65" i="1" s="1"/>
  <c r="P68" i="1"/>
  <c r="P67" i="1" s="1"/>
  <c r="Q68" i="1"/>
  <c r="Q67" i="1" s="1"/>
  <c r="P70" i="1"/>
  <c r="P69" i="1" s="1"/>
  <c r="Q70" i="1"/>
  <c r="Q69" i="1" s="1"/>
  <c r="P72" i="1"/>
  <c r="P71" i="1" s="1"/>
  <c r="Q72" i="1"/>
  <c r="Q71" i="1" s="1"/>
  <c r="P74" i="1"/>
  <c r="P73" i="1" s="1"/>
  <c r="Q74" i="1"/>
  <c r="Q73" i="1" s="1"/>
  <c r="P76" i="1"/>
  <c r="P75" i="1" s="1"/>
  <c r="Q76" i="1"/>
  <c r="Q75" i="1" s="1"/>
  <c r="P77" i="1"/>
  <c r="Q77" i="1"/>
  <c r="P79" i="1"/>
  <c r="P78" i="1" s="1"/>
  <c r="Q79" i="1"/>
  <c r="Q78" i="1" s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Q80" i="1" l="1"/>
  <c r="P80" i="1"/>
</calcChain>
</file>

<file path=xl/sharedStrings.xml><?xml version="1.0" encoding="utf-8"?>
<sst xmlns="http://schemas.openxmlformats.org/spreadsheetml/2006/main" count="101" uniqueCount="96">
  <si>
    <t>progresiva.</t>
  </si>
  <si>
    <t>El Sistema de Administración Finananciera Municipal (SAFIM), se encuentra en proceso de implementación</t>
  </si>
  <si>
    <t>departamento de Presupuesto, según informacion trasladada por otras dependencias organicas del Institución</t>
  </si>
  <si>
    <t>La información proporcionada y remitida son datos preliminares ya que corresponden al Control interno del</t>
  </si>
  <si>
    <t xml:space="preserve">NOTA ACLARATORIA: </t>
  </si>
  <si>
    <t>Total general</t>
  </si>
  <si>
    <t>32201 CUENTAS POR COBRAR DE AÑOS ANTERIORES</t>
  </si>
  <si>
    <t>322 CUENTAS POR COBRAR DE AÑOS ANTERIORES</t>
  </si>
  <si>
    <t>32102 SALDOS INICIALES EN BANCOS</t>
  </si>
  <si>
    <t>32101 SALDOS INICIALES EN CAJA</t>
  </si>
  <si>
    <t>321 SALDOS DE AÑOS ANTERIORES</t>
  </si>
  <si>
    <t>2222303 FODES ISDEM 75%</t>
  </si>
  <si>
    <t>22201 ISNA</t>
  </si>
  <si>
    <t>16405 ORGANISMOS SIN FINES DE LUCRO</t>
  </si>
  <si>
    <t>16304 PERSONAS NATURALES</t>
  </si>
  <si>
    <t>1622303 FODES ISDEM 25%</t>
  </si>
  <si>
    <t>15703 RENTAB. DE CUENTAS BANCARIAS</t>
  </si>
  <si>
    <t>15799 INGRESOS DIVERSOS</t>
  </si>
  <si>
    <t>157 OTROS INGRESOS NO CLASIFICADOS</t>
  </si>
  <si>
    <t>15499 BIENES DIVERSOS</t>
  </si>
  <si>
    <t>15402 BIENES INMUEBLES</t>
  </si>
  <si>
    <t>154 ARRENDAMIENTO DE BIENES</t>
  </si>
  <si>
    <t>15399 MULTAS E INTERESES DIVERSOS</t>
  </si>
  <si>
    <t>15302 INTERESES</t>
  </si>
  <si>
    <t>15301 MULTAS</t>
  </si>
  <si>
    <t>153 MULTAS E INTERESES POR MORA</t>
  </si>
  <si>
    <t>14299 SERVICIOS DIVERSOS</t>
  </si>
  <si>
    <t>14202 SERV. DE EDUCACION Y SALUD</t>
  </si>
  <si>
    <t>142 INGRESOS POR PRESTACIÓN DE SERVICIOS PUBLICOS</t>
  </si>
  <si>
    <t>14199 BIENES DIVERSOS</t>
  </si>
  <si>
    <t>14102 BIENES INDUSTRIALES</t>
  </si>
  <si>
    <t>141 VENTA DE BIENES</t>
  </si>
  <si>
    <t>12210 PERMISOS Y LICENCIAS MUNICIPALES.</t>
  </si>
  <si>
    <t>122 DERECHOS</t>
  </si>
  <si>
    <t>12199 TASAS DIVERSAS</t>
  </si>
  <si>
    <t>12124 MEDIDOR DE ANDA</t>
  </si>
  <si>
    <t>12123 BAÑOS Y LAVAD.</t>
  </si>
  <si>
    <t>12122 TERMINAL DE BUSES</t>
  </si>
  <si>
    <t>12121 SOMBRAS PARADAS DE BUSES</t>
  </si>
  <si>
    <t>12120 REVISION DE PLANOS</t>
  </si>
  <si>
    <t>12119 RASTRO Y TIANGUE</t>
  </si>
  <si>
    <t>12118 POSTES, TORRES Y ANTENAS</t>
  </si>
  <si>
    <t>12117 PAVIMENT.</t>
  </si>
  <si>
    <t>12116 NOMENCLATURA</t>
  </si>
  <si>
    <t>12115 MERCADOS</t>
  </si>
  <si>
    <t>12114 5% FIESTAS PATRON.</t>
  </si>
  <si>
    <t>12113 ESTAC. Y PARQUIM.</t>
  </si>
  <si>
    <t>12112 DESECHOS</t>
  </si>
  <si>
    <t>12111 CEMENT. MCPLES.</t>
  </si>
  <si>
    <t>12110 CASETAS TELEFON.</t>
  </si>
  <si>
    <t>12109 ASEO PUBLICO</t>
  </si>
  <si>
    <t>12108 ALUMBR.</t>
  </si>
  <si>
    <t>12107 por acceso a lugares publicos</t>
  </si>
  <si>
    <t>12106 Exped. Docum. De identif.</t>
  </si>
  <si>
    <t>12105 Certif. o visado de docum.</t>
  </si>
  <si>
    <t>121 TASAS</t>
  </si>
  <si>
    <t>11899 IMP. MCPL. DIVERSOS</t>
  </si>
  <si>
    <t>11818 VIALIDAD</t>
  </si>
  <si>
    <t>11817 VALLAS PUBLICIT.</t>
  </si>
  <si>
    <t>11816 TRANSPORTE</t>
  </si>
  <si>
    <t>11815 SERVICIOS ESPARCIM.</t>
  </si>
  <si>
    <t>11814 SERVICIOS PROFES.</t>
  </si>
  <si>
    <t>11813 MEDICOS HOSPITAL</t>
  </si>
  <si>
    <t>11812 MAQUINAS TRAGANIQ.</t>
  </si>
  <si>
    <t>11811 LOTERIA CARTON</t>
  </si>
  <si>
    <t>11810 HOTELES, MOTELES</t>
  </si>
  <si>
    <t>11809 ESTUDIOS FOTOGR.</t>
  </si>
  <si>
    <t>11808 CENTROS DE ENSEÑAN.</t>
  </si>
  <si>
    <t>11807 CEMENT. PARTIC.</t>
  </si>
  <si>
    <t>11806 BARES Y RESTAUR.</t>
  </si>
  <si>
    <t>11805 AGROPEC.</t>
  </si>
  <si>
    <t>11804 SERVICIOS</t>
  </si>
  <si>
    <t>11803 FINANC.</t>
  </si>
  <si>
    <t>11802 INDUSTRIA</t>
  </si>
  <si>
    <t>11801 COMERCIO</t>
  </si>
  <si>
    <t>118 IMPUESTOS</t>
  </si>
  <si>
    <t>PERSIBIDO NO PERSIBIDOS</t>
  </si>
  <si>
    <t>TOTAL INGRESOS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</si>
  <si>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</si>
  <si>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</si>
  <si>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</si>
  <si>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</si>
  <si>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</si>
  <si>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</si>
  <si>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</si>
  <si>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</si>
  <si>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</si>
  <si>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</si>
  <si>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</si>
  <si>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</si>
  <si>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MODIFICACIONES</t>
  </si>
  <si>
    <t>INGRESOS PRESUPUESTADOS</t>
  </si>
  <si>
    <t>RUBRO/OBJETO ESPECIFICO</t>
  </si>
  <si>
    <t>DEL 1 DE ENERO AL 31 DE DICIEMBRE DE 2019</t>
  </si>
  <si>
    <t>ALCALDIA MUNICIPAL DE CIUDAD DELGADO</t>
  </si>
  <si>
    <t>PRESUPUESTO DE INGRESOS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</si>
</sst>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$&quot;* #,##0.00_ ;_ &quot;$&quot;* \-#,##0.00_ ;_ &quot;$&quot;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Sans"/>
    </font>
    <font>
      <b/>
      <sz val="9"/>
      <color theme="1"/>
      <name val="Sans"/>
    </font>
    <font>
      <sz val="9"/>
      <color theme="1"/>
      <name val="Sans"/>
    </font>
    <font>
      <b/>
      <sz val="9"/>
      <color rgb="FFFFFF00"/>
      <name val="Sans"/>
    </font>
    <font>
      <b/>
      <sz val="9"/>
      <color rgb="FF00B050"/>
      <name val="Sans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5" borderId="11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2" fillId="5" borderId="10" xfId="1" applyFont="1" applyFill="1" applyBorder="1" applyAlignment="1">
      <alignment horizontal="center"/>
    </xf>
    <xf numFmtId="0" fontId="2" fillId="5" borderId="9" xfId="1" applyFont="1" applyFill="1" applyBorder="1" applyAlignment="1">
      <alignment horizontal="center"/>
    </xf>
    <xf numFmtId="0" fontId="3" fillId="0" borderId="6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2" fillId="4" borderId="2" xfId="1" applyFont="1" applyFill="1" applyBorder="1"/>
    <xf numFmtId="44" fontId="2" fillId="4" borderId="5" xfId="2" applyFont="1" applyFill="1" applyBorder="1"/>
    <xf numFmtId="44" fontId="2" fillId="4" borderId="4" xfId="2" applyFont="1" applyFill="1" applyBorder="1"/>
    <xf numFmtId="44" fontId="2" fillId="4" borderId="2" xfId="2" applyFont="1" applyFill="1" applyBorder="1"/>
    <xf numFmtId="0" fontId="2" fillId="3" borderId="2" xfId="1" applyFont="1" applyFill="1" applyBorder="1"/>
    <xf numFmtId="44" fontId="2" fillId="3" borderId="5" xfId="2" applyFont="1" applyFill="1" applyBorder="1"/>
    <xf numFmtId="44" fontId="4" fillId="0" borderId="4" xfId="2" applyFont="1" applyBorder="1" applyAlignment="1">
      <alignment vertical="center" wrapText="1"/>
    </xf>
    <xf numFmtId="44" fontId="4" fillId="0" borderId="3" xfId="2" applyFont="1" applyBorder="1" applyAlignment="1">
      <alignment vertical="center" wrapText="1"/>
    </xf>
    <xf numFmtId="44" fontId="2" fillId="3" borderId="2" xfId="3" applyNumberFormat="1" applyFont="1" applyFill="1" applyBorder="1"/>
    <xf numFmtId="44" fontId="2" fillId="3" borderId="4" xfId="2" applyFont="1" applyFill="1" applyBorder="1"/>
    <xf numFmtId="44" fontId="2" fillId="0" borderId="4" xfId="2" applyFont="1" applyFill="1" applyBorder="1"/>
    <xf numFmtId="44" fontId="2" fillId="3" borderId="2" xfId="2" applyFont="1" applyFill="1" applyBorder="1"/>
    <xf numFmtId="44" fontId="2" fillId="0" borderId="2" xfId="2" applyFont="1" applyFill="1" applyBorder="1"/>
    <xf numFmtId="44" fontId="2" fillId="4" borderId="2" xfId="3" applyNumberFormat="1" applyFont="1" applyFill="1" applyBorder="1"/>
    <xf numFmtId="44" fontId="2" fillId="0" borderId="5" xfId="2" applyFont="1" applyFill="1" applyBorder="1"/>
    <xf numFmtId="44" fontId="2" fillId="0" borderId="0" xfId="2" applyFont="1" applyFill="1" applyBorder="1"/>
    <xf numFmtId="44" fontId="4" fillId="0" borderId="0" xfId="2" applyFont="1" applyFill="1"/>
    <xf numFmtId="0" fontId="4" fillId="0" borderId="2" xfId="1" applyFont="1" applyBorder="1"/>
    <xf numFmtId="44" fontId="4" fillId="0" borderId="5" xfId="2" applyFont="1" applyBorder="1"/>
    <xf numFmtId="44" fontId="4" fillId="0" borderId="0" xfId="2" applyFont="1" applyBorder="1"/>
    <xf numFmtId="44" fontId="3" fillId="0" borderId="0" xfId="2" applyFont="1" applyFill="1"/>
    <xf numFmtId="44" fontId="4" fillId="0" borderId="4" xfId="2" applyFont="1" applyBorder="1"/>
    <xf numFmtId="44" fontId="3" fillId="0" borderId="4" xfId="2" applyFont="1" applyBorder="1"/>
    <xf numFmtId="44" fontId="4" fillId="0" borderId="2" xfId="2" applyFont="1" applyBorder="1"/>
    <xf numFmtId="0" fontId="5" fillId="2" borderId="1" xfId="1" applyFont="1" applyFill="1" applyBorder="1"/>
    <xf numFmtId="44" fontId="5" fillId="2" borderId="1" xfId="3" applyNumberFormat="1" applyFont="1" applyFill="1" applyBorder="1"/>
    <xf numFmtId="0" fontId="4" fillId="0" borderId="0" xfId="1" applyFont="1"/>
    <xf numFmtId="44" fontId="4" fillId="0" borderId="0" xfId="1" applyNumberFormat="1" applyFont="1"/>
    <xf numFmtId="10" fontId="4" fillId="0" borderId="0" xfId="1" applyNumberFormat="1" applyFont="1"/>
    <xf numFmtId="0" fontId="3" fillId="0" borderId="0" xfId="1" applyFont="1" applyAlignment="1">
      <alignment horizontal="left"/>
    </xf>
    <xf numFmtId="44" fontId="4" fillId="0" borderId="0" xfId="2" applyFont="1"/>
    <xf numFmtId="44" fontId="6" fillId="0" borderId="0" xfId="1" applyNumberFormat="1" applyFont="1"/>
  </cellXfs>
  <cellStyles count="4">
    <cellStyle name="Moneda 6" xfId="2"/>
    <cellStyle name="Normal" xfId="0" builtinId="0"/>
    <cellStyle name="Normal 7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workbookViewId="0">
      <selection sqref="A1:Q87"/>
    </sheetView>
  </sheetViews>
  <sheetFormatPr baseColWidth="10" defaultRowHeight="15" x14ac:dyDescent="0.25"/>
  <cols>
    <col min="2" max="2" width="17.42578125" bestFit="1" customWidth="1"/>
    <col min="3" max="3" width="14.7109375" bestFit="1" customWidth="1"/>
    <col min="4" max="15" width="15.42578125" bestFit="1" customWidth="1"/>
    <col min="16" max="17" width="17.42578125" bestFit="1" customWidth="1"/>
  </cols>
  <sheetData>
    <row r="1" spans="1:17" x14ac:dyDescent="0.25">
      <c r="A1" s="1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 t="s">
        <v>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.75" thickBot="1" x14ac:dyDescent="0.3">
      <c r="A3" s="3" t="s">
        <v>93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48.75" x14ac:dyDescent="0.25">
      <c r="A4" s="5" t="s">
        <v>92</v>
      </c>
      <c r="B4" s="6" t="s">
        <v>91</v>
      </c>
      <c r="C4" s="6" t="s">
        <v>90</v>
      </c>
      <c r="D4" s="6" t="s">
        <v>89</v>
      </c>
      <c r="E4" s="6" t="s">
        <v>88</v>
      </c>
      <c r="F4" s="6" t="s">
        <v>87</v>
      </c>
      <c r="G4" s="6" t="s">
        <v>86</v>
      </c>
      <c r="H4" s="7" t="s">
        <v>85</v>
      </c>
      <c r="I4" s="7" t="s">
        <v>84</v>
      </c>
      <c r="J4" s="7" t="s">
        <v>83</v>
      </c>
      <c r="K4" s="7" t="s">
        <v>82</v>
      </c>
      <c r="L4" s="5" t="s">
        <v>81</v>
      </c>
      <c r="M4" s="5" t="s">
        <v>80</v>
      </c>
      <c r="N4" s="5" t="s">
        <v>79</v>
      </c>
      <c r="O4" s="5" t="s">
        <v>78</v>
      </c>
      <c r="P4" s="5" t="s">
        <v>77</v>
      </c>
      <c r="Q4" s="5" t="s">
        <v>76</v>
      </c>
    </row>
    <row r="5" spans="1:17" x14ac:dyDescent="0.25">
      <c r="A5" s="8" t="s">
        <v>75</v>
      </c>
      <c r="B5" s="9">
        <v>531569.1</v>
      </c>
      <c r="C5" s="9"/>
      <c r="D5" s="10">
        <v>33404.85</v>
      </c>
      <c r="E5" s="10">
        <v>31293.32</v>
      </c>
      <c r="F5" s="10">
        <v>34565.160000000003</v>
      </c>
      <c r="G5" s="10">
        <v>25220.370000000003</v>
      </c>
      <c r="H5" s="10">
        <v>50702.78</v>
      </c>
      <c r="I5" s="10">
        <v>23578.620000000003</v>
      </c>
      <c r="J5" s="10">
        <v>38909.040000000001</v>
      </c>
      <c r="K5" s="10">
        <v>27786.530000000002</v>
      </c>
      <c r="L5" s="11">
        <v>23147.07</v>
      </c>
      <c r="M5" s="11">
        <v>31991.18</v>
      </c>
      <c r="N5" s="11">
        <v>28285.360000000001</v>
      </c>
      <c r="O5" s="11">
        <v>27848.31</v>
      </c>
      <c r="P5" s="11">
        <f>SUM(P6:P24)</f>
        <v>376732.58999999997</v>
      </c>
      <c r="Q5" s="11">
        <f>SUM(Q6:Q24)</f>
        <v>108068.04750000007</v>
      </c>
    </row>
    <row r="6" spans="1:17" x14ac:dyDescent="0.25">
      <c r="A6" s="12" t="s">
        <v>74</v>
      </c>
      <c r="B6" s="13">
        <v>346987.26250000007</v>
      </c>
      <c r="C6" s="13">
        <v>-4224.7700000000004</v>
      </c>
      <c r="D6" s="14">
        <v>27132.69</v>
      </c>
      <c r="E6" s="14">
        <v>24813.99</v>
      </c>
      <c r="F6" s="14">
        <v>23184.69</v>
      </c>
      <c r="G6" s="14">
        <v>21281.39</v>
      </c>
      <c r="H6" s="14">
        <v>31059.56</v>
      </c>
      <c r="I6" s="14">
        <v>19789.830000000002</v>
      </c>
      <c r="J6" s="14">
        <v>25254.87</v>
      </c>
      <c r="K6" s="14">
        <v>22918.52</v>
      </c>
      <c r="L6" s="14">
        <v>18323.95</v>
      </c>
      <c r="M6" s="14">
        <v>22465.02</v>
      </c>
      <c r="N6" s="14">
        <v>16187.68</v>
      </c>
      <c r="O6" s="14">
        <v>20124.62</v>
      </c>
      <c r="P6" s="15">
        <f>SUM(D6:O6)</f>
        <v>272536.81</v>
      </c>
      <c r="Q6" s="16">
        <f>B6+C6-P6</f>
        <v>70225.682500000054</v>
      </c>
    </row>
    <row r="7" spans="1:17" x14ac:dyDescent="0.25">
      <c r="A7" s="12" t="s">
        <v>73</v>
      </c>
      <c r="B7" s="13">
        <v>113100.23750000003</v>
      </c>
      <c r="C7" s="13"/>
      <c r="D7" s="14">
        <v>4659.66</v>
      </c>
      <c r="E7" s="14">
        <v>5109.75</v>
      </c>
      <c r="F7" s="14">
        <v>8322.99</v>
      </c>
      <c r="G7" s="14">
        <v>1824.56</v>
      </c>
      <c r="H7" s="14">
        <v>11963.72</v>
      </c>
      <c r="I7" s="14">
        <v>1787.08</v>
      </c>
      <c r="J7" s="14">
        <v>10616.6</v>
      </c>
      <c r="K7" s="14">
        <v>4590.18</v>
      </c>
      <c r="L7" s="14">
        <v>4378.3900000000003</v>
      </c>
      <c r="M7" s="14">
        <v>8393.5400000000009</v>
      </c>
      <c r="N7" s="14">
        <v>8398.2199999999993</v>
      </c>
      <c r="O7" s="14">
        <v>6457.47</v>
      </c>
      <c r="P7" s="15">
        <f>SUM(D7:O7)</f>
        <v>76502.16</v>
      </c>
      <c r="Q7" s="16">
        <f>B7+C7-P7</f>
        <v>36598.077500000029</v>
      </c>
    </row>
    <row r="8" spans="1:17" x14ac:dyDescent="0.25">
      <c r="A8" s="12" t="s">
        <v>72</v>
      </c>
      <c r="B8" s="13">
        <v>0</v>
      </c>
      <c r="C8" s="13"/>
      <c r="D8" s="13"/>
      <c r="E8" s="13"/>
      <c r="F8" s="13"/>
      <c r="G8" s="13"/>
      <c r="H8" s="17">
        <v>0</v>
      </c>
      <c r="I8" s="17">
        <v>0</v>
      </c>
      <c r="J8" s="17">
        <v>0</v>
      </c>
      <c r="K8" s="18">
        <v>0</v>
      </c>
      <c r="L8" s="19">
        <v>0</v>
      </c>
      <c r="M8" s="19"/>
      <c r="N8" s="19"/>
      <c r="O8" s="19"/>
      <c r="P8" s="15">
        <f>SUM(D8:O8)</f>
        <v>0</v>
      </c>
      <c r="Q8" s="16">
        <f>B8+C8-P8</f>
        <v>0</v>
      </c>
    </row>
    <row r="9" spans="1:17" x14ac:dyDescent="0.25">
      <c r="A9" s="12" t="s">
        <v>71</v>
      </c>
      <c r="B9" s="13">
        <v>906.92499999999995</v>
      </c>
      <c r="C9" s="13"/>
      <c r="D9" s="13"/>
      <c r="E9" s="13"/>
      <c r="F9" s="13"/>
      <c r="G9" s="13"/>
      <c r="H9" s="17">
        <v>0</v>
      </c>
      <c r="I9" s="17">
        <v>0</v>
      </c>
      <c r="J9" s="17">
        <v>0</v>
      </c>
      <c r="K9" s="18">
        <v>0</v>
      </c>
      <c r="L9" s="19">
        <v>0</v>
      </c>
      <c r="M9" s="19"/>
      <c r="N9" s="19"/>
      <c r="O9" s="19"/>
      <c r="P9" s="15">
        <f>SUM(D9:O9)</f>
        <v>0</v>
      </c>
      <c r="Q9" s="16">
        <f>B9+C9-P9</f>
        <v>906.92499999999995</v>
      </c>
    </row>
    <row r="10" spans="1:17" x14ac:dyDescent="0.25">
      <c r="A10" s="12" t="s">
        <v>70</v>
      </c>
      <c r="B10" s="13">
        <v>0</v>
      </c>
      <c r="C10" s="13"/>
      <c r="D10" s="13"/>
      <c r="E10" s="13"/>
      <c r="F10" s="13"/>
      <c r="G10" s="13"/>
      <c r="H10" s="17">
        <v>0</v>
      </c>
      <c r="I10" s="17">
        <v>0</v>
      </c>
      <c r="J10" s="17">
        <v>0</v>
      </c>
      <c r="K10" s="18">
        <v>0</v>
      </c>
      <c r="L10" s="19">
        <v>0</v>
      </c>
      <c r="M10" s="19"/>
      <c r="N10" s="19"/>
      <c r="O10" s="19"/>
      <c r="P10" s="15">
        <f>SUM(D10:O10)</f>
        <v>0</v>
      </c>
      <c r="Q10" s="16">
        <f>B10+C10-P10</f>
        <v>0</v>
      </c>
    </row>
    <row r="11" spans="1:17" x14ac:dyDescent="0.25">
      <c r="A11" s="12" t="s">
        <v>69</v>
      </c>
      <c r="B11" s="13">
        <v>99.175000000000011</v>
      </c>
      <c r="C11" s="13">
        <v>4224.7700000000004</v>
      </c>
      <c r="D11" s="13">
        <v>6.84</v>
      </c>
      <c r="E11" s="13"/>
      <c r="F11" s="13">
        <v>4.5599999999999996</v>
      </c>
      <c r="G11" s="13"/>
      <c r="H11" s="17"/>
      <c r="I11" s="17"/>
      <c r="J11" s="17"/>
      <c r="K11" s="18"/>
      <c r="L11" s="19">
        <v>9.1199999999999992</v>
      </c>
      <c r="M11" s="19"/>
      <c r="N11" s="19">
        <v>3603.42</v>
      </c>
      <c r="O11" s="19">
        <v>700</v>
      </c>
      <c r="P11" s="15">
        <f>SUM(D11:O11)</f>
        <v>4323.9400000000005</v>
      </c>
      <c r="Q11" s="16">
        <f>B11+C11-P11</f>
        <v>5.0000000001091394E-3</v>
      </c>
    </row>
    <row r="12" spans="1:17" x14ac:dyDescent="0.25">
      <c r="A12" s="12" t="s">
        <v>68</v>
      </c>
      <c r="B12" s="13">
        <v>0</v>
      </c>
      <c r="C12" s="13"/>
      <c r="D12" s="13"/>
      <c r="E12" s="13"/>
      <c r="F12" s="13"/>
      <c r="G12" s="13"/>
      <c r="H12" s="17">
        <v>0</v>
      </c>
      <c r="I12" s="17">
        <v>0</v>
      </c>
      <c r="J12" s="17">
        <v>0</v>
      </c>
      <c r="K12" s="18">
        <v>0</v>
      </c>
      <c r="L12" s="19">
        <v>0</v>
      </c>
      <c r="M12" s="19"/>
      <c r="N12" s="19"/>
      <c r="O12" s="19"/>
      <c r="P12" s="15">
        <f>SUM(D12:O12)</f>
        <v>0</v>
      </c>
      <c r="Q12" s="16">
        <f>B12+C12-P12</f>
        <v>0</v>
      </c>
    </row>
    <row r="13" spans="1:17" x14ac:dyDescent="0.25">
      <c r="A13" s="12" t="s">
        <v>67</v>
      </c>
      <c r="B13" s="13">
        <v>0</v>
      </c>
      <c r="C13" s="13"/>
      <c r="D13" s="13"/>
      <c r="E13" s="13"/>
      <c r="F13" s="13"/>
      <c r="G13" s="13"/>
      <c r="H13" s="17">
        <v>0</v>
      </c>
      <c r="I13" s="17">
        <v>0</v>
      </c>
      <c r="J13" s="17">
        <v>0</v>
      </c>
      <c r="K13" s="18">
        <v>0</v>
      </c>
      <c r="L13" s="19">
        <v>0</v>
      </c>
      <c r="M13" s="19"/>
      <c r="N13" s="19"/>
      <c r="O13" s="19"/>
      <c r="P13" s="15">
        <f>SUM(D13:O13)</f>
        <v>0</v>
      </c>
      <c r="Q13" s="16">
        <f>B13+C13-P13</f>
        <v>0</v>
      </c>
    </row>
    <row r="14" spans="1:17" x14ac:dyDescent="0.25">
      <c r="A14" s="12" t="s">
        <v>66</v>
      </c>
      <c r="B14" s="13">
        <v>0</v>
      </c>
      <c r="C14" s="13"/>
      <c r="D14" s="13"/>
      <c r="E14" s="13"/>
      <c r="F14" s="13"/>
      <c r="G14" s="13"/>
      <c r="H14" s="17">
        <v>0</v>
      </c>
      <c r="I14" s="17">
        <v>0</v>
      </c>
      <c r="J14" s="17">
        <v>0</v>
      </c>
      <c r="K14" s="18">
        <v>0</v>
      </c>
      <c r="L14" s="19">
        <v>0</v>
      </c>
      <c r="M14" s="19"/>
      <c r="N14" s="19"/>
      <c r="O14" s="19"/>
      <c r="P14" s="15">
        <f>SUM(D14:O14)</f>
        <v>0</v>
      </c>
      <c r="Q14" s="16">
        <f>B14+C14-P14</f>
        <v>0</v>
      </c>
    </row>
    <row r="15" spans="1:17" x14ac:dyDescent="0.25">
      <c r="A15" s="12" t="s">
        <v>65</v>
      </c>
      <c r="B15" s="13">
        <v>0</v>
      </c>
      <c r="C15" s="13"/>
      <c r="D15" s="13"/>
      <c r="E15" s="13"/>
      <c r="F15" s="13"/>
      <c r="G15" s="13"/>
      <c r="H15" s="17">
        <v>0</v>
      </c>
      <c r="I15" s="17">
        <v>0</v>
      </c>
      <c r="J15" s="17">
        <v>0</v>
      </c>
      <c r="K15" s="18">
        <v>0</v>
      </c>
      <c r="L15" s="19">
        <v>0</v>
      </c>
      <c r="M15" s="19"/>
      <c r="N15" s="19"/>
      <c r="O15" s="19"/>
      <c r="P15" s="15">
        <f>SUM(D15:O15)</f>
        <v>0</v>
      </c>
      <c r="Q15" s="16">
        <f>B15+C15-P15</f>
        <v>0</v>
      </c>
    </row>
    <row r="16" spans="1:17" x14ac:dyDescent="0.25">
      <c r="A16" s="12" t="s">
        <v>64</v>
      </c>
      <c r="B16" s="13">
        <v>0</v>
      </c>
      <c r="C16" s="13"/>
      <c r="D16" s="13"/>
      <c r="E16" s="13"/>
      <c r="F16" s="13"/>
      <c r="G16" s="13"/>
      <c r="H16" s="17">
        <v>0</v>
      </c>
      <c r="I16" s="17">
        <v>0</v>
      </c>
      <c r="J16" s="17">
        <v>0</v>
      </c>
      <c r="K16" s="18">
        <v>0</v>
      </c>
      <c r="L16" s="19">
        <v>0</v>
      </c>
      <c r="M16" s="19"/>
      <c r="N16" s="19"/>
      <c r="O16" s="19"/>
      <c r="P16" s="15">
        <f>SUM(D16:O16)</f>
        <v>0</v>
      </c>
      <c r="Q16" s="16">
        <f>B16+C16-P16</f>
        <v>0</v>
      </c>
    </row>
    <row r="17" spans="1:17" x14ac:dyDescent="0.25">
      <c r="A17" s="12" t="s">
        <v>63</v>
      </c>
      <c r="B17" s="13">
        <v>0</v>
      </c>
      <c r="C17" s="13"/>
      <c r="D17" s="13"/>
      <c r="E17" s="13"/>
      <c r="F17" s="13"/>
      <c r="G17" s="13"/>
      <c r="H17" s="17">
        <v>0</v>
      </c>
      <c r="I17" s="17">
        <v>0</v>
      </c>
      <c r="J17" s="17">
        <v>0</v>
      </c>
      <c r="K17" s="18">
        <v>0</v>
      </c>
      <c r="L17" s="19">
        <v>0</v>
      </c>
      <c r="M17" s="19"/>
      <c r="N17" s="19"/>
      <c r="O17" s="19"/>
      <c r="P17" s="15">
        <f>SUM(D17:O17)</f>
        <v>0</v>
      </c>
      <c r="Q17" s="16">
        <f>B17+C17-P17</f>
        <v>0</v>
      </c>
    </row>
    <row r="18" spans="1:17" x14ac:dyDescent="0.25">
      <c r="A18" s="12" t="s">
        <v>62</v>
      </c>
      <c r="B18" s="13">
        <v>12.875</v>
      </c>
      <c r="C18" s="13"/>
      <c r="D18" s="13"/>
      <c r="E18" s="13"/>
      <c r="F18" s="13"/>
      <c r="G18" s="13"/>
      <c r="H18" s="17">
        <v>0</v>
      </c>
      <c r="I18" s="17">
        <v>0</v>
      </c>
      <c r="J18" s="17">
        <v>0</v>
      </c>
      <c r="K18" s="18">
        <v>0</v>
      </c>
      <c r="L18" s="19">
        <v>0</v>
      </c>
      <c r="M18" s="19"/>
      <c r="N18" s="19"/>
      <c r="O18" s="19"/>
      <c r="P18" s="15">
        <f>SUM(D18:O18)</f>
        <v>0</v>
      </c>
      <c r="Q18" s="16">
        <f>B18+C18-P18</f>
        <v>12.875</v>
      </c>
    </row>
    <row r="19" spans="1:17" x14ac:dyDescent="0.25">
      <c r="A19" s="12" t="s">
        <v>61</v>
      </c>
      <c r="B19" s="13">
        <v>0</v>
      </c>
      <c r="C19" s="13"/>
      <c r="D19" s="13"/>
      <c r="E19" s="13"/>
      <c r="F19" s="13"/>
      <c r="G19" s="13"/>
      <c r="H19" s="17">
        <v>0</v>
      </c>
      <c r="I19" s="17">
        <v>0</v>
      </c>
      <c r="J19" s="17">
        <v>0</v>
      </c>
      <c r="K19" s="18">
        <v>0</v>
      </c>
      <c r="L19" s="19">
        <v>0</v>
      </c>
      <c r="M19" s="19"/>
      <c r="N19" s="19"/>
      <c r="O19" s="19"/>
      <c r="P19" s="15">
        <f>SUM(D19:O19)</f>
        <v>0</v>
      </c>
      <c r="Q19" s="16">
        <f>B19+C19-P19</f>
        <v>0</v>
      </c>
    </row>
    <row r="20" spans="1:17" x14ac:dyDescent="0.25">
      <c r="A20" s="12" t="s">
        <v>60</v>
      </c>
      <c r="B20" s="13">
        <v>0</v>
      </c>
      <c r="C20" s="13"/>
      <c r="D20" s="13"/>
      <c r="E20" s="13"/>
      <c r="F20" s="13"/>
      <c r="G20" s="13"/>
      <c r="H20" s="17">
        <v>0</v>
      </c>
      <c r="I20" s="17">
        <v>0</v>
      </c>
      <c r="J20" s="17">
        <v>0</v>
      </c>
      <c r="K20" s="18">
        <v>0</v>
      </c>
      <c r="L20" s="19">
        <v>0</v>
      </c>
      <c r="M20" s="19"/>
      <c r="N20" s="19"/>
      <c r="O20" s="19"/>
      <c r="P20" s="15">
        <f>SUM(D20:O20)</f>
        <v>0</v>
      </c>
      <c r="Q20" s="16">
        <f>B20+C20-P20</f>
        <v>0</v>
      </c>
    </row>
    <row r="21" spans="1:17" x14ac:dyDescent="0.25">
      <c r="A21" s="12" t="s">
        <v>59</v>
      </c>
      <c r="B21" s="13">
        <v>12.825000000000001</v>
      </c>
      <c r="C21" s="13"/>
      <c r="D21" s="13"/>
      <c r="E21" s="13"/>
      <c r="F21" s="13"/>
      <c r="G21" s="13"/>
      <c r="H21" s="17">
        <v>0</v>
      </c>
      <c r="I21" s="17">
        <v>0</v>
      </c>
      <c r="J21" s="17">
        <v>0</v>
      </c>
      <c r="K21" s="18">
        <v>0</v>
      </c>
      <c r="L21" s="19">
        <v>0</v>
      </c>
      <c r="M21" s="19"/>
      <c r="N21" s="19"/>
      <c r="O21" s="19"/>
      <c r="P21" s="15">
        <f>SUM(D21:O21)</f>
        <v>0</v>
      </c>
      <c r="Q21" s="16">
        <f>B21+C21-P21</f>
        <v>12.825000000000001</v>
      </c>
    </row>
    <row r="22" spans="1:17" x14ac:dyDescent="0.25">
      <c r="A22" s="12" t="s">
        <v>58</v>
      </c>
      <c r="B22" s="13">
        <v>3850.8</v>
      </c>
      <c r="C22" s="13">
        <v>5260.8</v>
      </c>
      <c r="D22" s="13">
        <v>638.4</v>
      </c>
      <c r="E22" s="13">
        <v>320</v>
      </c>
      <c r="F22" s="13">
        <v>155</v>
      </c>
      <c r="G22" s="13">
        <v>420</v>
      </c>
      <c r="H22" s="17">
        <v>5450</v>
      </c>
      <c r="I22" s="17">
        <v>640</v>
      </c>
      <c r="J22" s="17">
        <v>640</v>
      </c>
      <c r="K22" s="18"/>
      <c r="L22" s="20"/>
      <c r="M22" s="20">
        <v>330</v>
      </c>
      <c r="N22" s="20"/>
      <c r="O22" s="20">
        <v>518.20000000000005</v>
      </c>
      <c r="P22" s="15">
        <f>SUM(D22:O22)</f>
        <v>9111.6</v>
      </c>
      <c r="Q22" s="16">
        <f>B22+C22-P22</f>
        <v>0</v>
      </c>
    </row>
    <row r="23" spans="1:17" x14ac:dyDescent="0.25">
      <c r="A23" s="12" t="s">
        <v>57</v>
      </c>
      <c r="B23" s="13">
        <v>19830.537499999995</v>
      </c>
      <c r="C23" s="13">
        <v>-5260.8</v>
      </c>
      <c r="D23" s="13">
        <v>967.26</v>
      </c>
      <c r="E23" s="13">
        <v>1049.58</v>
      </c>
      <c r="F23" s="13">
        <v>2897.92</v>
      </c>
      <c r="G23" s="13">
        <v>1694.42</v>
      </c>
      <c r="H23" s="17">
        <v>2229.5</v>
      </c>
      <c r="I23" s="17">
        <v>1361.71</v>
      </c>
      <c r="J23" s="17">
        <v>2397.5700000000002</v>
      </c>
      <c r="K23" s="18">
        <v>277.83</v>
      </c>
      <c r="L23" s="19">
        <v>435.61</v>
      </c>
      <c r="M23" s="19">
        <v>802.62</v>
      </c>
      <c r="N23" s="19">
        <v>96.04</v>
      </c>
      <c r="O23" s="19">
        <v>48.02</v>
      </c>
      <c r="P23" s="15">
        <f>SUM(D23:O23)</f>
        <v>14258.080000000002</v>
      </c>
      <c r="Q23" s="16">
        <f>B23+C23-P23</f>
        <v>311.65749999999389</v>
      </c>
    </row>
    <row r="24" spans="1:17" x14ac:dyDescent="0.25">
      <c r="A24" s="12" t="s">
        <v>56</v>
      </c>
      <c r="B24" s="13">
        <v>0</v>
      </c>
      <c r="C24" s="13"/>
      <c r="D24" s="13"/>
      <c r="E24" s="13"/>
      <c r="F24" s="13"/>
      <c r="G24" s="13"/>
      <c r="H24" s="17"/>
      <c r="I24" s="17"/>
      <c r="J24" s="17"/>
      <c r="K24" s="18"/>
      <c r="L24" s="19"/>
      <c r="M24" s="19"/>
      <c r="N24" s="19"/>
      <c r="O24" s="19"/>
      <c r="P24" s="15">
        <f>SUM(D24:O24)</f>
        <v>0</v>
      </c>
      <c r="Q24" s="16">
        <f>B24+C24-P24</f>
        <v>0</v>
      </c>
    </row>
    <row r="25" spans="1:17" x14ac:dyDescent="0.25">
      <c r="A25" s="8" t="s">
        <v>55</v>
      </c>
      <c r="B25" s="9">
        <v>3860272.06</v>
      </c>
      <c r="C25" s="9"/>
      <c r="D25" s="9">
        <v>206208.29999999996</v>
      </c>
      <c r="E25" s="9">
        <v>195489.87999999995</v>
      </c>
      <c r="F25" s="9">
        <v>259436.23000000004</v>
      </c>
      <c r="G25" s="9">
        <v>180796.40000000002</v>
      </c>
      <c r="H25" s="9">
        <v>293308.27000000008</v>
      </c>
      <c r="I25" s="9">
        <v>206974.72</v>
      </c>
      <c r="J25" s="9">
        <v>349695.66000000003</v>
      </c>
      <c r="K25" s="9">
        <v>217121.13999999998</v>
      </c>
      <c r="L25" s="9">
        <v>219055.58</v>
      </c>
      <c r="M25" s="9">
        <v>189720.43</v>
      </c>
      <c r="N25" s="9">
        <v>633828.15</v>
      </c>
      <c r="O25" s="9">
        <v>259577.41</v>
      </c>
      <c r="P25" s="21">
        <f>SUM(P26:P46)</f>
        <v>3211212.1699999995</v>
      </c>
      <c r="Q25" s="21">
        <f>SUM(Q26:Q46)</f>
        <v>485468.00499999966</v>
      </c>
    </row>
    <row r="26" spans="1:17" x14ac:dyDescent="0.25">
      <c r="A26" s="12" t="s">
        <v>54</v>
      </c>
      <c r="B26" s="13">
        <v>68660.750000000015</v>
      </c>
      <c r="C26" s="13"/>
      <c r="D26" s="13">
        <v>6596.03</v>
      </c>
      <c r="E26" s="13">
        <v>4822</v>
      </c>
      <c r="F26" s="13">
        <v>4771.8999999999996</v>
      </c>
      <c r="G26" s="13">
        <v>3851.22</v>
      </c>
      <c r="H26" s="17">
        <v>4700.63</v>
      </c>
      <c r="I26" s="17">
        <v>3786.54</v>
      </c>
      <c r="J26" s="17">
        <v>4502.12</v>
      </c>
      <c r="K26" s="18">
        <v>3800.38</v>
      </c>
      <c r="L26" s="19">
        <v>4556.96</v>
      </c>
      <c r="M26" s="19">
        <v>4936.45</v>
      </c>
      <c r="N26" s="19">
        <v>6961.94</v>
      </c>
      <c r="O26" s="19">
        <v>3827.34</v>
      </c>
      <c r="P26" s="15">
        <f>SUM(D26:O26)</f>
        <v>57113.509999999995</v>
      </c>
      <c r="Q26" s="16">
        <f>B26+C26-P26</f>
        <v>11547.24000000002</v>
      </c>
    </row>
    <row r="27" spans="1:17" x14ac:dyDescent="0.25">
      <c r="A27" s="12" t="s">
        <v>53</v>
      </c>
      <c r="B27" s="13">
        <v>1000</v>
      </c>
      <c r="C27" s="13"/>
      <c r="D27" s="13"/>
      <c r="E27" s="13"/>
      <c r="F27" s="13"/>
      <c r="G27" s="13"/>
      <c r="H27" s="17"/>
      <c r="I27" s="17">
        <v>0</v>
      </c>
      <c r="J27" s="17">
        <v>0</v>
      </c>
      <c r="K27" s="18"/>
      <c r="L27" s="19"/>
      <c r="M27" s="19"/>
      <c r="N27" s="19"/>
      <c r="O27" s="19"/>
      <c r="P27" s="15">
        <f>SUM(D27:O27)</f>
        <v>0</v>
      </c>
      <c r="Q27" s="16">
        <f>B27+C27-P27</f>
        <v>1000</v>
      </c>
    </row>
    <row r="28" spans="1:17" x14ac:dyDescent="0.25">
      <c r="A28" s="12" t="s">
        <v>52</v>
      </c>
      <c r="B28" s="13">
        <v>11541.45</v>
      </c>
      <c r="C28" s="13">
        <v>341.55</v>
      </c>
      <c r="D28" s="13">
        <v>1194</v>
      </c>
      <c r="E28" s="13">
        <v>854</v>
      </c>
      <c r="F28" s="13">
        <v>849</v>
      </c>
      <c r="G28" s="13">
        <v>1096</v>
      </c>
      <c r="H28" s="17">
        <v>1078</v>
      </c>
      <c r="I28" s="17">
        <v>956</v>
      </c>
      <c r="J28" s="17">
        <v>1062</v>
      </c>
      <c r="K28" s="18">
        <v>1060</v>
      </c>
      <c r="L28" s="19">
        <v>796</v>
      </c>
      <c r="M28" s="19">
        <v>762</v>
      </c>
      <c r="N28" s="19">
        <v>893</v>
      </c>
      <c r="O28" s="19">
        <v>1283</v>
      </c>
      <c r="P28" s="15">
        <f>SUM(D28:O28)</f>
        <v>11883</v>
      </c>
      <c r="Q28" s="16">
        <f>B28+C28-P28</f>
        <v>0</v>
      </c>
    </row>
    <row r="29" spans="1:17" x14ac:dyDescent="0.25">
      <c r="A29" s="12" t="s">
        <v>51</v>
      </c>
      <c r="B29" s="13">
        <v>696902.42499999981</v>
      </c>
      <c r="C29" s="13"/>
      <c r="D29" s="13">
        <v>47594.57</v>
      </c>
      <c r="E29" s="13">
        <v>42681.09</v>
      </c>
      <c r="F29" s="13">
        <v>64492.04</v>
      </c>
      <c r="G29" s="13">
        <v>43685.65</v>
      </c>
      <c r="H29" s="17">
        <v>64161.37</v>
      </c>
      <c r="I29" s="17">
        <v>41880.03</v>
      </c>
      <c r="J29" s="17">
        <v>47106.53</v>
      </c>
      <c r="K29" s="18">
        <v>55411.34</v>
      </c>
      <c r="L29" s="19">
        <v>49766.38</v>
      </c>
      <c r="M29" s="19">
        <v>47107.39</v>
      </c>
      <c r="N29" s="19">
        <v>53540.27</v>
      </c>
      <c r="O29" s="19">
        <v>57795.519999999997</v>
      </c>
      <c r="P29" s="15">
        <f>SUM(D29:O29)</f>
        <v>615222.18000000005</v>
      </c>
      <c r="Q29" s="16">
        <f>B29+C29-P29</f>
        <v>81680.244999999763</v>
      </c>
    </row>
    <row r="30" spans="1:17" x14ac:dyDescent="0.25">
      <c r="A30" s="12" t="s">
        <v>50</v>
      </c>
      <c r="B30" s="13">
        <v>793794.60000000009</v>
      </c>
      <c r="C30" s="13"/>
      <c r="D30" s="13">
        <v>49056.1</v>
      </c>
      <c r="E30" s="13">
        <v>47881.64</v>
      </c>
      <c r="F30" s="13">
        <v>66162</v>
      </c>
      <c r="G30" s="13">
        <v>47172.13</v>
      </c>
      <c r="H30" s="17">
        <v>90400.51</v>
      </c>
      <c r="I30" s="17">
        <v>84726.25</v>
      </c>
      <c r="J30" s="17">
        <v>51049.43</v>
      </c>
      <c r="K30" s="18">
        <v>61735.07</v>
      </c>
      <c r="L30" s="19">
        <v>54366.18</v>
      </c>
      <c r="M30" s="19">
        <v>45769.31</v>
      </c>
      <c r="N30" s="19">
        <v>54308.78</v>
      </c>
      <c r="O30" s="19">
        <v>63902.18</v>
      </c>
      <c r="P30" s="15">
        <f>SUM(D30:O30)</f>
        <v>716529.58000000019</v>
      </c>
      <c r="Q30" s="16">
        <f>B30+C30-P30</f>
        <v>77265.019999999902</v>
      </c>
    </row>
    <row r="31" spans="1:17" x14ac:dyDescent="0.25">
      <c r="A31" s="12" t="s">
        <v>49</v>
      </c>
      <c r="B31" s="13">
        <v>0</v>
      </c>
      <c r="C31" s="13"/>
      <c r="D31" s="13"/>
      <c r="E31" s="13"/>
      <c r="F31" s="13"/>
      <c r="G31" s="13"/>
      <c r="H31" s="17"/>
      <c r="I31" s="17">
        <v>0</v>
      </c>
      <c r="J31" s="17">
        <v>0</v>
      </c>
      <c r="K31" s="18"/>
      <c r="L31" s="19"/>
      <c r="M31" s="19"/>
      <c r="N31" s="19"/>
      <c r="O31" s="19"/>
      <c r="P31" s="15">
        <f>SUM(D31:O31)</f>
        <v>0</v>
      </c>
      <c r="Q31" s="16">
        <f>B31+C31-P31</f>
        <v>0</v>
      </c>
    </row>
    <row r="32" spans="1:17" x14ac:dyDescent="0.25">
      <c r="A32" s="12" t="s">
        <v>48</v>
      </c>
      <c r="B32" s="13">
        <v>91471.425000000017</v>
      </c>
      <c r="C32" s="13"/>
      <c r="D32" s="13">
        <v>9627.5400000000009</v>
      </c>
      <c r="E32" s="13">
        <v>6015.98</v>
      </c>
      <c r="F32" s="13">
        <v>7639.81</v>
      </c>
      <c r="G32" s="13">
        <v>5612.58</v>
      </c>
      <c r="H32" s="17">
        <v>4585.42</v>
      </c>
      <c r="I32" s="17">
        <v>6171.93</v>
      </c>
      <c r="J32" s="17">
        <v>5088.8999999999996</v>
      </c>
      <c r="K32" s="18">
        <v>5056.6899999999996</v>
      </c>
      <c r="L32" s="19">
        <v>5553.97</v>
      </c>
      <c r="M32" s="19">
        <v>7428.14</v>
      </c>
      <c r="N32" s="19">
        <v>7009</v>
      </c>
      <c r="O32" s="19">
        <v>9301.51</v>
      </c>
      <c r="P32" s="15">
        <f>SUM(D32:O32)</f>
        <v>79091.47</v>
      </c>
      <c r="Q32" s="16">
        <f>B32+C32-P32</f>
        <v>12379.955000000016</v>
      </c>
    </row>
    <row r="33" spans="1:17" x14ac:dyDescent="0.25">
      <c r="A33" s="12" t="s">
        <v>47</v>
      </c>
      <c r="B33" s="13">
        <v>697034.22500000009</v>
      </c>
      <c r="C33" s="13"/>
      <c r="D33" s="13">
        <v>50307.05</v>
      </c>
      <c r="E33" s="13">
        <v>43219.14</v>
      </c>
      <c r="F33" s="13">
        <v>66800.58</v>
      </c>
      <c r="G33" s="13">
        <v>41517.5</v>
      </c>
      <c r="H33" s="17">
        <v>64822.3</v>
      </c>
      <c r="I33" s="17">
        <v>43902.41</v>
      </c>
      <c r="J33" s="17">
        <v>50235.28</v>
      </c>
      <c r="K33" s="18">
        <v>55785.71</v>
      </c>
      <c r="L33" s="19">
        <v>51638.48</v>
      </c>
      <c r="M33" s="19">
        <v>38023.57</v>
      </c>
      <c r="N33" s="19">
        <v>57991.8</v>
      </c>
      <c r="O33" s="19">
        <v>58691.97</v>
      </c>
      <c r="P33" s="15">
        <f>SUM(D33:O33)</f>
        <v>622935.79</v>
      </c>
      <c r="Q33" s="16">
        <f>B33+C33-P33</f>
        <v>74098.435000000056</v>
      </c>
    </row>
    <row r="34" spans="1:17" x14ac:dyDescent="0.25">
      <c r="A34" s="12" t="s">
        <v>46</v>
      </c>
      <c r="B34" s="13">
        <v>0</v>
      </c>
      <c r="C34" s="13">
        <v>1930.59</v>
      </c>
      <c r="D34" s="13"/>
      <c r="E34" s="13"/>
      <c r="F34" s="13"/>
      <c r="G34" s="13"/>
      <c r="H34" s="17"/>
      <c r="I34" s="17"/>
      <c r="J34" s="17"/>
      <c r="K34" s="18">
        <v>120.77</v>
      </c>
      <c r="L34" s="19">
        <v>398.83</v>
      </c>
      <c r="M34" s="19">
        <v>427.95</v>
      </c>
      <c r="N34" s="19">
        <v>455.98</v>
      </c>
      <c r="O34" s="19">
        <v>527.05999999999995</v>
      </c>
      <c r="P34" s="15">
        <f>SUM(D34:O34)</f>
        <v>1930.59</v>
      </c>
      <c r="Q34" s="16">
        <f>B34+C34-P34</f>
        <v>0</v>
      </c>
    </row>
    <row r="35" spans="1:17" x14ac:dyDescent="0.25">
      <c r="A35" s="12" t="s">
        <v>45</v>
      </c>
      <c r="B35" s="13">
        <v>199108.63750000001</v>
      </c>
      <c r="C35" s="13"/>
      <c r="D35" s="13">
        <v>11618.97</v>
      </c>
      <c r="E35" s="13">
        <v>11227.08</v>
      </c>
      <c r="F35" s="13">
        <v>14468.7</v>
      </c>
      <c r="G35" s="13">
        <v>10196.629999999999</v>
      </c>
      <c r="H35" s="17">
        <v>16976.080000000002</v>
      </c>
      <c r="I35" s="17">
        <v>11286.22</v>
      </c>
      <c r="J35" s="17">
        <v>19069.02</v>
      </c>
      <c r="K35" s="18">
        <v>12006.96</v>
      </c>
      <c r="L35" s="19">
        <v>11746.02</v>
      </c>
      <c r="M35" s="19">
        <v>10533.85</v>
      </c>
      <c r="N35" s="19">
        <v>31570.82</v>
      </c>
      <c r="O35" s="19">
        <v>13928.09</v>
      </c>
      <c r="P35" s="15">
        <f>SUM(D35:O35)</f>
        <v>174628.44</v>
      </c>
      <c r="Q35" s="16">
        <f>B35+C35-P35</f>
        <v>24480.197500000009</v>
      </c>
    </row>
    <row r="36" spans="1:17" x14ac:dyDescent="0.25">
      <c r="A36" s="12" t="s">
        <v>44</v>
      </c>
      <c r="B36" s="13">
        <v>150000</v>
      </c>
      <c r="C36" s="13">
        <v>-3880.21</v>
      </c>
      <c r="D36" s="13">
        <v>2033</v>
      </c>
      <c r="E36" s="13">
        <v>1176</v>
      </c>
      <c r="F36" s="13">
        <v>1860</v>
      </c>
      <c r="G36" s="13">
        <v>4094</v>
      </c>
      <c r="H36" s="17">
        <v>1369</v>
      </c>
      <c r="I36" s="17">
        <v>1521</v>
      </c>
      <c r="J36" s="17">
        <v>1979</v>
      </c>
      <c r="K36" s="18">
        <v>4217.9399999999996</v>
      </c>
      <c r="L36" s="19">
        <v>9840.2000000000007</v>
      </c>
      <c r="M36" s="19">
        <v>10581.29</v>
      </c>
      <c r="N36" s="19">
        <v>10168.32</v>
      </c>
      <c r="O36" s="19">
        <v>13956.04</v>
      </c>
      <c r="P36" s="15">
        <f>SUM(D36:O36)</f>
        <v>62795.79</v>
      </c>
      <c r="Q36" s="16">
        <f>B36+C36-P36</f>
        <v>83324</v>
      </c>
    </row>
    <row r="37" spans="1:17" x14ac:dyDescent="0.25">
      <c r="A37" s="12" t="s">
        <v>43</v>
      </c>
      <c r="B37" s="13">
        <v>0</v>
      </c>
      <c r="C37" s="13"/>
      <c r="D37" s="13"/>
      <c r="E37" s="13"/>
      <c r="F37" s="13"/>
      <c r="G37" s="13"/>
      <c r="H37" s="17"/>
      <c r="I37" s="17">
        <v>0</v>
      </c>
      <c r="J37" s="17">
        <v>0</v>
      </c>
      <c r="K37" s="18"/>
      <c r="L37" s="19"/>
      <c r="M37" s="19"/>
      <c r="N37" s="19"/>
      <c r="O37" s="19"/>
      <c r="P37" s="15">
        <f>SUM(D37:O37)</f>
        <v>0</v>
      </c>
      <c r="Q37" s="16">
        <f>B37+C37-P37</f>
        <v>0</v>
      </c>
    </row>
    <row r="38" spans="1:17" x14ac:dyDescent="0.25">
      <c r="A38" s="12" t="s">
        <v>42</v>
      </c>
      <c r="B38" s="13">
        <v>197917.33750000005</v>
      </c>
      <c r="C38" s="13"/>
      <c r="D38" s="13">
        <v>12731.46</v>
      </c>
      <c r="E38" s="13">
        <v>10499.59</v>
      </c>
      <c r="F38" s="13">
        <v>16011.17</v>
      </c>
      <c r="G38" s="13">
        <v>11716.29</v>
      </c>
      <c r="H38" s="17">
        <v>17112.2</v>
      </c>
      <c r="I38" s="17">
        <v>11127.06</v>
      </c>
      <c r="J38" s="17">
        <v>11574.78</v>
      </c>
      <c r="K38" s="18">
        <v>14070.58</v>
      </c>
      <c r="L38" s="19">
        <v>13127.12</v>
      </c>
      <c r="M38" s="19">
        <v>22025.62</v>
      </c>
      <c r="N38" s="19">
        <v>13354.27</v>
      </c>
      <c r="O38" s="19">
        <v>14926.12</v>
      </c>
      <c r="P38" s="15">
        <f>SUM(D38:O38)</f>
        <v>168276.25999999998</v>
      </c>
      <c r="Q38" s="16">
        <f>B38+C38-P38</f>
        <v>29641.077500000072</v>
      </c>
    </row>
    <row r="39" spans="1:17" x14ac:dyDescent="0.25">
      <c r="A39" s="12" t="s">
        <v>41</v>
      </c>
      <c r="B39" s="13">
        <v>796206.88749999984</v>
      </c>
      <c r="C39" s="13">
        <v>-93000</v>
      </c>
      <c r="D39" s="13">
        <v>6560</v>
      </c>
      <c r="E39" s="13">
        <v>21365</v>
      </c>
      <c r="F39" s="13">
        <v>12819.19</v>
      </c>
      <c r="G39" s="13">
        <v>11089</v>
      </c>
      <c r="H39" s="17">
        <v>23143</v>
      </c>
      <c r="I39" s="17">
        <v>397.48</v>
      </c>
      <c r="J39" s="17">
        <v>155106.26</v>
      </c>
      <c r="K39" s="18">
        <v>1970</v>
      </c>
      <c r="L39" s="19">
        <v>14774</v>
      </c>
      <c r="M39" s="19">
        <v>235</v>
      </c>
      <c r="N39" s="19">
        <v>396031.6</v>
      </c>
      <c r="O39" s="19">
        <v>15965</v>
      </c>
      <c r="P39" s="15">
        <f>SUM(D39:O39)</f>
        <v>659455.53</v>
      </c>
      <c r="Q39" s="16">
        <f>B39+C39-P39</f>
        <v>43751.357499999809</v>
      </c>
    </row>
    <row r="40" spans="1:17" x14ac:dyDescent="0.25">
      <c r="A40" s="12" t="s">
        <v>40</v>
      </c>
      <c r="B40" s="13">
        <v>0</v>
      </c>
      <c r="C40" s="13"/>
      <c r="D40" s="13"/>
      <c r="E40" s="13"/>
      <c r="F40" s="13"/>
      <c r="G40" s="13"/>
      <c r="H40" s="17"/>
      <c r="I40" s="17">
        <v>0</v>
      </c>
      <c r="J40" s="17">
        <v>0</v>
      </c>
      <c r="K40" s="18"/>
      <c r="L40" s="19"/>
      <c r="M40" s="19"/>
      <c r="N40" s="19"/>
      <c r="O40" s="19"/>
      <c r="P40" s="15">
        <f>SUM(D40:O40)</f>
        <v>0</v>
      </c>
      <c r="Q40" s="16">
        <f>B40+C40-P40</f>
        <v>0</v>
      </c>
    </row>
    <row r="41" spans="1:17" x14ac:dyDescent="0.25">
      <c r="A41" s="12" t="s">
        <v>39</v>
      </c>
      <c r="B41" s="13">
        <v>0</v>
      </c>
      <c r="C41" s="13"/>
      <c r="D41" s="13"/>
      <c r="E41" s="13"/>
      <c r="F41" s="13"/>
      <c r="G41" s="13"/>
      <c r="H41" s="17"/>
      <c r="I41" s="17">
        <v>0</v>
      </c>
      <c r="J41" s="17">
        <v>0</v>
      </c>
      <c r="K41" s="18"/>
      <c r="L41" s="19"/>
      <c r="M41" s="19"/>
      <c r="N41" s="19"/>
      <c r="O41" s="19"/>
      <c r="P41" s="15">
        <f>SUM(D41:O41)</f>
        <v>0</v>
      </c>
      <c r="Q41" s="16">
        <f>B41+C41-P41</f>
        <v>0</v>
      </c>
    </row>
    <row r="42" spans="1:17" x14ac:dyDescent="0.25">
      <c r="A42" s="12" t="s">
        <v>38</v>
      </c>
      <c r="B42" s="13">
        <v>0</v>
      </c>
      <c r="C42" s="13"/>
      <c r="D42" s="13"/>
      <c r="E42" s="13"/>
      <c r="F42" s="13"/>
      <c r="G42" s="13"/>
      <c r="H42" s="17"/>
      <c r="I42" s="17">
        <v>0</v>
      </c>
      <c r="J42" s="17">
        <v>0</v>
      </c>
      <c r="K42" s="18"/>
      <c r="L42" s="19"/>
      <c r="M42" s="19"/>
      <c r="N42" s="19"/>
      <c r="O42" s="19"/>
      <c r="P42" s="15">
        <f>SUM(D42:O42)</f>
        <v>0</v>
      </c>
      <c r="Q42" s="16">
        <f>B42+C42-P42</f>
        <v>0</v>
      </c>
    </row>
    <row r="43" spans="1:17" x14ac:dyDescent="0.25">
      <c r="A43" s="12" t="s">
        <v>37</v>
      </c>
      <c r="B43" s="13">
        <v>0</v>
      </c>
      <c r="C43" s="13"/>
      <c r="D43" s="13"/>
      <c r="E43" s="13"/>
      <c r="F43" s="13"/>
      <c r="G43" s="13"/>
      <c r="H43" s="17"/>
      <c r="I43" s="17">
        <v>0</v>
      </c>
      <c r="J43" s="17">
        <v>0</v>
      </c>
      <c r="K43" s="18"/>
      <c r="L43" s="19"/>
      <c r="M43" s="19"/>
      <c r="N43" s="19"/>
      <c r="O43" s="19"/>
      <c r="P43" s="15">
        <f>SUM(D43:O43)</f>
        <v>0</v>
      </c>
      <c r="Q43" s="16">
        <f>B43+C43-P43</f>
        <v>0</v>
      </c>
    </row>
    <row r="44" spans="1:17" x14ac:dyDescent="0.25">
      <c r="A44" s="12" t="s">
        <v>36</v>
      </c>
      <c r="B44" s="13">
        <v>0</v>
      </c>
      <c r="C44" s="13">
        <v>1608.07</v>
      </c>
      <c r="D44" s="13"/>
      <c r="E44" s="13"/>
      <c r="F44" s="13"/>
      <c r="G44" s="13"/>
      <c r="H44" s="17"/>
      <c r="I44" s="17">
        <v>0</v>
      </c>
      <c r="J44" s="17">
        <v>0</v>
      </c>
      <c r="K44" s="18">
        <v>18.5</v>
      </c>
      <c r="L44" s="19">
        <v>395.24</v>
      </c>
      <c r="M44" s="19">
        <v>339.06</v>
      </c>
      <c r="N44" s="19">
        <v>384.77</v>
      </c>
      <c r="O44" s="19">
        <v>470.5</v>
      </c>
      <c r="P44" s="15">
        <f>SUM(D44:O44)</f>
        <v>1608.07</v>
      </c>
      <c r="Q44" s="16">
        <f>B44+C44-P44</f>
        <v>0</v>
      </c>
    </row>
    <row r="45" spans="1:17" x14ac:dyDescent="0.25">
      <c r="A45" s="12" t="s">
        <v>35</v>
      </c>
      <c r="B45" s="13">
        <v>43812.174999999988</v>
      </c>
      <c r="C45" s="13"/>
      <c r="D45" s="13"/>
      <c r="E45" s="13"/>
      <c r="F45" s="13"/>
      <c r="G45" s="13"/>
      <c r="H45" s="17"/>
      <c r="I45" s="17">
        <v>0</v>
      </c>
      <c r="J45" s="17">
        <v>0</v>
      </c>
      <c r="K45" s="18"/>
      <c r="L45" s="19"/>
      <c r="M45" s="19"/>
      <c r="N45" s="19"/>
      <c r="O45" s="19"/>
      <c r="P45" s="15">
        <f>SUM(D45:O45)</f>
        <v>0</v>
      </c>
      <c r="Q45" s="16">
        <f>B45+C45-P45</f>
        <v>43812.174999999988</v>
      </c>
    </row>
    <row r="46" spans="1:17" x14ac:dyDescent="0.25">
      <c r="A46" s="12" t="s">
        <v>34</v>
      </c>
      <c r="B46" s="13">
        <v>42230.262499999997</v>
      </c>
      <c r="C46" s="13"/>
      <c r="D46" s="13">
        <v>8889.58</v>
      </c>
      <c r="E46" s="13">
        <v>5748.36</v>
      </c>
      <c r="F46" s="13">
        <v>3561.84</v>
      </c>
      <c r="G46" s="13">
        <v>765.4</v>
      </c>
      <c r="H46" s="17">
        <v>4959.76</v>
      </c>
      <c r="I46" s="17">
        <v>1219.8</v>
      </c>
      <c r="J46" s="17">
        <v>2922.34</v>
      </c>
      <c r="K46" s="18">
        <v>1867.2</v>
      </c>
      <c r="L46" s="19">
        <v>2096.1999999999998</v>
      </c>
      <c r="M46" s="19">
        <v>1550.8</v>
      </c>
      <c r="N46" s="19">
        <v>1157.5999999999999</v>
      </c>
      <c r="O46" s="19">
        <v>5003.08</v>
      </c>
      <c r="P46" s="15">
        <f>SUM(D46:O46)</f>
        <v>39741.960000000006</v>
      </c>
      <c r="Q46" s="16">
        <f>B46+C46-P46</f>
        <v>2488.3024999999907</v>
      </c>
    </row>
    <row r="47" spans="1:17" x14ac:dyDescent="0.25">
      <c r="A47" s="8" t="s">
        <v>33</v>
      </c>
      <c r="B47" s="9">
        <v>1000</v>
      </c>
      <c r="C47" s="9"/>
      <c r="D47" s="9">
        <v>4898.51</v>
      </c>
      <c r="E47" s="9">
        <v>7460.48</v>
      </c>
      <c r="F47" s="9">
        <v>11976.98</v>
      </c>
      <c r="G47" s="9">
        <v>9027.6200000000008</v>
      </c>
      <c r="H47" s="9">
        <v>8850.59</v>
      </c>
      <c r="I47" s="9">
        <v>5169.5600000000004</v>
      </c>
      <c r="J47" s="9">
        <v>7207.59</v>
      </c>
      <c r="K47" s="9">
        <v>3989.23</v>
      </c>
      <c r="L47" s="9">
        <v>7535.77</v>
      </c>
      <c r="M47" s="9">
        <v>6492.8</v>
      </c>
      <c r="N47" s="9">
        <v>6726.51</v>
      </c>
      <c r="O47" s="9">
        <v>13673.07</v>
      </c>
      <c r="P47" s="9">
        <f>SUM(P48)</f>
        <v>93008.709999999992</v>
      </c>
      <c r="Q47" s="9">
        <f>SUM(Q48)</f>
        <v>991.29000000000815</v>
      </c>
    </row>
    <row r="48" spans="1:17" x14ac:dyDescent="0.25">
      <c r="A48" s="12" t="s">
        <v>32</v>
      </c>
      <c r="B48" s="13">
        <v>1000</v>
      </c>
      <c r="C48" s="13">
        <v>93000</v>
      </c>
      <c r="D48" s="13">
        <v>4898.51</v>
      </c>
      <c r="E48" s="13">
        <v>7460.48</v>
      </c>
      <c r="F48" s="13">
        <v>11976.98</v>
      </c>
      <c r="G48" s="13">
        <v>9027.6200000000008</v>
      </c>
      <c r="H48" s="17">
        <v>8850.59</v>
      </c>
      <c r="I48" s="17">
        <v>5169.5600000000004</v>
      </c>
      <c r="J48" s="17">
        <v>7207.59</v>
      </c>
      <c r="K48" s="18">
        <v>3989.23</v>
      </c>
      <c r="L48" s="19">
        <v>7535.77</v>
      </c>
      <c r="M48" s="19">
        <v>6492.8</v>
      </c>
      <c r="N48" s="19">
        <v>6726.51</v>
      </c>
      <c r="O48" s="19">
        <v>13673.07</v>
      </c>
      <c r="P48" s="15">
        <f>SUM(D48:O48)</f>
        <v>93008.709999999992</v>
      </c>
      <c r="Q48" s="16">
        <f>B48+C48-P48</f>
        <v>991.29000000000815</v>
      </c>
    </row>
    <row r="49" spans="1:17" x14ac:dyDescent="0.25">
      <c r="A49" s="8" t="s">
        <v>31</v>
      </c>
      <c r="B49" s="9">
        <v>0</v>
      </c>
      <c r="C49" s="9"/>
      <c r="D49" s="9">
        <v>3</v>
      </c>
      <c r="E49" s="9">
        <v>4.5999999999999996</v>
      </c>
      <c r="F49" s="9">
        <v>1.75</v>
      </c>
      <c r="G49" s="9">
        <v>1.05</v>
      </c>
      <c r="H49" s="9">
        <v>10.3</v>
      </c>
      <c r="I49" s="9">
        <v>13.5</v>
      </c>
      <c r="J49" s="9">
        <v>10.7</v>
      </c>
      <c r="K49" s="9">
        <v>11.05</v>
      </c>
      <c r="L49" s="9">
        <v>4.45</v>
      </c>
      <c r="M49" s="9">
        <v>4.45</v>
      </c>
      <c r="N49" s="9">
        <v>6.95</v>
      </c>
      <c r="O49" s="9">
        <v>41.39</v>
      </c>
      <c r="P49" s="21">
        <f>SUM(P50:P51)</f>
        <v>113.19000000000001</v>
      </c>
      <c r="Q49" s="21">
        <f>SUM(Q50:Q51)</f>
        <v>36.809999999999988</v>
      </c>
    </row>
    <row r="50" spans="1:17" x14ac:dyDescent="0.25">
      <c r="A50" s="12" t="s">
        <v>30</v>
      </c>
      <c r="B50" s="13">
        <v>0</v>
      </c>
      <c r="C50" s="13"/>
      <c r="D50" s="13"/>
      <c r="E50" s="13"/>
      <c r="F50" s="13"/>
      <c r="G50" s="13"/>
      <c r="H50" s="17">
        <v>0</v>
      </c>
      <c r="I50" s="17">
        <v>0</v>
      </c>
      <c r="J50" s="17">
        <v>0</v>
      </c>
      <c r="K50" s="18"/>
      <c r="L50" s="19"/>
      <c r="M50" s="19"/>
      <c r="N50" s="19"/>
      <c r="O50" s="19"/>
      <c r="P50" s="15">
        <f>SUM(D50:O50)</f>
        <v>0</v>
      </c>
      <c r="Q50" s="16">
        <f>B50+C50-P50</f>
        <v>0</v>
      </c>
    </row>
    <row r="51" spans="1:17" x14ac:dyDescent="0.25">
      <c r="A51" s="12" t="s">
        <v>29</v>
      </c>
      <c r="B51" s="13">
        <v>0</v>
      </c>
      <c r="C51" s="13">
        <v>150</v>
      </c>
      <c r="D51" s="13">
        <v>3</v>
      </c>
      <c r="E51" s="13">
        <v>4.5999999999999996</v>
      </c>
      <c r="F51" s="13">
        <v>1.75</v>
      </c>
      <c r="G51" s="13">
        <v>1.05</v>
      </c>
      <c r="H51" s="17">
        <v>10.3</v>
      </c>
      <c r="I51" s="17">
        <v>13.5</v>
      </c>
      <c r="J51" s="17">
        <v>10.7</v>
      </c>
      <c r="K51" s="18">
        <v>11.05</v>
      </c>
      <c r="L51" s="19">
        <v>4.45</v>
      </c>
      <c r="M51" s="19">
        <v>4.45</v>
      </c>
      <c r="N51" s="19">
        <v>6.95</v>
      </c>
      <c r="O51" s="19">
        <v>41.39</v>
      </c>
      <c r="P51" s="15">
        <f>SUM(D51:O51)</f>
        <v>113.19000000000001</v>
      </c>
      <c r="Q51" s="16">
        <f>B51+C51-P51</f>
        <v>36.809999999999988</v>
      </c>
    </row>
    <row r="52" spans="1:17" x14ac:dyDescent="0.25">
      <c r="A52" s="8" t="s">
        <v>28</v>
      </c>
      <c r="B52" s="9">
        <v>7261.8125000000027</v>
      </c>
      <c r="C52" s="9"/>
      <c r="D52" s="9">
        <v>216</v>
      </c>
      <c r="E52" s="9">
        <v>186.28</v>
      </c>
      <c r="F52" s="9">
        <v>301</v>
      </c>
      <c r="G52" s="9">
        <v>193.5</v>
      </c>
      <c r="H52" s="9">
        <v>211.5</v>
      </c>
      <c r="I52" s="9">
        <v>331.5</v>
      </c>
      <c r="J52" s="9">
        <v>268.5</v>
      </c>
      <c r="K52" s="9">
        <v>229.5</v>
      </c>
      <c r="L52" s="9">
        <v>157.5</v>
      </c>
      <c r="M52" s="9">
        <v>127.5</v>
      </c>
      <c r="N52" s="9">
        <v>129.63999999999999</v>
      </c>
      <c r="O52" s="9">
        <v>191.14</v>
      </c>
      <c r="P52" s="21">
        <f>SUM(P53:P54)</f>
        <v>2543.56</v>
      </c>
      <c r="Q52" s="21">
        <f>SUM(Q53:Q54)</f>
        <v>4568.2525000000023</v>
      </c>
    </row>
    <row r="53" spans="1:17" x14ac:dyDescent="0.25">
      <c r="A53" s="12" t="s">
        <v>27</v>
      </c>
      <c r="B53" s="13">
        <v>7149.0000000000027</v>
      </c>
      <c r="C53" s="13">
        <v>-150</v>
      </c>
      <c r="D53" s="13">
        <v>216</v>
      </c>
      <c r="E53" s="13">
        <v>178</v>
      </c>
      <c r="F53" s="13">
        <v>301</v>
      </c>
      <c r="G53" s="13">
        <v>193.5</v>
      </c>
      <c r="H53" s="17">
        <v>211.5</v>
      </c>
      <c r="I53" s="17">
        <v>331.5</v>
      </c>
      <c r="J53" s="17">
        <v>268.5</v>
      </c>
      <c r="K53" s="18">
        <v>229.5</v>
      </c>
      <c r="L53" s="19">
        <v>157.5</v>
      </c>
      <c r="M53" s="19">
        <v>127.5</v>
      </c>
      <c r="N53" s="19">
        <v>112.5</v>
      </c>
      <c r="O53" s="19">
        <v>174</v>
      </c>
      <c r="P53" s="15">
        <f>SUM(D53:O53)</f>
        <v>2501</v>
      </c>
      <c r="Q53" s="16">
        <f>B53+C53-P53</f>
        <v>4498.0000000000027</v>
      </c>
    </row>
    <row r="54" spans="1:17" x14ac:dyDescent="0.25">
      <c r="A54" s="12" t="s">
        <v>26</v>
      </c>
      <c r="B54" s="13">
        <v>112.81249999999999</v>
      </c>
      <c r="C54" s="13"/>
      <c r="D54" s="13"/>
      <c r="E54" s="13">
        <v>8.2799999999999994</v>
      </c>
      <c r="F54" s="13"/>
      <c r="G54" s="13"/>
      <c r="H54" s="17"/>
      <c r="I54" s="17"/>
      <c r="J54" s="17"/>
      <c r="K54" s="18"/>
      <c r="L54" s="19"/>
      <c r="M54" s="19"/>
      <c r="N54" s="19">
        <v>17.14</v>
      </c>
      <c r="O54" s="19">
        <v>17.14</v>
      </c>
      <c r="P54" s="15">
        <f>SUM(D54:O54)</f>
        <v>42.56</v>
      </c>
      <c r="Q54" s="16">
        <f>B54+C54-P54</f>
        <v>70.252499999999984</v>
      </c>
    </row>
    <row r="55" spans="1:17" x14ac:dyDescent="0.25">
      <c r="A55" s="8" t="s">
        <v>25</v>
      </c>
      <c r="B55" s="9">
        <v>260749.64</v>
      </c>
      <c r="C55" s="9"/>
      <c r="D55" s="9">
        <v>10540.25</v>
      </c>
      <c r="E55" s="9">
        <v>7855.58</v>
      </c>
      <c r="F55" s="9">
        <v>4441.33</v>
      </c>
      <c r="G55" s="9">
        <v>2449.8999999999996</v>
      </c>
      <c r="H55" s="9">
        <v>8123.78</v>
      </c>
      <c r="I55" s="9">
        <v>6589.52</v>
      </c>
      <c r="J55" s="9">
        <v>4979.78</v>
      </c>
      <c r="K55" s="9">
        <v>1741.67</v>
      </c>
      <c r="L55" s="9">
        <v>3290.5</v>
      </c>
      <c r="M55" s="9">
        <v>1865.91</v>
      </c>
      <c r="N55" s="9">
        <v>1926.6</v>
      </c>
      <c r="O55" s="9">
        <v>3308.38</v>
      </c>
      <c r="P55" s="21">
        <f>SUM(P56:P58)</f>
        <v>57113.2</v>
      </c>
      <c r="Q55" s="21">
        <f>SUM(Q56:Q58)</f>
        <v>97748.58749999998</v>
      </c>
    </row>
    <row r="56" spans="1:17" x14ac:dyDescent="0.25">
      <c r="A56" s="12" t="s">
        <v>24</v>
      </c>
      <c r="B56" s="13">
        <v>6306.2999999999993</v>
      </c>
      <c r="C56" s="13">
        <v>1250</v>
      </c>
      <c r="D56" s="13">
        <v>730.13</v>
      </c>
      <c r="E56" s="13">
        <v>1222.8399999999999</v>
      </c>
      <c r="F56" s="13">
        <v>534.28</v>
      </c>
      <c r="G56" s="13">
        <v>679.87</v>
      </c>
      <c r="H56" s="17">
        <v>712.56</v>
      </c>
      <c r="I56" s="17">
        <v>301.14</v>
      </c>
      <c r="J56" s="17">
        <v>165.49</v>
      </c>
      <c r="K56" s="18">
        <v>318.20999999999998</v>
      </c>
      <c r="L56" s="19">
        <v>374.27</v>
      </c>
      <c r="M56" s="19">
        <v>17.14</v>
      </c>
      <c r="N56" s="19">
        <v>457.86</v>
      </c>
      <c r="O56" s="19">
        <v>2006.72</v>
      </c>
      <c r="P56" s="15">
        <f>SUM(D56:O56)</f>
        <v>7520.5099999999993</v>
      </c>
      <c r="Q56" s="16">
        <f>B56+C56-P56</f>
        <v>35.789999999999964</v>
      </c>
    </row>
    <row r="57" spans="1:17" x14ac:dyDescent="0.25">
      <c r="A57" s="12" t="s">
        <v>23</v>
      </c>
      <c r="B57" s="13">
        <v>63255.212499999994</v>
      </c>
      <c r="C57" s="13"/>
      <c r="D57" s="13">
        <v>4154.53</v>
      </c>
      <c r="E57" s="13">
        <v>2679.5</v>
      </c>
      <c r="F57" s="13">
        <v>924.23</v>
      </c>
      <c r="G57" s="13">
        <v>627.29</v>
      </c>
      <c r="H57" s="17">
        <v>3109.22</v>
      </c>
      <c r="I57" s="17">
        <v>2573.12</v>
      </c>
      <c r="J57" s="17">
        <v>1998.05</v>
      </c>
      <c r="K57" s="18">
        <v>380.32</v>
      </c>
      <c r="L57" s="19">
        <v>808.42</v>
      </c>
      <c r="M57" s="19">
        <v>231.88</v>
      </c>
      <c r="N57" s="19">
        <v>549.44000000000005</v>
      </c>
      <c r="O57" s="19">
        <v>370.16</v>
      </c>
      <c r="P57" s="15">
        <f>SUM(D57:O57)</f>
        <v>18406.159999999996</v>
      </c>
      <c r="Q57" s="16">
        <f>B57+C57-P57</f>
        <v>44849.052499999998</v>
      </c>
    </row>
    <row r="58" spans="1:17" x14ac:dyDescent="0.25">
      <c r="A58" s="12" t="s">
        <v>22</v>
      </c>
      <c r="B58" s="13">
        <v>85300.27499999998</v>
      </c>
      <c r="C58" s="13">
        <v>-1250</v>
      </c>
      <c r="D58" s="13">
        <v>5655.59</v>
      </c>
      <c r="E58" s="13">
        <v>3953.24</v>
      </c>
      <c r="F58" s="13">
        <v>2982.82</v>
      </c>
      <c r="G58" s="13">
        <v>1142.74</v>
      </c>
      <c r="H58" s="17">
        <v>4302</v>
      </c>
      <c r="I58" s="17">
        <v>3715.26</v>
      </c>
      <c r="J58" s="17">
        <v>2816.24</v>
      </c>
      <c r="K58" s="18">
        <v>1043.1400000000001</v>
      </c>
      <c r="L58" s="19">
        <v>2107.81</v>
      </c>
      <c r="M58" s="19">
        <v>1616.89</v>
      </c>
      <c r="N58" s="19">
        <v>919.3</v>
      </c>
      <c r="O58" s="19">
        <v>931.5</v>
      </c>
      <c r="P58" s="15">
        <f>SUM(D58:O58)</f>
        <v>31186.53</v>
      </c>
      <c r="Q58" s="16">
        <f>B58+C58-P58</f>
        <v>52863.744999999981</v>
      </c>
    </row>
    <row r="59" spans="1:17" x14ac:dyDescent="0.25">
      <c r="A59" s="8" t="s">
        <v>21</v>
      </c>
      <c r="B59" s="9">
        <v>196448.12</v>
      </c>
      <c r="C59" s="9"/>
      <c r="D59" s="9">
        <v>16894.55</v>
      </c>
      <c r="E59" s="9">
        <v>13082.16</v>
      </c>
      <c r="F59" s="9">
        <v>17519.759999999998</v>
      </c>
      <c r="G59" s="9">
        <v>11759.86</v>
      </c>
      <c r="H59" s="9">
        <v>13400.44</v>
      </c>
      <c r="I59" s="9">
        <v>10717.4</v>
      </c>
      <c r="J59" s="9">
        <v>16692.62</v>
      </c>
      <c r="K59" s="9">
        <v>11434.36</v>
      </c>
      <c r="L59" s="9">
        <v>4497.29</v>
      </c>
      <c r="M59" s="9">
        <v>10211.049999999999</v>
      </c>
      <c r="N59" s="9">
        <v>4194.8100000000004</v>
      </c>
      <c r="O59" s="9">
        <v>3740.42</v>
      </c>
      <c r="P59" s="21">
        <f>SUM(P60:P61)</f>
        <v>134144.71999999997</v>
      </c>
      <c r="Q59" s="21">
        <f>SUM(Q60:Q61)</f>
        <v>26754.580000000031</v>
      </c>
    </row>
    <row r="60" spans="1:17" x14ac:dyDescent="0.25">
      <c r="A60" s="12" t="s">
        <v>20</v>
      </c>
      <c r="B60" s="13">
        <v>35127.449999999997</v>
      </c>
      <c r="C60" s="13">
        <v>-5000</v>
      </c>
      <c r="D60" s="13"/>
      <c r="E60" s="13"/>
      <c r="F60" s="13"/>
      <c r="G60" s="13"/>
      <c r="H60" s="17">
        <v>0</v>
      </c>
      <c r="I60" s="17">
        <v>0</v>
      </c>
      <c r="J60" s="17">
        <v>0</v>
      </c>
      <c r="K60" s="18">
        <v>120</v>
      </c>
      <c r="L60" s="19">
        <v>533.07000000000005</v>
      </c>
      <c r="M60" s="19">
        <v>992.21</v>
      </c>
      <c r="N60" s="19">
        <v>1270.03</v>
      </c>
      <c r="O60" s="19">
        <v>1304.94</v>
      </c>
      <c r="P60" s="15">
        <f>SUM(D60:O60)</f>
        <v>4220.25</v>
      </c>
      <c r="Q60" s="16">
        <f>B60+C60-P60</f>
        <v>25907.199999999997</v>
      </c>
    </row>
    <row r="61" spans="1:17" x14ac:dyDescent="0.25">
      <c r="A61" s="12" t="s">
        <v>19</v>
      </c>
      <c r="B61" s="13">
        <v>67771.85000000002</v>
      </c>
      <c r="C61" s="13">
        <v>63000</v>
      </c>
      <c r="D61" s="13">
        <v>16894.55</v>
      </c>
      <c r="E61" s="13">
        <v>13082.16</v>
      </c>
      <c r="F61" s="13">
        <v>17519.759999999998</v>
      </c>
      <c r="G61" s="13">
        <v>11759.86</v>
      </c>
      <c r="H61" s="17">
        <v>13400.44</v>
      </c>
      <c r="I61" s="17">
        <v>10717.4</v>
      </c>
      <c r="J61" s="17">
        <v>16692.62</v>
      </c>
      <c r="K61" s="18">
        <v>11314.36</v>
      </c>
      <c r="L61" s="19">
        <v>3964.22</v>
      </c>
      <c r="M61" s="19">
        <v>9218.84</v>
      </c>
      <c r="N61" s="19">
        <v>2924.78</v>
      </c>
      <c r="O61" s="19">
        <v>2435.48</v>
      </c>
      <c r="P61" s="15">
        <f>SUM(D61:O61)</f>
        <v>129924.46999999999</v>
      </c>
      <c r="Q61" s="16">
        <f>B61+C61-P61</f>
        <v>847.38000000003376</v>
      </c>
    </row>
    <row r="62" spans="1:17" x14ac:dyDescent="0.25">
      <c r="A62" s="8" t="s">
        <v>18</v>
      </c>
      <c r="B62" s="9">
        <v>66547.990000000005</v>
      </c>
      <c r="C62" s="9"/>
      <c r="D62" s="9">
        <v>1871.12</v>
      </c>
      <c r="E62" s="9">
        <v>1451.8</v>
      </c>
      <c r="F62" s="9">
        <v>513.23</v>
      </c>
      <c r="G62" s="9">
        <v>279.83</v>
      </c>
      <c r="H62" s="9">
        <v>1004.15</v>
      </c>
      <c r="I62" s="9">
        <v>1008.42</v>
      </c>
      <c r="J62" s="9">
        <v>190.24</v>
      </c>
      <c r="K62" s="9">
        <v>305.29000000000002</v>
      </c>
      <c r="L62" s="9">
        <v>558.09</v>
      </c>
      <c r="M62" s="9">
        <v>122.66</v>
      </c>
      <c r="N62" s="9">
        <v>313.37</v>
      </c>
      <c r="O62" s="9">
        <v>710.51</v>
      </c>
      <c r="P62" s="21">
        <f>SUM(P63:P64)</f>
        <v>8328.7099999999991</v>
      </c>
      <c r="Q62" s="21">
        <f>SUM(Q63:Q64)</f>
        <v>219.28000000000611</v>
      </c>
    </row>
    <row r="63" spans="1:17" x14ac:dyDescent="0.25">
      <c r="A63" s="12" t="s">
        <v>17</v>
      </c>
      <c r="B63" s="13">
        <v>66547.990000000005</v>
      </c>
      <c r="C63" s="13">
        <v>-58000</v>
      </c>
      <c r="D63" s="13">
        <v>1871.12</v>
      </c>
      <c r="E63" s="13">
        <v>1451.8</v>
      </c>
      <c r="F63" s="13">
        <v>513.23</v>
      </c>
      <c r="G63" s="13">
        <v>279.83</v>
      </c>
      <c r="H63" s="17">
        <v>1004.15</v>
      </c>
      <c r="I63" s="17">
        <v>1008.42</v>
      </c>
      <c r="J63" s="17">
        <v>190.24</v>
      </c>
      <c r="K63" s="18">
        <v>305.29000000000002</v>
      </c>
      <c r="L63" s="19">
        <v>558.09</v>
      </c>
      <c r="M63" s="19">
        <v>122.66</v>
      </c>
      <c r="N63" s="19">
        <v>313.37</v>
      </c>
      <c r="O63" s="19">
        <v>710.51</v>
      </c>
      <c r="P63" s="15">
        <f>SUM(D63:O63)</f>
        <v>8328.7099999999991</v>
      </c>
      <c r="Q63" s="16">
        <f>B63+C63-P63</f>
        <v>219.28000000000611</v>
      </c>
    </row>
    <row r="64" spans="1:17" x14ac:dyDescent="0.25">
      <c r="A64" s="12" t="s">
        <v>16</v>
      </c>
      <c r="B64" s="13">
        <v>0</v>
      </c>
      <c r="C64" s="13"/>
      <c r="D64" s="13"/>
      <c r="E64" s="13"/>
      <c r="F64" s="13"/>
      <c r="G64" s="13"/>
      <c r="H64" s="17">
        <v>0</v>
      </c>
      <c r="I64" s="17">
        <v>0</v>
      </c>
      <c r="J64" s="17">
        <v>0</v>
      </c>
      <c r="K64" s="18"/>
      <c r="L64" s="19"/>
      <c r="M64" s="19"/>
      <c r="N64" s="19"/>
      <c r="O64" s="19"/>
      <c r="P64" s="15">
        <f>SUM(D64:O64)</f>
        <v>0</v>
      </c>
      <c r="Q64" s="16">
        <f>B64+C64-P64</f>
        <v>0</v>
      </c>
    </row>
    <row r="65" spans="1:17" x14ac:dyDescent="0.25">
      <c r="A65" s="8" t="s">
        <v>15</v>
      </c>
      <c r="B65" s="9">
        <v>509138.37</v>
      </c>
      <c r="C65" s="9"/>
      <c r="D65" s="9">
        <v>0</v>
      </c>
      <c r="E65" s="9">
        <v>42428.14</v>
      </c>
      <c r="F65" s="9">
        <v>42428.14</v>
      </c>
      <c r="G65" s="9">
        <v>42428.14</v>
      </c>
      <c r="H65" s="9">
        <v>42428.14</v>
      </c>
      <c r="I65" s="9">
        <v>42428.14</v>
      </c>
      <c r="J65" s="9">
        <v>42428.14</v>
      </c>
      <c r="K65" s="9">
        <v>42428.14</v>
      </c>
      <c r="L65" s="9">
        <v>42428.14</v>
      </c>
      <c r="M65" s="9">
        <v>42428.14</v>
      </c>
      <c r="N65" s="9">
        <v>42428.14</v>
      </c>
      <c r="O65" s="9">
        <v>42428.14</v>
      </c>
      <c r="P65" s="21">
        <f>P66</f>
        <v>466709.5400000001</v>
      </c>
      <c r="Q65" s="21">
        <f>Q66</f>
        <v>42428.819999999891</v>
      </c>
    </row>
    <row r="66" spans="1:17" x14ac:dyDescent="0.25">
      <c r="A66" s="12" t="s">
        <v>15</v>
      </c>
      <c r="B66" s="22">
        <v>509138.36</v>
      </c>
      <c r="C66" s="23"/>
      <c r="D66" s="24"/>
      <c r="E66" s="13">
        <v>42428.14</v>
      </c>
      <c r="F66" s="13">
        <v>42428.14</v>
      </c>
      <c r="G66" s="13">
        <v>42428.14</v>
      </c>
      <c r="H66" s="17">
        <v>42428.14</v>
      </c>
      <c r="I66" s="17">
        <v>42428.14</v>
      </c>
      <c r="J66" s="17">
        <v>42428.14</v>
      </c>
      <c r="K66" s="18">
        <v>42428.14</v>
      </c>
      <c r="L66" s="19">
        <v>42428.14</v>
      </c>
      <c r="M66" s="19">
        <v>42428.14</v>
      </c>
      <c r="N66" s="19">
        <v>42428.14</v>
      </c>
      <c r="O66" s="19">
        <v>42428.14</v>
      </c>
      <c r="P66" s="15">
        <f>SUM(D66:O66)</f>
        <v>466709.5400000001</v>
      </c>
      <c r="Q66" s="16">
        <f>B66+C66-P66</f>
        <v>42428.819999999891</v>
      </c>
    </row>
    <row r="67" spans="1:17" x14ac:dyDescent="0.25">
      <c r="A67" s="8" t="s">
        <v>14</v>
      </c>
      <c r="B67" s="9">
        <v>1000</v>
      </c>
      <c r="C67" s="9"/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21">
        <f>P68</f>
        <v>0</v>
      </c>
      <c r="Q67" s="21">
        <f>Q68</f>
        <v>1000</v>
      </c>
    </row>
    <row r="68" spans="1:17" x14ac:dyDescent="0.25">
      <c r="A68" s="12" t="s">
        <v>14</v>
      </c>
      <c r="B68" s="13">
        <v>1000</v>
      </c>
      <c r="C68" s="13"/>
      <c r="D68" s="13"/>
      <c r="E68" s="13"/>
      <c r="F68" s="13"/>
      <c r="G68" s="13"/>
      <c r="H68" s="17">
        <v>0</v>
      </c>
      <c r="I68" s="17">
        <v>0</v>
      </c>
      <c r="J68" s="17">
        <v>0</v>
      </c>
      <c r="K68" s="18"/>
      <c r="L68" s="19"/>
      <c r="M68" s="19"/>
      <c r="N68" s="19"/>
      <c r="O68" s="19"/>
      <c r="P68" s="15">
        <f>SUM(D68:O68)</f>
        <v>0</v>
      </c>
      <c r="Q68" s="16">
        <f>B68+C68-P68</f>
        <v>1000</v>
      </c>
    </row>
    <row r="69" spans="1:17" x14ac:dyDescent="0.25">
      <c r="A69" s="8" t="s">
        <v>13</v>
      </c>
      <c r="B69" s="9">
        <v>50000</v>
      </c>
      <c r="C69" s="9"/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21">
        <f>P70</f>
        <v>0</v>
      </c>
      <c r="Q69" s="21">
        <f>Q70</f>
        <v>50000</v>
      </c>
    </row>
    <row r="70" spans="1:17" x14ac:dyDescent="0.25">
      <c r="A70" s="12" t="s">
        <v>13</v>
      </c>
      <c r="B70" s="13">
        <v>50000</v>
      </c>
      <c r="C70" s="13"/>
      <c r="D70" s="13"/>
      <c r="E70" s="13"/>
      <c r="F70" s="13"/>
      <c r="G70" s="13"/>
      <c r="H70" s="17">
        <v>0</v>
      </c>
      <c r="I70" s="17">
        <v>0</v>
      </c>
      <c r="J70" s="17">
        <v>0</v>
      </c>
      <c r="K70" s="18"/>
      <c r="L70" s="19"/>
      <c r="M70" s="19"/>
      <c r="N70" s="19"/>
      <c r="O70" s="19"/>
      <c r="P70" s="15">
        <f>SUM(D70:O70)</f>
        <v>0</v>
      </c>
      <c r="Q70" s="16">
        <f>B70+C70-P70</f>
        <v>50000</v>
      </c>
    </row>
    <row r="71" spans="1:17" x14ac:dyDescent="0.25">
      <c r="A71" s="8" t="s">
        <v>12</v>
      </c>
      <c r="B71" s="9">
        <v>19417.919999999998</v>
      </c>
      <c r="C71" s="9"/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4112</v>
      </c>
      <c r="J71" s="9">
        <v>3338.32</v>
      </c>
      <c r="K71" s="9">
        <v>1544</v>
      </c>
      <c r="L71" s="9">
        <v>1440</v>
      </c>
      <c r="M71" s="9">
        <v>1425</v>
      </c>
      <c r="N71" s="9">
        <v>1429</v>
      </c>
      <c r="O71" s="9">
        <v>2811.6</v>
      </c>
      <c r="P71" s="21">
        <f>P72</f>
        <v>16099.92</v>
      </c>
      <c r="Q71" s="21">
        <f>Q72</f>
        <v>3317.9999999999982</v>
      </c>
    </row>
    <row r="72" spans="1:17" x14ac:dyDescent="0.25">
      <c r="A72" s="12" t="s">
        <v>12</v>
      </c>
      <c r="B72" s="13">
        <v>19417.919999999998</v>
      </c>
      <c r="C72" s="13"/>
      <c r="D72" s="13"/>
      <c r="E72" s="13"/>
      <c r="F72" s="13"/>
      <c r="G72" s="13"/>
      <c r="H72" s="17">
        <v>0</v>
      </c>
      <c r="I72" s="17">
        <v>4112</v>
      </c>
      <c r="J72" s="17">
        <v>3338.32</v>
      </c>
      <c r="K72" s="18">
        <v>1544</v>
      </c>
      <c r="L72" s="19">
        <v>1440</v>
      </c>
      <c r="M72" s="19">
        <v>1425</v>
      </c>
      <c r="N72" s="19">
        <v>1429</v>
      </c>
      <c r="O72" s="19">
        <v>2811.6</v>
      </c>
      <c r="P72" s="15">
        <f>SUM(D72:O72)</f>
        <v>16099.92</v>
      </c>
      <c r="Q72" s="16">
        <f>B72+C72-P72</f>
        <v>3317.9999999999982</v>
      </c>
    </row>
    <row r="73" spans="1:17" x14ac:dyDescent="0.25">
      <c r="A73" s="8" t="s">
        <v>11</v>
      </c>
      <c r="B73" s="9">
        <v>1527413.17</v>
      </c>
      <c r="C73" s="9"/>
      <c r="D73" s="9">
        <v>0</v>
      </c>
      <c r="E73" s="9">
        <v>127284.43</v>
      </c>
      <c r="F73" s="9">
        <v>127284.43</v>
      </c>
      <c r="G73" s="9">
        <v>127284.43</v>
      </c>
      <c r="H73" s="9">
        <v>127284.43</v>
      </c>
      <c r="I73" s="9">
        <v>127284.43</v>
      </c>
      <c r="J73" s="9">
        <v>127284.43</v>
      </c>
      <c r="K73" s="9">
        <v>127284.43</v>
      </c>
      <c r="L73" s="9">
        <v>127284.43</v>
      </c>
      <c r="M73" s="9">
        <v>127284.43</v>
      </c>
      <c r="N73" s="9">
        <v>127284.43</v>
      </c>
      <c r="O73" s="9">
        <v>127284.43</v>
      </c>
      <c r="P73" s="21">
        <f>P74</f>
        <v>1400128.7299999995</v>
      </c>
      <c r="Q73" s="21">
        <f>Q74</f>
        <v>127284.44000000041</v>
      </c>
    </row>
    <row r="74" spans="1:17" x14ac:dyDescent="0.25">
      <c r="A74" s="12" t="s">
        <v>11</v>
      </c>
      <c r="B74" s="22">
        <v>1527413.17</v>
      </c>
      <c r="C74" s="22"/>
      <c r="D74" s="13"/>
      <c r="E74" s="13">
        <v>127284.43</v>
      </c>
      <c r="F74" s="13">
        <v>127284.43</v>
      </c>
      <c r="G74" s="13">
        <v>127284.43</v>
      </c>
      <c r="H74" s="17">
        <v>127284.43</v>
      </c>
      <c r="I74" s="17">
        <v>127284.43</v>
      </c>
      <c r="J74" s="17">
        <v>127284.43</v>
      </c>
      <c r="K74" s="18">
        <v>127284.43</v>
      </c>
      <c r="L74" s="19">
        <v>127284.43</v>
      </c>
      <c r="M74" s="19">
        <v>127284.43</v>
      </c>
      <c r="N74" s="19">
        <v>127284.43</v>
      </c>
      <c r="O74" s="19">
        <v>127284.43</v>
      </c>
      <c r="P74" s="15">
        <f>SUM(D74:O74)</f>
        <v>1400128.7299999995</v>
      </c>
      <c r="Q74" s="16">
        <f>B74+C74-P74</f>
        <v>127284.44000000041</v>
      </c>
    </row>
    <row r="75" spans="1:17" x14ac:dyDescent="0.25">
      <c r="A75" s="8" t="s">
        <v>10</v>
      </c>
      <c r="B75" s="9">
        <v>361973.69256250001</v>
      </c>
      <c r="C75" s="9"/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21">
        <f>P76+P77</f>
        <v>0</v>
      </c>
      <c r="Q75" s="21">
        <f>Q76+Q77</f>
        <v>361973.69256250001</v>
      </c>
    </row>
    <row r="76" spans="1:17" x14ac:dyDescent="0.25">
      <c r="A76" s="12" t="s">
        <v>9</v>
      </c>
      <c r="B76" s="13">
        <v>4911.9925624999969</v>
      </c>
      <c r="C76" s="13"/>
      <c r="D76" s="13"/>
      <c r="E76" s="13"/>
      <c r="F76" s="13"/>
      <c r="G76" s="13"/>
      <c r="H76" s="17">
        <v>0</v>
      </c>
      <c r="I76" s="17">
        <v>0</v>
      </c>
      <c r="J76" s="17">
        <v>0</v>
      </c>
      <c r="K76" s="18"/>
      <c r="L76" s="19"/>
      <c r="M76" s="19"/>
      <c r="N76" s="19"/>
      <c r="O76" s="19"/>
      <c r="P76" s="15">
        <f>SUM(D76:O76)</f>
        <v>0</v>
      </c>
      <c r="Q76" s="16">
        <f>B76+C76-P76</f>
        <v>4911.9925624999969</v>
      </c>
    </row>
    <row r="77" spans="1:17" x14ac:dyDescent="0.25">
      <c r="A77" s="12" t="s">
        <v>8</v>
      </c>
      <c r="B77" s="13">
        <v>357061.7</v>
      </c>
      <c r="C77" s="13"/>
      <c r="D77" s="13"/>
      <c r="E77" s="13"/>
      <c r="F77" s="13"/>
      <c r="G77" s="13"/>
      <c r="H77" s="17">
        <v>0</v>
      </c>
      <c r="I77" s="17">
        <v>0</v>
      </c>
      <c r="J77" s="17">
        <v>0</v>
      </c>
      <c r="K77" s="18"/>
      <c r="L77" s="19"/>
      <c r="M77" s="19"/>
      <c r="N77" s="19"/>
      <c r="O77" s="19"/>
      <c r="P77" s="15">
        <f>SUM(D77:O77)</f>
        <v>0</v>
      </c>
      <c r="Q77" s="16">
        <f>B77+C77-P77</f>
        <v>357061.7</v>
      </c>
    </row>
    <row r="78" spans="1:17" x14ac:dyDescent="0.25">
      <c r="A78" s="8" t="s">
        <v>7</v>
      </c>
      <c r="B78" s="9">
        <v>1218364.2</v>
      </c>
      <c r="C78" s="9"/>
      <c r="D78" s="9">
        <v>157413.4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21">
        <f>P79</f>
        <v>157413.4</v>
      </c>
      <c r="Q78" s="21">
        <f>Q79</f>
        <v>1060950.8</v>
      </c>
    </row>
    <row r="79" spans="1:17" x14ac:dyDescent="0.25">
      <c r="A79" s="25" t="s">
        <v>6</v>
      </c>
      <c r="B79" s="26">
        <v>1218364.2</v>
      </c>
      <c r="C79" s="27"/>
      <c r="D79" s="28">
        <v>157413.4</v>
      </c>
      <c r="E79" s="26"/>
      <c r="F79" s="26"/>
      <c r="G79" s="26"/>
      <c r="H79" s="29">
        <v>0</v>
      </c>
      <c r="I79" s="29"/>
      <c r="J79" s="30"/>
      <c r="K79" s="29"/>
      <c r="L79" s="31"/>
      <c r="M79" s="31"/>
      <c r="N79" s="31"/>
      <c r="O79" s="31"/>
      <c r="P79" s="15">
        <f>SUM(D79:O79)</f>
        <v>157413.4</v>
      </c>
      <c r="Q79" s="16">
        <f>B79+C79-P79</f>
        <v>1060950.8</v>
      </c>
    </row>
    <row r="80" spans="1:17" ht="15.75" thickBot="1" x14ac:dyDescent="0.3">
      <c r="A80" s="32" t="s">
        <v>5</v>
      </c>
      <c r="B80" s="33">
        <f>B5+B25+B47+B49+B52+B55+B59+B62+B65+B67+B69+B71+B73+B75+B78</f>
        <v>8611156.0750625003</v>
      </c>
      <c r="C80" s="33">
        <f>SUM(C4:C79)</f>
        <v>0</v>
      </c>
      <c r="D80" s="33">
        <f>D5+D25+D47+D49+D52+D55+D59+D62+D65+D67+D69+D71+D73+D75+D78</f>
        <v>431449.98</v>
      </c>
      <c r="E80" s="33">
        <f>E5+E25+E47+E49+E52+E55+E59+E62+E65+E67+E69+E71+E73+E75+E78</f>
        <v>426536.66999999993</v>
      </c>
      <c r="F80" s="33">
        <f>F5+F25+F47+F49+F52+F55+F59+F62+F65+F67+F69+F71+F73+F75+F78</f>
        <v>498468.01</v>
      </c>
      <c r="G80" s="33">
        <f>G5+G25+G47+G49+G52+G55+G59+G62+G65+G67+G69+G71+G73+G75+G78</f>
        <v>399441.1</v>
      </c>
      <c r="H80" s="33">
        <f>H5+H25+H47+H49+H52+H55+H59+H62+H65+H67+H69+H71+H73+H75+H78</f>
        <v>545324.38000000012</v>
      </c>
      <c r="I80" s="33">
        <f>I5+I25+I47+I49+I52+I55+I59+I62+I65+I67+I69+I71+I73+I75+I78</f>
        <v>428207.81</v>
      </c>
      <c r="J80" s="33">
        <f>J5+J25+J47+J49+J52+J55+J59+J62+J65+J67+J69+J71+J73+J75+J78</f>
        <v>591005.02</v>
      </c>
      <c r="K80" s="33">
        <f>K5+K25+K47+K49+K52+K55+K59+K62+K65+K67+K69+K71+K73+K75+K78</f>
        <v>433875.33999999997</v>
      </c>
      <c r="L80" s="33">
        <f>L5+L25+L47+L49+L52+L55+L59+L62+L65+L67+L69+L71+L73+L75+L78</f>
        <v>429398.82</v>
      </c>
      <c r="M80" s="33">
        <f>M5+M25+M47+M49+M52+M55+M59+M62+M65+M67+M69+M71+M73+M75+M78</f>
        <v>411673.55</v>
      </c>
      <c r="N80" s="33">
        <f>N5+N25+N47+N49+N52+N55+N59+N62+N65+N67+N69+N71+N73+N75+N78</f>
        <v>846552.96</v>
      </c>
      <c r="O80" s="33">
        <f>O5+O25+O47+O49+O52+O55+O59+O62+O65+O67+O69+O71+O73+O75+O78</f>
        <v>481614.80000000005</v>
      </c>
      <c r="P80" s="33">
        <f>P5+P25+P47+P49+P52+P55+P59+P62+P65+P67+P69+P71+P73+P75+P78</f>
        <v>5923548.4399999995</v>
      </c>
      <c r="Q80" s="33">
        <f>Q5+Q25+Q47+Q49+Q52+Q55+Q59+Q62+Q65+Q67+Q69+Q71+Q73+Q75+Q78</f>
        <v>2370810.6050625006</v>
      </c>
    </row>
    <row r="81" spans="1:17" x14ac:dyDescent="0.25">
      <c r="A81" s="34"/>
      <c r="B81" s="35"/>
      <c r="C81" s="35"/>
      <c r="D81" s="35"/>
      <c r="E81" s="35"/>
      <c r="F81" s="35"/>
      <c r="G81" s="35"/>
      <c r="H81" s="34"/>
      <c r="I81" s="36"/>
      <c r="J81" s="36"/>
      <c r="K81" s="36"/>
      <c r="L81" s="36"/>
      <c r="M81" s="36"/>
      <c r="N81" s="36"/>
      <c r="O81" s="36"/>
      <c r="P81" s="36"/>
      <c r="Q81" s="36"/>
    </row>
    <row r="82" spans="1:17" x14ac:dyDescent="0.25">
      <c r="A82" s="34"/>
      <c r="B82" s="34"/>
      <c r="C82" s="34"/>
      <c r="D82" s="34"/>
      <c r="E82" s="35"/>
      <c r="F82" s="34"/>
      <c r="G82" s="27"/>
      <c r="H82" s="34"/>
      <c r="I82" s="36"/>
      <c r="J82" s="36"/>
      <c r="K82" s="36"/>
      <c r="L82" s="36"/>
      <c r="M82" s="36"/>
      <c r="N82" s="36"/>
      <c r="O82" s="36"/>
      <c r="P82" s="36"/>
      <c r="Q82" s="36"/>
    </row>
    <row r="83" spans="1:17" x14ac:dyDescent="0.25">
      <c r="A83" s="37" t="s">
        <v>4</v>
      </c>
      <c r="B83" s="35"/>
      <c r="C83" s="35"/>
      <c r="D83" s="34"/>
      <c r="E83" s="35"/>
      <c r="F83" s="38"/>
      <c r="G83" s="34"/>
      <c r="H83" s="34"/>
      <c r="I83" s="36"/>
      <c r="J83" s="36"/>
      <c r="K83" s="36"/>
      <c r="L83" s="36"/>
      <c r="M83" s="36"/>
      <c r="N83" s="36"/>
      <c r="O83" s="36"/>
      <c r="P83" s="36"/>
      <c r="Q83" s="36"/>
    </row>
    <row r="84" spans="1:17" x14ac:dyDescent="0.25">
      <c r="A84" s="34" t="s">
        <v>3</v>
      </c>
      <c r="B84" s="35"/>
      <c r="C84" s="35"/>
      <c r="D84" s="35"/>
      <c r="E84" s="35"/>
      <c r="F84" s="35"/>
      <c r="G84" s="35"/>
      <c r="H84" s="34"/>
      <c r="I84" s="36"/>
      <c r="J84" s="36"/>
      <c r="K84" s="36"/>
      <c r="L84" s="36"/>
      <c r="M84" s="36"/>
      <c r="N84" s="36"/>
      <c r="O84" s="36"/>
      <c r="P84" s="36"/>
      <c r="Q84" s="36"/>
    </row>
    <row r="85" spans="1:17" x14ac:dyDescent="0.25">
      <c r="A85" s="34" t="s">
        <v>2</v>
      </c>
      <c r="B85" s="35"/>
      <c r="C85" s="35"/>
      <c r="D85" s="35"/>
      <c r="E85" s="35"/>
      <c r="F85" s="39"/>
      <c r="G85" s="35"/>
      <c r="H85" s="34"/>
      <c r="I85" s="36"/>
      <c r="J85" s="36"/>
      <c r="K85" s="36"/>
      <c r="L85" s="36"/>
      <c r="M85" s="36"/>
      <c r="N85" s="36"/>
      <c r="O85" s="36"/>
      <c r="P85" s="36"/>
      <c r="Q85" s="36"/>
    </row>
    <row r="86" spans="1:17" x14ac:dyDescent="0.25">
      <c r="A86" s="34" t="s">
        <v>1</v>
      </c>
      <c r="B86" s="35"/>
      <c r="C86" s="35"/>
      <c r="D86" s="35"/>
      <c r="E86" s="35"/>
      <c r="F86" s="39"/>
      <c r="G86" s="35"/>
      <c r="H86" s="34"/>
      <c r="I86" s="36"/>
      <c r="J86" s="36"/>
      <c r="K86" s="36"/>
      <c r="L86" s="36"/>
      <c r="M86" s="36"/>
      <c r="N86" s="36"/>
      <c r="O86" s="36"/>
      <c r="P86" s="36"/>
      <c r="Q86" s="36"/>
    </row>
    <row r="87" spans="1:17" x14ac:dyDescent="0.25">
      <c r="A87" s="34" t="s">
        <v>0</v>
      </c>
      <c r="B87" s="35"/>
      <c r="C87" s="35"/>
      <c r="D87" s="35"/>
      <c r="E87" s="35"/>
      <c r="F87" s="39"/>
      <c r="G87" s="35"/>
      <c r="H87" s="34"/>
      <c r="I87" s="36"/>
      <c r="J87" s="36"/>
      <c r="K87" s="36"/>
      <c r="L87" s="36"/>
      <c r="M87" s="36"/>
      <c r="N87" s="36"/>
      <c r="O87" s="36"/>
      <c r="P87" s="36"/>
      <c r="Q87" s="36"/>
    </row>
  </sheetData>
  <mergeCells count="3">
    <mergeCell ref="A1:Q1"/>
    <mergeCell ref="A2:Q2"/>
    <mergeCell ref="A3:Q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Magdalena Barrera</dc:creator>
  <cp:lastModifiedBy>Maria Magdalena Barrera</cp:lastModifiedBy>
  <dcterms:created xsi:type="dcterms:W3CDTF">2022-07-11T17:26:32Z</dcterms:created>
  <dcterms:modified xsi:type="dcterms:W3CDTF">2022-07-11T17:28:24Z</dcterms:modified>
</cp:coreProperties>
</file>