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72"/>
  <workbookPr filterPrivacy="1" defaultThemeVersion="124226"/>
  <xr:revisionPtr revIDLastSave="0" documentId="13_ncr:1_{7C915221-9657-4208-877D-88D61814F37B}" xr6:coauthVersionLast="36" xr6:coauthVersionMax="36" xr10:uidLastSave="{00000000-0000-0000-0000-000000000000}"/>
  <bookViews>
    <workbookView xWindow="240" yWindow="105" windowWidth="14805" windowHeight="8010" xr2:uid="{00000000-000D-0000-FFFF-FFFF00000000}"/>
  </bookViews>
  <sheets>
    <sheet name="Hoja1" sheetId="1" r:id="rId1"/>
  </sheets>
  <calcPr calcId="191029"/>
</workbook>
</file>

<file path=xl/calcChain.xml><?xml version="1.0" encoding="utf-8"?>
<calcChain xmlns="http://schemas.openxmlformats.org/spreadsheetml/2006/main">
  <c r="I68" i="1" l="1"/>
  <c r="I67" i="1"/>
  <c r="I66" i="1"/>
  <c r="H66" i="1"/>
  <c r="H58" i="1"/>
  <c r="I65" i="1"/>
  <c r="I64" i="1"/>
  <c r="I63" i="1"/>
  <c r="I62" i="1"/>
  <c r="H62" i="1"/>
  <c r="I59" i="1"/>
  <c r="I58" i="1"/>
  <c r="I39" i="1"/>
  <c r="H39" i="1"/>
  <c r="I53" i="1"/>
  <c r="H53" i="1"/>
  <c r="I71" i="1" l="1"/>
  <c r="I70" i="1"/>
  <c r="I69" i="1"/>
  <c r="H69" i="1"/>
  <c r="I51" i="1" l="1"/>
  <c r="I52" i="1"/>
  <c r="I50" i="1"/>
  <c r="I48" i="1"/>
  <c r="I49" i="1"/>
  <c r="I47" i="1"/>
  <c r="H47" i="1"/>
  <c r="I60" i="1"/>
  <c r="H60" i="1"/>
  <c r="I41" i="1"/>
  <c r="H41" i="1"/>
  <c r="I16" i="1"/>
  <c r="I17" i="1"/>
  <c r="I15" i="1"/>
  <c r="H17" i="1"/>
  <c r="H16" i="1"/>
  <c r="H15" i="1"/>
  <c r="H26" i="1"/>
  <c r="I37" i="1"/>
  <c r="I38" i="1"/>
  <c r="I36" i="1"/>
  <c r="H37" i="1"/>
  <c r="H38" i="1"/>
  <c r="H36" i="1"/>
  <c r="I33" i="1"/>
  <c r="H33" i="1"/>
  <c r="I35" i="1"/>
  <c r="I30" i="1"/>
  <c r="H30" i="1"/>
  <c r="I29" i="1"/>
  <c r="I28" i="1"/>
  <c r="I27" i="1"/>
  <c r="I26" i="1"/>
  <c r="E18" i="1"/>
  <c r="I18" i="1" s="1"/>
  <c r="E9" i="1"/>
</calcChain>
</file>

<file path=xl/sharedStrings.xml><?xml version="1.0" encoding="utf-8"?>
<sst xmlns="http://schemas.openxmlformats.org/spreadsheetml/2006/main" count="223" uniqueCount="160">
  <si>
    <t>No</t>
  </si>
  <si>
    <t>Nombre del Proceso</t>
  </si>
  <si>
    <t>Licitación Abierta CEPA LA-01/2020 “Servicio de transporte para el personal del Puerto de Acajutla y de los Aeropuertos Internacionales de El Salvador, San Óscar Arnulfo Romero y Galdámez e Ilopango, para el año 2020”</t>
  </si>
  <si>
    <t>Contratar el servicio de transporte para el personal del Puerto de Acajutla y de los Aeropuertos Internacionales de El Salvador, San Óscar Arnulfo Romero y Galdámez e Ilopango, para el año 2020</t>
  </si>
  <si>
    <t>Objeto de la Contratación</t>
  </si>
  <si>
    <t>Periodo de Contratación</t>
  </si>
  <si>
    <t>ESTISAL, S.A. de C.V.</t>
  </si>
  <si>
    <t>SETCS, S.A. de C.V.</t>
  </si>
  <si>
    <t>LÍNEA EJECUTIVA, S.A. de C.V.</t>
  </si>
  <si>
    <t>Del 01 de febrero al 31 de diciembre de 2020.</t>
  </si>
  <si>
    <t>Sociedad Contratada</t>
  </si>
  <si>
    <t>Monto US$ Contratado</t>
  </si>
  <si>
    <t>Monto de los ofertantes que mostraron interés</t>
  </si>
  <si>
    <t>Resultados de la Evaluación</t>
  </si>
  <si>
    <t>Adjudicada</t>
  </si>
  <si>
    <t>FROILÁN MELÉNDEZ MAYORA</t>
  </si>
  <si>
    <t>RAÚL ERNESTO ESCOBAR NAVAS</t>
  </si>
  <si>
    <t>ESTISAL, S.A. DE C.V.</t>
  </si>
  <si>
    <t>SETCS, S.A. DE C.V</t>
  </si>
  <si>
    <t>LINEA EJECUTIVA, S.A. DE C.V.</t>
  </si>
  <si>
    <t>Proceso Adjudicado, por Lotes</t>
  </si>
  <si>
    <t xml:space="preserve">Punto de Acta </t>
  </si>
  <si>
    <t>-</t>
  </si>
  <si>
    <t>Punto Vigesimoprimero del Acta 3033 de fecha 20 de diciembre de 2019, publicada en el portal de CEPA</t>
  </si>
  <si>
    <t>Licitación Abierta CEPA LA-03/2020, “Contratación de pólizas de seguro de daños y de personas para CEPA y FENADESAL, para el período comprendido del 1 de enero de 2020 al 1 de enero de 2021, ambas fechas a las doce meridiano”</t>
  </si>
  <si>
    <t>Contratar las pólizas de seguros, de daños y de personas para CEPA Y FENADESAL, para el período comprendido del 1 de enero de 2020 al 1 de enero de 2021, ambas fechas a las doce meridiano</t>
  </si>
  <si>
    <t>Aseguradora Agrícola Comercial, S.A.</t>
  </si>
  <si>
    <t>Seguros del Pacífico, S.A.</t>
  </si>
  <si>
    <t>Seguros e Inversiones, S.A.</t>
  </si>
  <si>
    <t>Punto Segundo del Acta 3033 de fecha 20 de diciembre de 2019, publicada en el portal de CEPA</t>
  </si>
  <si>
    <t>Seguros Fedecredito, S.A.</t>
  </si>
  <si>
    <t>Quálitas Compañía de Seguros, S.A.</t>
  </si>
  <si>
    <t>Mapfre Seguros El Salvador, S.A.</t>
  </si>
  <si>
    <t>Del 1 de enero de 2020 al 1 de enero de 2021, ambas fechas a las doce meridiano</t>
  </si>
  <si>
    <t>Licitación Abierta CEPA LA- 05/2020, “Contratación de hasta tres personas naturales o jurídicas para la prestación de servicios de transporte para la transferencia de carga en el interior del recinto portuario de Acajutla, para el período comprendido entre el 1 de enero y el 31 de diciembre de 2020”</t>
  </si>
  <si>
    <t>ESTIBADORES DE EL SALVADOR S.A. de C.V.</t>
  </si>
  <si>
    <t xml:space="preserve">797,996‬.00 </t>
  </si>
  <si>
    <t>TRANSPORTES PORTUARIOS DEL PACIFICO, S.A. de C.V.</t>
  </si>
  <si>
    <t>JAIRO ADAURI ARÉVALO SÁNCHEZ</t>
  </si>
  <si>
    <t>Punto Decimotercero del Acta 3033 de fecha 20 de diciembre de 2019, publicada en el portal de CEPA</t>
  </si>
  <si>
    <t>Del 15 de enero al 31 de diciembre de 2020.</t>
  </si>
  <si>
    <t>Contratar el servicio de transferencia de carga en el interior del Recinto Portuario de Acajutla, lo cual incluye el suministro de las unidades de transporte con sus motoristas respectivos, las unidades de carga, la provisión del personal de supervisión, y todos los aditamentos y materiales complementarios requeridos para el aseguramiento de la carga, entendiéndose como carga: contenedores, productos de acero, granel en sacos jumbos y carga general fraccionada, todas estas en diferentes dimensiones y pesos establecidos. Para la prestación de estos servicios podrá contratarse hasta un máximo de tres Personas Naturales o Jurídicas, Unión de Personas, y/o Participación Conjunta de Oferentes (Legalizado), Nacionales o Extranjeras.</t>
  </si>
  <si>
    <t>Licitación Abierta CEPA LA-07/2020, “Suministro de combustible en cupones impresos y a granel para las empresas de CEPA y FENADESAL para el año 2020”</t>
  </si>
  <si>
    <t>Contratar el suministro total o parcial por lote de combustible en cupones impresos y a granel.</t>
  </si>
  <si>
    <t>UNO EL SALVADOR, S.A.</t>
  </si>
  <si>
    <t>Del 13 de enero al 31 de diciembre de 2020.</t>
  </si>
  <si>
    <t>Punto Decimosegundoo del Acta 3033 de fecha 20 de diciembre de 2019, publicada en el portal de CEPA</t>
  </si>
  <si>
    <t>Fuel Services, S.A. de C.V.</t>
  </si>
  <si>
    <t>Punto Decimoseptimo del Acta 3033 de fecha 20 de diciembre de 2019, publicada en el portal de CEPA</t>
  </si>
  <si>
    <t>Licitación Abierta CEPA LA-08/2020, “Servicios de Administración de Recurso Humano, mediante la modalidad de Outsourcing Administrativo, para el Puerto de La Unión y FENADESAL, para el año 2020”</t>
  </si>
  <si>
    <t>O&amp;M Mantenimiento y Servicios, S.A. de C.V.</t>
  </si>
  <si>
    <t>Del 27 de enero al 31 de diciembre de 2020.</t>
  </si>
  <si>
    <t>Contratar los Servicios de administración de recurso humano, mediante la modalidad de Outsourcing Administrativo, para El Puerto de La Unión y FENADESAL, para el año 2020</t>
  </si>
  <si>
    <t>Licitación Abierta CEPA LA-09/2020, “Suministro de Uniformes para el Personal de CEPA y FENADESAL, para el año 2020”</t>
  </si>
  <si>
    <t>Contratar total o parcialmente el suministro de uniformes, para el personal de CEPA y FENADESAL, para el año 202</t>
  </si>
  <si>
    <t>UNIFORMES GABRIELA, S.A. DE C.V.</t>
  </si>
  <si>
    <t>A.T.C. INTERNATIONAL DE C.A., S.A. DE C.V.</t>
  </si>
  <si>
    <t xml:space="preserve">HASGAL, S.A. DE C.V. </t>
  </si>
  <si>
    <t>ROXANA DEYSI SERVELLÓN DE HERNÁNDEZ</t>
  </si>
  <si>
    <t>VENGO, S.A. DE C.V.</t>
  </si>
  <si>
    <t>Proceso Adjudicado, por ítems</t>
  </si>
  <si>
    <t>Punto Decimoprimero del Acta 3039 de fecha 12 de febrero de 2020, publicada en el portal de CEPA</t>
  </si>
  <si>
    <t>Licitación Abierta CEPA LA-13/2020, “Mejoramiento de la infraestructura eléctrica de la subestación No 2, del Aeropuerto Internacional de El Salvador, San Oscar Arnulfo Romero y Galdámez”</t>
  </si>
  <si>
    <t>SIEMENS, S.A.</t>
  </si>
  <si>
    <t>Punto Séptimo del Acta 3065 de fecha 21 de agosto de 2020, publicada en el portal de CEPA</t>
  </si>
  <si>
    <t>CIDECA, S.A. DE C.V.</t>
  </si>
  <si>
    <t>CASA AMA, S.A. DE C.V.</t>
  </si>
  <si>
    <t>UDP PELSA HJ CONSTRUCCIÓN</t>
  </si>
  <si>
    <t>Trescientos ochenta (380) días calendario, a partir de la fecha establecida como Orden de Inicio. (22/09/2020)</t>
  </si>
  <si>
    <t>CIENTO TREINTA Y CINCO (135) DÍAS CALENDARIO, contado a partir de la fecha de la Orden de Inicio (09/03/2020)</t>
  </si>
  <si>
    <t>Contratar los servicios para el mejoramiento de infraestructura eléctrica de la Subestación 2 del Aeropuerto Internacional de El Salvador, San Oscar Arnulfo Romero y Galdámez</t>
  </si>
  <si>
    <t>Licitación Abierta CEPA LA-17/2020, “Trabajos Civiles Complementarios para la Terminal de Pasajeros, del Aeropuerto Internacional de El Salvador, San Óscar Arnulfo Romero y Galdámez”</t>
  </si>
  <si>
    <t>INELCI, S.A. DE C.V.</t>
  </si>
  <si>
    <t>Punto Segundo del Acta 3078 de fecha 19 de noviembre de 2020, publicada en el portal de CEPA</t>
  </si>
  <si>
    <t>JASPORT COMPANY, S.A. DE C.V.</t>
  </si>
  <si>
    <t>ATACO, S.A. DE C.V.</t>
  </si>
  <si>
    <t>CIENTO DIEZ (110) DÍAS CALENDARIO, a partir de la fecha establecida como orden de inicio (07/12/2020)</t>
  </si>
  <si>
    <t>Licitación Abierta CEPA LA-18/2020, “Trabajos Eléctricos Complementarios para el Proyecto de Ampliación de la Terminal de Pasajeros del Aeropuerto Internacional de El Salvador, San Óscar Arnulfo Romero y Galdámez, Etapa 1”</t>
  </si>
  <si>
    <t>Contratar los Trabajos Civiles Complementarios para la Terminal de Pasajeros, del Aeropuerto Internacional de El Salvador, San Óscar Arnulfo Romero y Galdámez</t>
  </si>
  <si>
    <t>Contratar los trabajos eléctricos complementarios para el proyecto de ampliación de la terminal de pasajeros del Aeropuerto Internacional de El Salvador, San Óscar Arnulfo Romero Y Galdámez, etapa 1</t>
  </si>
  <si>
    <t>PRODEL, S.A. DE C.V.</t>
  </si>
  <si>
    <t>CAABSA CONSTRUCTORA, S.A. DE C.V.</t>
  </si>
  <si>
    <t>Punto Quinto del Acta 3079 de fecha 19 de noviembre de 2020, publicada en el portal de CEPA</t>
  </si>
  <si>
    <t>CIENTO CUARENTA (140) DÍAS CALENDARIO a partir de la fecha de la Orden de Inicio (15/12/2020)</t>
  </si>
  <si>
    <t>Licitación Abierta CEPA LA-19/2020, “Suministro de repuestos para equipos de manejo de carga del Puerto de Acajutla”</t>
  </si>
  <si>
    <t>Contratar el Suministro de repuestos para equipos de manejo de carga del Puerto de Acajutla</t>
  </si>
  <si>
    <t>CONSTRUMARKET, S.A. DE C.V.</t>
  </si>
  <si>
    <t>PROINDECA, S.A. DE C.V.</t>
  </si>
  <si>
    <t>COMPAÑÍA SALVADOREÑA  DE MAQUINARIA, S.A. DE C.V.</t>
  </si>
  <si>
    <t>Punto Decimoctavo del Acta 3081 de fecha 11 de diciembre de 2020, publicada en el portal de CEPA</t>
  </si>
  <si>
    <t>CIENTO CINCUENTA Y CINCO (155) DÍAS CALENDARIO, contados a partir de la fecha establecida como Orden de Inicio (12/01/2021)</t>
  </si>
  <si>
    <t>Adjudicada, hasta la suma presupuestaria</t>
  </si>
  <si>
    <t>Contratar el servicio de seguridad para los estacionamientos de Terminal de Pasajeros y Terminal de Carga</t>
  </si>
  <si>
    <t>GRUPO C&amp;A ASOCIADOS, S.A. DE C.V.</t>
  </si>
  <si>
    <t>GRUPO ROMERO ORTÍZ, S.A. DE C.V.</t>
  </si>
  <si>
    <t>Licitación Pública CEPA LP-08/2020 “Suministro de papel higiénico y papel toalla para las empresas de CEPA y FENADESAL, para el año 2020”</t>
  </si>
  <si>
    <t>Contratar el suministro total o parcial de papel higiénico y papel toalla para las empresas de CEPA y FENADESAL, para el año 2020</t>
  </si>
  <si>
    <t>JOSÉ EDGARDO HERNÁNDEZ PINEDA</t>
  </si>
  <si>
    <t>Punto Quinto del Acta 3034 de fecha 10 de enero de 2020, publicada en el portal de CEPA</t>
  </si>
  <si>
    <t>MARÍA GUILLERMINA AGUILAR JOVEL</t>
  </si>
  <si>
    <t>PRODUCTOS DIVERSOS DE EL SALVADOR, S.A. DE C.V.</t>
  </si>
  <si>
    <t>FREUND, S.A. DE C.V.</t>
  </si>
  <si>
    <t>Licitación Pública CEPA LP-26/2020 “Contratación de agencia de publicidad para La Comisión Ejecutiva Portuaria Autónoma, para el año 2020”</t>
  </si>
  <si>
    <t>Contratar una agencia de publicidad para la CEPA</t>
  </si>
  <si>
    <t>AKVERTISING, S.A. DE C.V.</t>
  </si>
  <si>
    <t>Punto Septimo del Acta 3074 de fecha 14 de octubre de 2020, publicada en el portal de CEPA</t>
  </si>
  <si>
    <t>AMÉRICA PUBLICAIDAD, S.A. DE C.V.</t>
  </si>
  <si>
    <t>Licitación Pública CEPA LP-04/2020, “Servicio de arrendamiento de un sistema de comunicación digital por radio para el Puerto de Acajutla, para el año 2020”</t>
  </si>
  <si>
    <t>GLOBAL COMMUNICATIONS EL SALVADOR, S.A. DE C.V.</t>
  </si>
  <si>
    <t>Punto Septimo del Acta 3033 de fecha 20 de diciembre de 2019, publicada en el portal de CEPA</t>
  </si>
  <si>
    <t>Contratar el servicio de arrendamiento de un sistema de comunicación digital por radio en El Puerto de Acajutla</t>
  </si>
  <si>
    <t>Licitación Pública CEPA LP-10/2020, “Servicios de seguridad para el Estacionamiento Público de la Terminal de Pasajeros y Terminal de Carga, para el Aeropuerto Internacional de El Salvador, San Óscar Arnulfo Romero y Galdámez, para el año 2020”</t>
  </si>
  <si>
    <t>Punto Quinto del Acta 3043 de fecha 4 de marzo de 2020, publicada en el portal de CEPA</t>
  </si>
  <si>
    <t>INVESTIGACIONES Y SEGURIDAD, S.A. DE C.V.</t>
  </si>
  <si>
    <t>SERNASE, S.A. DE C.V.</t>
  </si>
  <si>
    <t>MÁXIMA ALERTA, S.A. DE C.V.</t>
  </si>
  <si>
    <t>GRUPO GLOBAL LEGIONS, S.A. DE C.V.</t>
  </si>
  <si>
    <t>Del 17 de marzo al 31 de diciembre de 2020</t>
  </si>
  <si>
    <t>Licitación Pública CEPA LP-30/2020, “Suministro de un Mini Cargador sobre orugas, para el Puerto de Acajutla, año 2020”</t>
  </si>
  <si>
    <t>Compañía Salvadoreña de Maquinaria, S.A. de C.V.</t>
  </si>
  <si>
    <t>Punto Decimoseptimo del Acta 3081 de fecha 11 de diciembre de 2020, publicada en el portal de CEPA</t>
  </si>
  <si>
    <t>COMPAÑÍA GENERAL DE EQUIPOS, S.A. DE C.V.</t>
  </si>
  <si>
    <t>Contratar el suministro de un mini cargador sobre orugas, para el Puerto de Acajutla</t>
  </si>
  <si>
    <t>Ciento cincuenta (150) días calendario, contado a partir de la fecha establecida como Orden de Inicio (08/01/2021)</t>
  </si>
  <si>
    <t>Licitación Pública CEPA LP-11/2020, “Servicios de Mantenimiento Preventivo y Correctivo para los vehículos de CEPA y FENADESAL, para el año 2020”</t>
  </si>
  <si>
    <t>Contratar los Servicios de Mantenimiento Preventivo y Correctivo para los vehículos de CEPA y FENADESAL, para el año 2020</t>
  </si>
  <si>
    <t>IMPRESSA TALLERES, S.A. DE C.V.</t>
  </si>
  <si>
    <t>Del 10 de enero al 31 de diciembre de 2020</t>
  </si>
  <si>
    <t>Del 26 de octubre al 31 de diciembre de 2020</t>
  </si>
  <si>
    <t>Punto Decimoseptimo del Acta 3051 de fecha 23 de abril de 2020, publicada en el portal de CEPA</t>
  </si>
  <si>
    <t>MARTELL, S.A. DE C.V.</t>
  </si>
  <si>
    <t>SEMAC, S.A. DE C.V.</t>
  </si>
  <si>
    <t xml:space="preserve">IMPORTADORA LA TIENDONA, S.A. DE C.V.  </t>
  </si>
  <si>
    <t>LA CASA DEL REPUESTO, S.A. DE C.V.</t>
  </si>
  <si>
    <t>Del 30 de junio al 31 de diciembre de 2020</t>
  </si>
  <si>
    <t>Licitación Pública CEPA LP-06/2020, “Suministro de Agua Envasada en Garrafas de 5 Galones para CEPA y FENADESAL”</t>
  </si>
  <si>
    <t>Inversiones Vida, S.A. de C.V.</t>
  </si>
  <si>
    <t>Del 28 de enero al 31 de diciembre de 2020</t>
  </si>
  <si>
    <t>Punto Vigesimoquinto del Acta 3033 de fecha 20 de diciembre de 2020, publicada en el portal de CEPA</t>
  </si>
  <si>
    <t>Contratar el suministro total o parcial de agua envasada en garrafas de 5 galones para la CEPA y FENADESAL</t>
  </si>
  <si>
    <t>Embotelladora Electropura, S.A. de C.V.</t>
  </si>
  <si>
    <t>Licitación Pública CEPA LP-18/2020, “Suministro de Treinta y Dos (32) Trajes Aluminizados para los Servicios de Salvamento y Extinción de Incendios (SEI) del Aeropuerto Internacional de El Salvador, San Óscar Arnulfo Romero y Galdámez y el Aeropuerto Internacional de Ilopango”</t>
  </si>
  <si>
    <t>Contratar el suministro total de trajes aluminizados para los servicios de Salvamento y Extinción de Incendios (SEI) del Aeropuerto Internacional de El Salvador, San Óscar Arnulfo Romero y Galdámez y el Aeropuerto Internacional de Ilopango</t>
  </si>
  <si>
    <t>METZGER INDUSTRIAL SUPPLIES, S.A. DE C.V.</t>
  </si>
  <si>
    <t>CIENTO CINCUENTA  (150) DÍAS CALENDARIO, contados a partir de la fecha establecida como Orden de Inicio (30/09/2020)</t>
  </si>
  <si>
    <t>Punto Sexto del Acta 3065 de fecha 21 de agosto de 2020, publicada en el portal de CEPA</t>
  </si>
  <si>
    <t>QUIMICOS Y MAQUINAS, S.A. DE C.V.</t>
  </si>
  <si>
    <t>Licitación Pública CEPA LP-28/2020 “Suministro de 15 equipos completos de autocontenidos de respiración autónoma (SCBA), para los servicios de salvamento y extinción de incendios del Aeropuerto Internacional de El Salvador, San Óscar Arnulfo Romero y Galdámez y Aeropuerto Internacional de Ilopango”</t>
  </si>
  <si>
    <t>Contratar el suministro de 15 equipos completos de autocontenidos de respiración autónoma</t>
  </si>
  <si>
    <t>CIENTO VEINTE  (120) DÍAS CALENDARIO, contados a partir de la fecha establecida como Orden de Inicio (28/01/2021)</t>
  </si>
  <si>
    <t>Punto Sexto del Acta 3082 de fecha 21 de diciembre de 2020, publicada en el portal de CEPA</t>
  </si>
  <si>
    <t>CENTRAL AMERICA SAFETY COMPANY DE EL SALVADOR, S.A. DE C.V.</t>
  </si>
  <si>
    <t>INFRA DE EL SALVADOR, S.A. DE C.V.</t>
  </si>
  <si>
    <t>Licitación Pública CEPA LP-29/2020, “Suministro de Cámaras Termográficas y Cámaras de Seguridad IP para el Aeropuerto Internacional de El Salvador, San Óscar Arnulfo Romero y Galdámez”</t>
  </si>
  <si>
    <t>Contratar el suministro e instalación total o parcial de cámaras termográficas y el suministro de cámaras de seguridad IP, para el Aeropuerto Internacional de El Salvador, San Óscar Arnulfo Romero y Galdámez</t>
  </si>
  <si>
    <t>NORDICTECH EL SALVADOR, S.A. DE C.V.</t>
  </si>
  <si>
    <t>Punto Tercero del Acta 3080 de fecha 23 de diciembre de 2020, publicada en el portal de CEPA</t>
  </si>
  <si>
    <t>STB COMPUTER, S.A. DE C.V.</t>
  </si>
  <si>
    <t>TAS EL SALVADOR, S.A. DE C.V.</t>
  </si>
  <si>
    <t>INFORME DE LOS VEINTE CONTRATOS DE MAYOR COSTO ECONÓMICO QUE FUERON ADJUDICADOS EN EL AÑO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</si>
</sst>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Calibri"/>
      <family val="2"/>
      <scheme val="minor"/>
    </font>
    <font>
      <sz val="12"/>
      <color theme="1"/>
      <name val="Museo Sans 300"/>
      <family val="3"/>
    </font>
    <font>
      <b/>
      <sz val="16"/>
      <color theme="1"/>
      <name val="Museo Sans 300"/>
      <family val="3"/>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0">
    <xf numFmtId="0" fontId="0" fillId="0" borderId="0" xfId="0"/>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4" fontId="1" fillId="0" borderId="1" xfId="0" applyNumberFormat="1" applyFont="1" applyBorder="1" applyAlignment="1">
      <alignment horizontal="center" vertical="center" wrapText="1"/>
    </xf>
    <xf numFmtId="4" fontId="1" fillId="0" borderId="1" xfId="0" applyNumberFormat="1" applyFont="1" applyBorder="1" applyAlignment="1">
      <alignment horizontal="center" vertical="center"/>
    </xf>
    <xf numFmtId="4" fontId="0" fillId="0" borderId="0" xfId="0" applyNumberFormat="1"/>
    <xf numFmtId="0" fontId="1" fillId="0" borderId="1" xfId="0" applyFont="1" applyBorder="1" applyAlignment="1">
      <alignment horizontal="center" vertical="center" wrapText="1"/>
    </xf>
    <xf numFmtId="0" fontId="1" fillId="0" borderId="1" xfId="0" applyFont="1" applyBorder="1" applyAlignment="1">
      <alignment horizontal="center" vertical="center"/>
    </xf>
    <xf numFmtId="0" fontId="2" fillId="0" borderId="1" xfId="0" applyFont="1" applyBorder="1" applyAlignment="1">
      <alignment horizontal="center" vertical="center"/>
    </xf>
    <xf numFmtId="4" fontId="1" fillId="0" borderId="1" xfId="0" applyNumberFormat="1" applyFont="1" applyBorder="1" applyAlignment="1">
      <alignment horizontal="center" vertical="center" wrapText="1"/>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J73"/>
  <sheetViews>
    <sheetView tabSelected="1" topLeftCell="C49" zoomScale="80" zoomScaleNormal="80" workbookViewId="0">
      <selection activeCell="G53" sqref="G53:G57"/>
    </sheetView>
  </sheetViews>
  <sheetFormatPr baseColWidth="10" defaultColWidth="9.140625" defaultRowHeight="15" x14ac:dyDescent="0.25"/>
  <cols>
    <col min="1" max="1" width="5.85546875" customWidth="1"/>
    <col min="2" max="2" width="53.140625" customWidth="1"/>
    <col min="3" max="3" width="47.140625" customWidth="1"/>
    <col min="4" max="4" width="38" customWidth="1"/>
    <col min="5" max="5" width="39.42578125" customWidth="1"/>
    <col min="6" max="6" width="15.5703125" customWidth="1"/>
    <col min="7" max="7" width="19.28515625" customWidth="1"/>
    <col min="8" max="8" width="45.42578125" customWidth="1"/>
    <col min="9" max="9" width="18.5703125" customWidth="1"/>
    <col min="10" max="10" width="18.140625" customWidth="1"/>
  </cols>
  <sheetData>
    <row r="2" spans="1:10" ht="36.75" customHeight="1" x14ac:dyDescent="0.25">
      <c r="A2" s="8" t="s">
        <v>159</v>
      </c>
      <c r="B2" s="8"/>
      <c r="C2" s="8"/>
      <c r="D2" s="8"/>
      <c r="E2" s="8"/>
      <c r="F2" s="8"/>
      <c r="G2" s="8"/>
      <c r="H2" s="8"/>
      <c r="I2" s="8"/>
      <c r="J2" s="8"/>
    </row>
    <row r="3" spans="1:10" ht="45.75" customHeight="1" x14ac:dyDescent="0.25">
      <c r="A3" s="1" t="s">
        <v>0</v>
      </c>
      <c r="B3" s="1" t="s">
        <v>1</v>
      </c>
      <c r="C3" s="1" t="s">
        <v>4</v>
      </c>
      <c r="D3" s="1" t="s">
        <v>10</v>
      </c>
      <c r="E3" s="1" t="s">
        <v>11</v>
      </c>
      <c r="F3" s="2" t="s">
        <v>5</v>
      </c>
      <c r="G3" s="2" t="s">
        <v>21</v>
      </c>
      <c r="H3" s="6" t="s">
        <v>12</v>
      </c>
      <c r="I3" s="6"/>
      <c r="J3" s="2" t="s">
        <v>13</v>
      </c>
    </row>
    <row r="4" spans="1:10" ht="24.75" customHeight="1" x14ac:dyDescent="0.25">
      <c r="A4" s="7">
        <v>1</v>
      </c>
      <c r="B4" s="6" t="s">
        <v>2</v>
      </c>
      <c r="C4" s="6" t="s">
        <v>3</v>
      </c>
      <c r="D4" s="2" t="s">
        <v>6</v>
      </c>
      <c r="E4" s="3">
        <v>297204</v>
      </c>
      <c r="F4" s="6" t="s">
        <v>9</v>
      </c>
      <c r="G4" s="6" t="s">
        <v>23</v>
      </c>
      <c r="H4" s="2" t="s">
        <v>17</v>
      </c>
      <c r="I4" s="4">
        <v>494844</v>
      </c>
      <c r="J4" s="6" t="s">
        <v>20</v>
      </c>
    </row>
    <row r="5" spans="1:10" ht="24.75" customHeight="1" x14ac:dyDescent="0.25">
      <c r="A5" s="7"/>
      <c r="B5" s="6"/>
      <c r="C5" s="6"/>
      <c r="D5" s="1" t="s">
        <v>7</v>
      </c>
      <c r="E5" s="3">
        <v>504840</v>
      </c>
      <c r="F5" s="6"/>
      <c r="G5" s="6"/>
      <c r="H5" s="2" t="s">
        <v>18</v>
      </c>
      <c r="I5" s="4">
        <v>830904</v>
      </c>
      <c r="J5" s="6"/>
    </row>
    <row r="6" spans="1:10" ht="24.75" customHeight="1" x14ac:dyDescent="0.25">
      <c r="A6" s="7"/>
      <c r="B6" s="6"/>
      <c r="C6" s="6"/>
      <c r="D6" s="1" t="s">
        <v>8</v>
      </c>
      <c r="E6" s="3">
        <v>13020</v>
      </c>
      <c r="F6" s="6"/>
      <c r="G6" s="6"/>
      <c r="H6" s="2" t="s">
        <v>19</v>
      </c>
      <c r="I6" s="4">
        <v>697632</v>
      </c>
      <c r="J6" s="6"/>
    </row>
    <row r="7" spans="1:10" ht="24.75" customHeight="1" x14ac:dyDescent="0.25">
      <c r="A7" s="7"/>
      <c r="B7" s="6"/>
      <c r="C7" s="6"/>
      <c r="D7" s="7" t="s">
        <v>22</v>
      </c>
      <c r="E7" s="9" t="s">
        <v>22</v>
      </c>
      <c r="F7" s="6"/>
      <c r="G7" s="6"/>
      <c r="H7" s="2" t="s">
        <v>15</v>
      </c>
      <c r="I7" s="4">
        <v>709800</v>
      </c>
      <c r="J7" s="6"/>
    </row>
    <row r="8" spans="1:10" ht="24.75" customHeight="1" x14ac:dyDescent="0.25">
      <c r="A8" s="7"/>
      <c r="B8" s="6"/>
      <c r="C8" s="6"/>
      <c r="D8" s="7"/>
      <c r="E8" s="9"/>
      <c r="F8" s="6"/>
      <c r="G8" s="6"/>
      <c r="H8" s="2" t="s">
        <v>16</v>
      </c>
      <c r="I8" s="4">
        <v>167772</v>
      </c>
      <c r="J8" s="6"/>
    </row>
    <row r="9" spans="1:10" ht="19.5" customHeight="1" x14ac:dyDescent="0.25">
      <c r="A9" s="7">
        <v>2</v>
      </c>
      <c r="B9" s="6" t="s">
        <v>24</v>
      </c>
      <c r="C9" s="6" t="s">
        <v>25</v>
      </c>
      <c r="D9" s="1" t="s">
        <v>26</v>
      </c>
      <c r="E9" s="3">
        <f>2101483.62+3000</f>
        <v>2104483.62</v>
      </c>
      <c r="F9" s="6" t="s">
        <v>33</v>
      </c>
      <c r="G9" s="6" t="s">
        <v>29</v>
      </c>
      <c r="H9" s="2" t="s">
        <v>26</v>
      </c>
      <c r="I9" s="4">
        <v>2113790.81</v>
      </c>
      <c r="J9" s="6" t="s">
        <v>20</v>
      </c>
    </row>
    <row r="10" spans="1:10" ht="19.5" customHeight="1" x14ac:dyDescent="0.25">
      <c r="A10" s="7"/>
      <c r="B10" s="6"/>
      <c r="C10" s="6"/>
      <c r="D10" s="1" t="s">
        <v>27</v>
      </c>
      <c r="E10" s="3">
        <v>1237049.21</v>
      </c>
      <c r="F10" s="6"/>
      <c r="G10" s="6"/>
      <c r="H10" s="2" t="s">
        <v>27</v>
      </c>
      <c r="I10" s="4">
        <v>1360018.01</v>
      </c>
      <c r="J10" s="6"/>
    </row>
    <row r="11" spans="1:10" ht="19.5" customHeight="1" x14ac:dyDescent="0.25">
      <c r="A11" s="7"/>
      <c r="B11" s="6"/>
      <c r="C11" s="6"/>
      <c r="D11" s="1" t="s">
        <v>28</v>
      </c>
      <c r="E11" s="3">
        <v>79224.23</v>
      </c>
      <c r="F11" s="6"/>
      <c r="G11" s="6"/>
      <c r="H11" s="2" t="s">
        <v>28</v>
      </c>
      <c r="I11" s="4">
        <v>3113609.03</v>
      </c>
      <c r="J11" s="6"/>
    </row>
    <row r="12" spans="1:10" ht="19.5" customHeight="1" x14ac:dyDescent="0.25">
      <c r="A12" s="7"/>
      <c r="B12" s="6"/>
      <c r="C12" s="6"/>
      <c r="D12" s="7" t="s">
        <v>22</v>
      </c>
      <c r="E12" s="9" t="s">
        <v>22</v>
      </c>
      <c r="F12" s="6"/>
      <c r="G12" s="6"/>
      <c r="H12" s="2" t="s">
        <v>30</v>
      </c>
      <c r="I12" s="4">
        <v>81081.42</v>
      </c>
      <c r="J12" s="6"/>
    </row>
    <row r="13" spans="1:10" ht="19.5" customHeight="1" x14ac:dyDescent="0.25">
      <c r="A13" s="7"/>
      <c r="B13" s="6"/>
      <c r="C13" s="6"/>
      <c r="D13" s="7"/>
      <c r="E13" s="9"/>
      <c r="F13" s="6"/>
      <c r="G13" s="6"/>
      <c r="H13" s="2" t="s">
        <v>31</v>
      </c>
      <c r="I13" s="4">
        <v>78243.210000000006</v>
      </c>
      <c r="J13" s="6"/>
    </row>
    <row r="14" spans="1:10" ht="19.5" customHeight="1" x14ac:dyDescent="0.25">
      <c r="A14" s="7"/>
      <c r="B14" s="6"/>
      <c r="C14" s="6"/>
      <c r="D14" s="7"/>
      <c r="E14" s="9"/>
      <c r="F14" s="6"/>
      <c r="G14" s="6"/>
      <c r="H14" s="2" t="s">
        <v>32</v>
      </c>
      <c r="I14" s="4">
        <v>1575904.83</v>
      </c>
      <c r="J14" s="6"/>
    </row>
    <row r="15" spans="1:10" ht="96" customHeight="1" x14ac:dyDescent="0.25">
      <c r="A15" s="7">
        <v>3</v>
      </c>
      <c r="B15" s="6" t="s">
        <v>34</v>
      </c>
      <c r="C15" s="6" t="s">
        <v>41</v>
      </c>
      <c r="D15" s="2" t="s">
        <v>35</v>
      </c>
      <c r="E15" s="1" t="s">
        <v>36</v>
      </c>
      <c r="F15" s="6" t="s">
        <v>40</v>
      </c>
      <c r="G15" s="6" t="s">
        <v>46</v>
      </c>
      <c r="H15" s="2" t="str">
        <f t="shared" ref="H15:H17" si="0">D15</f>
        <v>ESTIBADORES DE EL SALVADOR S.A. de C.V.</v>
      </c>
      <c r="I15" s="1" t="str">
        <f>E15</f>
        <v xml:space="preserve">797,996‬.00 </v>
      </c>
      <c r="J15" s="6" t="s">
        <v>91</v>
      </c>
    </row>
    <row r="16" spans="1:10" ht="96" customHeight="1" x14ac:dyDescent="0.25">
      <c r="A16" s="7"/>
      <c r="B16" s="6"/>
      <c r="C16" s="6"/>
      <c r="D16" s="2" t="s">
        <v>37</v>
      </c>
      <c r="E16" s="1" t="s">
        <v>36</v>
      </c>
      <c r="F16" s="6"/>
      <c r="G16" s="6"/>
      <c r="H16" s="2" t="str">
        <f t="shared" si="0"/>
        <v>TRANSPORTES PORTUARIOS DEL PACIFICO, S.A. de C.V.</v>
      </c>
      <c r="I16" s="1" t="str">
        <f t="shared" ref="I16:I17" si="1">E16</f>
        <v xml:space="preserve">797,996‬.00 </v>
      </c>
      <c r="J16" s="6"/>
    </row>
    <row r="17" spans="1:10" ht="96" customHeight="1" x14ac:dyDescent="0.25">
      <c r="A17" s="7"/>
      <c r="B17" s="6"/>
      <c r="C17" s="6"/>
      <c r="D17" s="2" t="s">
        <v>38</v>
      </c>
      <c r="E17" s="1" t="s">
        <v>36</v>
      </c>
      <c r="F17" s="6"/>
      <c r="G17" s="6"/>
      <c r="H17" s="2" t="str">
        <f t="shared" si="0"/>
        <v>JAIRO ADAURI ARÉVALO SÁNCHEZ</v>
      </c>
      <c r="I17" s="1" t="str">
        <f t="shared" si="1"/>
        <v xml:space="preserve">797,996‬.00 </v>
      </c>
      <c r="J17" s="6"/>
    </row>
    <row r="18" spans="1:10" ht="60.75" customHeight="1" x14ac:dyDescent="0.25">
      <c r="A18" s="6">
        <v>4</v>
      </c>
      <c r="B18" s="6" t="s">
        <v>42</v>
      </c>
      <c r="C18" s="6" t="s">
        <v>43</v>
      </c>
      <c r="D18" s="6" t="s">
        <v>44</v>
      </c>
      <c r="E18" s="7">
        <f>29366.53+890144.24</f>
        <v>919510.77</v>
      </c>
      <c r="F18" s="6" t="s">
        <v>45</v>
      </c>
      <c r="G18" s="6" t="s">
        <v>39</v>
      </c>
      <c r="H18" s="2" t="s">
        <v>44</v>
      </c>
      <c r="I18" s="2">
        <f>E18</f>
        <v>919510.77</v>
      </c>
      <c r="J18" s="6" t="s">
        <v>20</v>
      </c>
    </row>
    <row r="19" spans="1:10" ht="60.75" customHeight="1" x14ac:dyDescent="0.25">
      <c r="A19" s="6"/>
      <c r="B19" s="6"/>
      <c r="C19" s="6"/>
      <c r="D19" s="6"/>
      <c r="E19" s="7"/>
      <c r="F19" s="6"/>
      <c r="G19" s="6"/>
      <c r="H19" s="2" t="s">
        <v>47</v>
      </c>
      <c r="I19" s="3">
        <v>901576.76</v>
      </c>
      <c r="J19" s="6"/>
    </row>
    <row r="20" spans="1:10" ht="120" customHeight="1" x14ac:dyDescent="0.25">
      <c r="A20" s="2">
        <v>5</v>
      </c>
      <c r="B20" s="2" t="s">
        <v>49</v>
      </c>
      <c r="C20" s="2" t="s">
        <v>52</v>
      </c>
      <c r="D20" s="2" t="s">
        <v>50</v>
      </c>
      <c r="E20" s="3">
        <v>627082.82999999996</v>
      </c>
      <c r="F20" s="2" t="s">
        <v>51</v>
      </c>
      <c r="G20" s="2" t="s">
        <v>48</v>
      </c>
      <c r="H20" s="2" t="s">
        <v>22</v>
      </c>
      <c r="I20" s="2" t="s">
        <v>22</v>
      </c>
      <c r="J20" s="2" t="s">
        <v>20</v>
      </c>
    </row>
    <row r="21" spans="1:10" ht="32.25" customHeight="1" x14ac:dyDescent="0.25">
      <c r="A21" s="6">
        <v>6</v>
      </c>
      <c r="B21" s="6" t="s">
        <v>53</v>
      </c>
      <c r="C21" s="6" t="s">
        <v>54</v>
      </c>
      <c r="D21" s="2" t="s">
        <v>55</v>
      </c>
      <c r="E21" s="3">
        <v>61594.55</v>
      </c>
      <c r="F21" s="6" t="s">
        <v>69</v>
      </c>
      <c r="G21" s="6" t="s">
        <v>61</v>
      </c>
      <c r="H21" s="2" t="s">
        <v>55</v>
      </c>
      <c r="I21" s="3">
        <v>138540.16</v>
      </c>
      <c r="J21" s="6" t="s">
        <v>60</v>
      </c>
    </row>
    <row r="22" spans="1:10" ht="32.25" customHeight="1" x14ac:dyDescent="0.25">
      <c r="A22" s="6"/>
      <c r="B22" s="6"/>
      <c r="C22" s="6"/>
      <c r="D22" s="2" t="s">
        <v>56</v>
      </c>
      <c r="E22" s="3">
        <v>151569.29999999999</v>
      </c>
      <c r="F22" s="6"/>
      <c r="G22" s="6"/>
      <c r="H22" s="2" t="s">
        <v>56</v>
      </c>
      <c r="I22" s="3">
        <v>206501.8</v>
      </c>
      <c r="J22" s="6"/>
    </row>
    <row r="23" spans="1:10" ht="32.25" customHeight="1" x14ac:dyDescent="0.25">
      <c r="A23" s="6"/>
      <c r="B23" s="6"/>
      <c r="C23" s="6"/>
      <c r="D23" s="2" t="s">
        <v>57</v>
      </c>
      <c r="E23" s="3">
        <v>20672.009999999998</v>
      </c>
      <c r="F23" s="6"/>
      <c r="G23" s="6"/>
      <c r="H23" s="2" t="s">
        <v>57</v>
      </c>
      <c r="I23" s="3">
        <v>199422.36</v>
      </c>
      <c r="J23" s="6"/>
    </row>
    <row r="24" spans="1:10" ht="32.25" customHeight="1" x14ac:dyDescent="0.25">
      <c r="A24" s="6"/>
      <c r="B24" s="6"/>
      <c r="C24" s="6"/>
      <c r="D24" s="2" t="s">
        <v>58</v>
      </c>
      <c r="E24" s="2">
        <v>178.5</v>
      </c>
      <c r="F24" s="6"/>
      <c r="G24" s="6"/>
      <c r="H24" s="2" t="s">
        <v>58</v>
      </c>
      <c r="I24" s="3">
        <v>44472.75</v>
      </c>
      <c r="J24" s="6"/>
    </row>
    <row r="25" spans="1:10" ht="32.25" customHeight="1" x14ac:dyDescent="0.25">
      <c r="A25" s="6"/>
      <c r="B25" s="6"/>
      <c r="C25" s="6"/>
      <c r="D25" s="2" t="s">
        <v>22</v>
      </c>
      <c r="E25" s="2" t="s">
        <v>22</v>
      </c>
      <c r="F25" s="6"/>
      <c r="G25" s="6"/>
      <c r="H25" s="2" t="s">
        <v>59</v>
      </c>
      <c r="I25" s="3">
        <v>81913.649999999994</v>
      </c>
      <c r="J25" s="6"/>
    </row>
    <row r="26" spans="1:10" ht="135" customHeight="1" x14ac:dyDescent="0.25">
      <c r="A26" s="6">
        <v>7</v>
      </c>
      <c r="B26" s="6" t="s">
        <v>62</v>
      </c>
      <c r="C26" s="6" t="s">
        <v>70</v>
      </c>
      <c r="D26" s="6" t="s">
        <v>63</v>
      </c>
      <c r="E26" s="9">
        <v>454642.39</v>
      </c>
      <c r="F26" s="6" t="s">
        <v>68</v>
      </c>
      <c r="G26" s="6" t="s">
        <v>64</v>
      </c>
      <c r="H26" s="2" t="str">
        <f>D26</f>
        <v>SIEMENS, S.A.</v>
      </c>
      <c r="I26" s="3">
        <f>E26</f>
        <v>454642.39</v>
      </c>
      <c r="J26" s="6" t="s">
        <v>14</v>
      </c>
    </row>
    <row r="27" spans="1:10" ht="15.75" x14ac:dyDescent="0.25">
      <c r="A27" s="6"/>
      <c r="B27" s="6"/>
      <c r="C27" s="6"/>
      <c r="D27" s="6"/>
      <c r="E27" s="9"/>
      <c r="F27" s="6"/>
      <c r="G27" s="6"/>
      <c r="H27" s="2" t="s">
        <v>65</v>
      </c>
      <c r="I27" s="3">
        <f>676793.25*1.13</f>
        <v>764776.37249999994</v>
      </c>
      <c r="J27" s="6"/>
    </row>
    <row r="28" spans="1:10" ht="15.75" x14ac:dyDescent="0.25">
      <c r="A28" s="6"/>
      <c r="B28" s="6"/>
      <c r="C28" s="6"/>
      <c r="D28" s="6"/>
      <c r="E28" s="9"/>
      <c r="F28" s="6"/>
      <c r="G28" s="6"/>
      <c r="H28" s="2" t="s">
        <v>66</v>
      </c>
      <c r="I28" s="3">
        <f>592811.93*1.13</f>
        <v>669877.48089999997</v>
      </c>
      <c r="J28" s="6"/>
    </row>
    <row r="29" spans="1:10" ht="15.75" x14ac:dyDescent="0.25">
      <c r="A29" s="6"/>
      <c r="B29" s="6"/>
      <c r="C29" s="6"/>
      <c r="D29" s="6"/>
      <c r="E29" s="9"/>
      <c r="F29" s="6"/>
      <c r="G29" s="6"/>
      <c r="H29" s="2" t="s">
        <v>67</v>
      </c>
      <c r="I29" s="3">
        <f>643654*1.13</f>
        <v>727329.0199999999</v>
      </c>
      <c r="J29" s="6"/>
    </row>
    <row r="30" spans="1:10" ht="48" customHeight="1" x14ac:dyDescent="0.25">
      <c r="A30" s="6">
        <v>8</v>
      </c>
      <c r="B30" s="6" t="s">
        <v>71</v>
      </c>
      <c r="C30" s="6" t="s">
        <v>78</v>
      </c>
      <c r="D30" s="2" t="s">
        <v>72</v>
      </c>
      <c r="E30" s="3">
        <v>314658.83</v>
      </c>
      <c r="F30" s="6" t="s">
        <v>76</v>
      </c>
      <c r="G30" s="6" t="s">
        <v>73</v>
      </c>
      <c r="H30" s="2" t="str">
        <f>D30</f>
        <v>INELCI, S.A. DE C.V.</v>
      </c>
      <c r="I30" s="3">
        <f>E30</f>
        <v>314658.83</v>
      </c>
      <c r="J30" s="6" t="s">
        <v>14</v>
      </c>
    </row>
    <row r="31" spans="1:10" ht="48" customHeight="1" x14ac:dyDescent="0.25">
      <c r="A31" s="6"/>
      <c r="B31" s="6"/>
      <c r="C31" s="6"/>
      <c r="D31" s="6" t="s">
        <v>22</v>
      </c>
      <c r="E31" s="6" t="s">
        <v>22</v>
      </c>
      <c r="F31" s="6"/>
      <c r="G31" s="6"/>
      <c r="H31" s="2" t="s">
        <v>74</v>
      </c>
      <c r="I31" s="3">
        <v>319747.68</v>
      </c>
      <c r="J31" s="6"/>
    </row>
    <row r="32" spans="1:10" ht="48" customHeight="1" x14ac:dyDescent="0.25">
      <c r="A32" s="6"/>
      <c r="B32" s="6"/>
      <c r="C32" s="6"/>
      <c r="D32" s="6"/>
      <c r="E32" s="6"/>
      <c r="F32" s="6"/>
      <c r="G32" s="6"/>
      <c r="H32" s="2" t="s">
        <v>75</v>
      </c>
      <c r="I32" s="3">
        <v>330079.7</v>
      </c>
      <c r="J32" s="6"/>
    </row>
    <row r="33" spans="1:10" ht="44.25" customHeight="1" x14ac:dyDescent="0.25">
      <c r="A33" s="6">
        <v>9</v>
      </c>
      <c r="B33" s="6" t="s">
        <v>77</v>
      </c>
      <c r="C33" s="6" t="s">
        <v>79</v>
      </c>
      <c r="D33" s="2" t="s">
        <v>80</v>
      </c>
      <c r="E33" s="3">
        <v>286181</v>
      </c>
      <c r="F33" s="6" t="s">
        <v>83</v>
      </c>
      <c r="G33" s="6" t="s">
        <v>82</v>
      </c>
      <c r="H33" s="2" t="str">
        <f>D33</f>
        <v>PRODEL, S.A. DE C.V.</v>
      </c>
      <c r="I33" s="3">
        <f>E33</f>
        <v>286181</v>
      </c>
      <c r="J33" s="6" t="s">
        <v>14</v>
      </c>
    </row>
    <row r="34" spans="1:10" ht="44.25" customHeight="1" x14ac:dyDescent="0.25">
      <c r="A34" s="6"/>
      <c r="B34" s="6"/>
      <c r="C34" s="6"/>
      <c r="D34" s="6" t="s">
        <v>22</v>
      </c>
      <c r="E34" s="6" t="s">
        <v>22</v>
      </c>
      <c r="F34" s="6"/>
      <c r="G34" s="6"/>
      <c r="H34" s="2" t="s">
        <v>81</v>
      </c>
      <c r="I34" s="3">
        <v>393240.93</v>
      </c>
      <c r="J34" s="6"/>
    </row>
    <row r="35" spans="1:10" ht="44.25" customHeight="1" x14ac:dyDescent="0.25">
      <c r="A35" s="6"/>
      <c r="B35" s="6"/>
      <c r="C35" s="6"/>
      <c r="D35" s="6"/>
      <c r="E35" s="6"/>
      <c r="F35" s="6"/>
      <c r="G35" s="6"/>
      <c r="H35" s="2" t="s">
        <v>65</v>
      </c>
      <c r="I35" s="3">
        <f>311153.76*1.13</f>
        <v>351603.7488</v>
      </c>
      <c r="J35" s="6"/>
    </row>
    <row r="36" spans="1:10" ht="59.25" customHeight="1" x14ac:dyDescent="0.25">
      <c r="A36" s="6">
        <v>10</v>
      </c>
      <c r="B36" s="6" t="s">
        <v>84</v>
      </c>
      <c r="C36" s="6" t="s">
        <v>85</v>
      </c>
      <c r="D36" s="2" t="s">
        <v>86</v>
      </c>
      <c r="E36" s="3">
        <v>190503.56</v>
      </c>
      <c r="F36" s="6" t="s">
        <v>90</v>
      </c>
      <c r="G36" s="6" t="s">
        <v>89</v>
      </c>
      <c r="H36" s="2" t="str">
        <f>D36</f>
        <v>CONSTRUMARKET, S.A. DE C.V.</v>
      </c>
      <c r="I36" s="3">
        <f>E36</f>
        <v>190503.56</v>
      </c>
      <c r="J36" s="6" t="s">
        <v>60</v>
      </c>
    </row>
    <row r="37" spans="1:10" ht="59.25" customHeight="1" x14ac:dyDescent="0.25">
      <c r="A37" s="6"/>
      <c r="B37" s="6"/>
      <c r="C37" s="6"/>
      <c r="D37" s="2" t="s">
        <v>87</v>
      </c>
      <c r="E37" s="3">
        <v>15718.2</v>
      </c>
      <c r="F37" s="6"/>
      <c r="G37" s="6"/>
      <c r="H37" s="2" t="str">
        <f t="shared" ref="H37:H39" si="2">D37</f>
        <v>PROINDECA, S.A. DE C.V.</v>
      </c>
      <c r="I37" s="3">
        <f t="shared" ref="I37:I39" si="3">E37</f>
        <v>15718.2</v>
      </c>
      <c r="J37" s="6"/>
    </row>
    <row r="38" spans="1:10" ht="59.25" customHeight="1" x14ac:dyDescent="0.25">
      <c r="A38" s="6"/>
      <c r="B38" s="6"/>
      <c r="C38" s="6"/>
      <c r="D38" s="2" t="s">
        <v>88</v>
      </c>
      <c r="E38" s="3">
        <v>22439.75</v>
      </c>
      <c r="F38" s="6"/>
      <c r="G38" s="6"/>
      <c r="H38" s="2" t="str">
        <f t="shared" si="2"/>
        <v>COMPAÑÍA SALVADOREÑA  DE MAQUINARIA, S.A. DE C.V.</v>
      </c>
      <c r="I38" s="3">
        <f t="shared" si="3"/>
        <v>22439.75</v>
      </c>
      <c r="J38" s="6"/>
    </row>
    <row r="39" spans="1:10" ht="45" customHeight="1" x14ac:dyDescent="0.25">
      <c r="A39" s="6">
        <v>11</v>
      </c>
      <c r="B39" s="6" t="s">
        <v>135</v>
      </c>
      <c r="C39" s="6" t="s">
        <v>139</v>
      </c>
      <c r="D39" s="2" t="s">
        <v>136</v>
      </c>
      <c r="E39" s="3">
        <v>71660</v>
      </c>
      <c r="F39" s="6" t="s">
        <v>137</v>
      </c>
      <c r="G39" s="6" t="s">
        <v>138</v>
      </c>
      <c r="H39" s="2" t="str">
        <f t="shared" si="2"/>
        <v>Inversiones Vida, S.A. de C.V.</v>
      </c>
      <c r="I39" s="3">
        <f t="shared" si="3"/>
        <v>71660</v>
      </c>
      <c r="J39" s="6" t="s">
        <v>14</v>
      </c>
    </row>
    <row r="40" spans="1:10" ht="45" customHeight="1" x14ac:dyDescent="0.25">
      <c r="A40" s="6"/>
      <c r="B40" s="6"/>
      <c r="C40" s="6"/>
      <c r="D40" s="2" t="s">
        <v>22</v>
      </c>
      <c r="E40" s="3" t="s">
        <v>22</v>
      </c>
      <c r="F40" s="6"/>
      <c r="G40" s="6"/>
      <c r="H40" s="2" t="s">
        <v>140</v>
      </c>
      <c r="I40" s="3">
        <v>79112.639999999999</v>
      </c>
      <c r="J40" s="6"/>
    </row>
    <row r="41" spans="1:10" ht="33" customHeight="1" x14ac:dyDescent="0.25">
      <c r="A41" s="6">
        <v>12</v>
      </c>
      <c r="B41" s="6" t="s">
        <v>95</v>
      </c>
      <c r="C41" s="6" t="s">
        <v>96</v>
      </c>
      <c r="D41" s="2" t="s">
        <v>97</v>
      </c>
      <c r="E41" s="3">
        <v>128861.41</v>
      </c>
      <c r="F41" s="6" t="s">
        <v>137</v>
      </c>
      <c r="G41" s="6" t="s">
        <v>98</v>
      </c>
      <c r="H41" s="2" t="str">
        <f>D41</f>
        <v>JOSÉ EDGARDO HERNÁNDEZ PINEDA</v>
      </c>
      <c r="I41" s="3">
        <f>E41</f>
        <v>128861.41</v>
      </c>
      <c r="J41" s="6" t="s">
        <v>14</v>
      </c>
    </row>
    <row r="42" spans="1:10" ht="26.25" customHeight="1" x14ac:dyDescent="0.25">
      <c r="A42" s="6"/>
      <c r="B42" s="6"/>
      <c r="C42" s="6"/>
      <c r="D42" s="6" t="s">
        <v>22</v>
      </c>
      <c r="E42" s="9" t="s">
        <v>22</v>
      </c>
      <c r="F42" s="6"/>
      <c r="G42" s="6"/>
      <c r="H42" s="2" t="s">
        <v>99</v>
      </c>
      <c r="I42" s="3">
        <v>131222.88</v>
      </c>
      <c r="J42" s="6"/>
    </row>
    <row r="43" spans="1:10" ht="26.25" customHeight="1" x14ac:dyDescent="0.25">
      <c r="A43" s="6"/>
      <c r="B43" s="6"/>
      <c r="C43" s="6"/>
      <c r="D43" s="6"/>
      <c r="E43" s="9"/>
      <c r="F43" s="6"/>
      <c r="G43" s="6"/>
      <c r="H43" s="2" t="s">
        <v>50</v>
      </c>
      <c r="I43" s="3">
        <v>250915.08</v>
      </c>
      <c r="J43" s="6"/>
    </row>
    <row r="44" spans="1:10" ht="26.25" customHeight="1" x14ac:dyDescent="0.25">
      <c r="A44" s="6"/>
      <c r="B44" s="6"/>
      <c r="C44" s="6"/>
      <c r="D44" s="6"/>
      <c r="E44" s="9"/>
      <c r="F44" s="6"/>
      <c r="G44" s="6"/>
      <c r="H44" s="2" t="s">
        <v>100</v>
      </c>
      <c r="I44" s="3">
        <v>109880.1</v>
      </c>
      <c r="J44" s="6"/>
    </row>
    <row r="45" spans="1:10" ht="26.25" customHeight="1" x14ac:dyDescent="0.25">
      <c r="A45" s="6"/>
      <c r="B45" s="6"/>
      <c r="C45" s="6"/>
      <c r="D45" s="6"/>
      <c r="E45" s="9"/>
      <c r="F45" s="6"/>
      <c r="G45" s="6"/>
      <c r="H45" s="2" t="s">
        <v>101</v>
      </c>
      <c r="I45" s="3">
        <v>139599.81</v>
      </c>
      <c r="J45" s="6"/>
    </row>
    <row r="46" spans="1:10" ht="75" customHeight="1" x14ac:dyDescent="0.25">
      <c r="A46" s="2">
        <v>13</v>
      </c>
      <c r="B46" s="2" t="s">
        <v>107</v>
      </c>
      <c r="C46" s="2" t="s">
        <v>110</v>
      </c>
      <c r="D46" s="2" t="s">
        <v>108</v>
      </c>
      <c r="E46" s="3">
        <v>174830.28</v>
      </c>
      <c r="F46" s="2" t="s">
        <v>127</v>
      </c>
      <c r="G46" s="2" t="s">
        <v>109</v>
      </c>
      <c r="H46" s="2" t="s">
        <v>108</v>
      </c>
      <c r="I46" s="3">
        <v>174830.28</v>
      </c>
      <c r="J46" s="2" t="s">
        <v>14</v>
      </c>
    </row>
    <row r="47" spans="1:10" ht="29.25" customHeight="1" x14ac:dyDescent="0.25">
      <c r="A47" s="6">
        <v>14</v>
      </c>
      <c r="B47" s="6" t="s">
        <v>111</v>
      </c>
      <c r="C47" s="6" t="s">
        <v>92</v>
      </c>
      <c r="D47" s="2" t="s">
        <v>94</v>
      </c>
      <c r="E47" s="3">
        <v>124300</v>
      </c>
      <c r="F47" s="6" t="s">
        <v>117</v>
      </c>
      <c r="G47" s="6" t="s">
        <v>112</v>
      </c>
      <c r="H47" s="2" t="str">
        <f>D47</f>
        <v>GRUPO ROMERO ORTÍZ, S.A. DE C.V.</v>
      </c>
      <c r="I47" s="3">
        <f>E47</f>
        <v>124300</v>
      </c>
      <c r="J47" s="6" t="s">
        <v>14</v>
      </c>
    </row>
    <row r="48" spans="1:10" ht="29.25" customHeight="1" x14ac:dyDescent="0.25">
      <c r="A48" s="6"/>
      <c r="B48" s="6"/>
      <c r="C48" s="6"/>
      <c r="D48" s="6" t="s">
        <v>22</v>
      </c>
      <c r="E48" s="9" t="s">
        <v>22</v>
      </c>
      <c r="F48" s="6"/>
      <c r="G48" s="6"/>
      <c r="H48" s="2" t="s">
        <v>93</v>
      </c>
      <c r="I48" s="3">
        <f>113990*1.13</f>
        <v>128808.69999999998</v>
      </c>
      <c r="J48" s="6"/>
    </row>
    <row r="49" spans="1:10" ht="29.25" customHeight="1" x14ac:dyDescent="0.25">
      <c r="A49" s="6"/>
      <c r="B49" s="6"/>
      <c r="C49" s="6"/>
      <c r="D49" s="6"/>
      <c r="E49" s="9"/>
      <c r="F49" s="6"/>
      <c r="G49" s="6"/>
      <c r="H49" s="2" t="s">
        <v>113</v>
      </c>
      <c r="I49" s="3">
        <f>135240*1.13</f>
        <v>152821.19999999998</v>
      </c>
      <c r="J49" s="6"/>
    </row>
    <row r="50" spans="1:10" ht="29.25" customHeight="1" x14ac:dyDescent="0.25">
      <c r="A50" s="6"/>
      <c r="B50" s="6"/>
      <c r="C50" s="6"/>
      <c r="D50" s="6"/>
      <c r="E50" s="9"/>
      <c r="F50" s="6"/>
      <c r="G50" s="6"/>
      <c r="H50" s="2" t="s">
        <v>116</v>
      </c>
      <c r="I50" s="3">
        <f>116772.3*1.13</f>
        <v>131952.69899999999</v>
      </c>
      <c r="J50" s="6"/>
    </row>
    <row r="51" spans="1:10" ht="29.25" customHeight="1" x14ac:dyDescent="0.25">
      <c r="A51" s="6"/>
      <c r="B51" s="6"/>
      <c r="C51" s="6"/>
      <c r="D51" s="6"/>
      <c r="E51" s="9"/>
      <c r="F51" s="6"/>
      <c r="G51" s="6"/>
      <c r="H51" s="2" t="s">
        <v>114</v>
      </c>
      <c r="I51" s="3">
        <f>118620*1.13</f>
        <v>134040.59999999998</v>
      </c>
      <c r="J51" s="6"/>
    </row>
    <row r="52" spans="1:10" ht="29.25" customHeight="1" x14ac:dyDescent="0.25">
      <c r="A52" s="6"/>
      <c r="B52" s="6"/>
      <c r="C52" s="6"/>
      <c r="D52" s="6"/>
      <c r="E52" s="9"/>
      <c r="F52" s="6"/>
      <c r="G52" s="6"/>
      <c r="H52" s="2" t="s">
        <v>115</v>
      </c>
      <c r="I52" s="3">
        <f>117000*1.13</f>
        <v>132210</v>
      </c>
      <c r="J52" s="6"/>
    </row>
    <row r="53" spans="1:10" ht="26.25" customHeight="1" x14ac:dyDescent="0.25">
      <c r="A53" s="6">
        <v>15</v>
      </c>
      <c r="B53" s="6" t="s">
        <v>124</v>
      </c>
      <c r="C53" s="6" t="s">
        <v>125</v>
      </c>
      <c r="D53" s="2" t="s">
        <v>126</v>
      </c>
      <c r="E53" s="3">
        <v>197148.84</v>
      </c>
      <c r="F53" s="6" t="s">
        <v>134</v>
      </c>
      <c r="G53" s="6" t="s">
        <v>129</v>
      </c>
      <c r="H53" s="2" t="str">
        <f>D53</f>
        <v>IMPRESSA TALLERES, S.A. DE C.V.</v>
      </c>
      <c r="I53" s="3">
        <f>E53</f>
        <v>197148.84</v>
      </c>
      <c r="J53" s="6" t="s">
        <v>14</v>
      </c>
    </row>
    <row r="54" spans="1:10" ht="26.25" customHeight="1" x14ac:dyDescent="0.25">
      <c r="A54" s="6"/>
      <c r="B54" s="6"/>
      <c r="C54" s="6"/>
      <c r="D54" s="6" t="s">
        <v>22</v>
      </c>
      <c r="E54" s="9" t="s">
        <v>22</v>
      </c>
      <c r="F54" s="6"/>
      <c r="G54" s="6"/>
      <c r="H54" s="2" t="s">
        <v>130</v>
      </c>
      <c r="I54" s="3">
        <v>283228</v>
      </c>
      <c r="J54" s="6"/>
    </row>
    <row r="55" spans="1:10" ht="26.25" customHeight="1" x14ac:dyDescent="0.25">
      <c r="A55" s="6"/>
      <c r="B55" s="6"/>
      <c r="C55" s="6"/>
      <c r="D55" s="6"/>
      <c r="E55" s="9"/>
      <c r="F55" s="6"/>
      <c r="G55" s="6"/>
      <c r="H55" s="2" t="s">
        <v>131</v>
      </c>
      <c r="I55" s="3">
        <v>287510</v>
      </c>
      <c r="J55" s="6"/>
    </row>
    <row r="56" spans="1:10" ht="26.25" customHeight="1" x14ac:dyDescent="0.25">
      <c r="A56" s="6"/>
      <c r="B56" s="6"/>
      <c r="C56" s="6"/>
      <c r="D56" s="6"/>
      <c r="E56" s="9"/>
      <c r="F56" s="6"/>
      <c r="G56" s="6"/>
      <c r="H56" s="2" t="s">
        <v>132</v>
      </c>
      <c r="I56" s="3">
        <v>973917</v>
      </c>
      <c r="J56" s="6"/>
    </row>
    <row r="57" spans="1:10" ht="26.25" customHeight="1" x14ac:dyDescent="0.25">
      <c r="A57" s="6"/>
      <c r="B57" s="6"/>
      <c r="C57" s="6"/>
      <c r="D57" s="6"/>
      <c r="E57" s="9"/>
      <c r="F57" s="6"/>
      <c r="G57" s="6"/>
      <c r="H57" s="2" t="s">
        <v>133</v>
      </c>
      <c r="I57" s="3">
        <v>374217.47</v>
      </c>
      <c r="J57" s="6"/>
    </row>
    <row r="58" spans="1:10" ht="138.75" customHeight="1" x14ac:dyDescent="0.25">
      <c r="A58" s="6">
        <v>16</v>
      </c>
      <c r="B58" s="6" t="s">
        <v>141</v>
      </c>
      <c r="C58" s="6" t="s">
        <v>142</v>
      </c>
      <c r="D58" s="2" t="s">
        <v>143</v>
      </c>
      <c r="E58" s="3">
        <v>107214.39999999999</v>
      </c>
      <c r="F58" s="6" t="s">
        <v>144</v>
      </c>
      <c r="G58" s="6" t="s">
        <v>145</v>
      </c>
      <c r="H58" s="2" t="str">
        <f>D58</f>
        <v>METZGER INDUSTRIAL SUPPLIES, S.A. DE C.V.</v>
      </c>
      <c r="I58" s="3">
        <f>E58</f>
        <v>107214.39999999999</v>
      </c>
      <c r="J58" s="6" t="s">
        <v>14</v>
      </c>
    </row>
    <row r="59" spans="1:10" ht="33.75" customHeight="1" x14ac:dyDescent="0.25">
      <c r="A59" s="6"/>
      <c r="B59" s="6"/>
      <c r="C59" s="6"/>
      <c r="D59" s="2" t="s">
        <v>22</v>
      </c>
      <c r="E59" s="3" t="s">
        <v>22</v>
      </c>
      <c r="F59" s="6"/>
      <c r="G59" s="6"/>
      <c r="H59" s="2" t="s">
        <v>146</v>
      </c>
      <c r="I59" s="3">
        <f>85888*1.13</f>
        <v>97053.439999999988</v>
      </c>
      <c r="J59" s="6"/>
    </row>
    <row r="60" spans="1:10" ht="47.25" customHeight="1" x14ac:dyDescent="0.25">
      <c r="A60" s="6">
        <v>17</v>
      </c>
      <c r="B60" s="6" t="s">
        <v>102</v>
      </c>
      <c r="C60" s="6" t="s">
        <v>103</v>
      </c>
      <c r="D60" s="2" t="s">
        <v>104</v>
      </c>
      <c r="E60" s="3">
        <v>220000</v>
      </c>
      <c r="F60" s="6" t="s">
        <v>128</v>
      </c>
      <c r="G60" s="6" t="s">
        <v>105</v>
      </c>
      <c r="H60" s="2" t="str">
        <f>D60</f>
        <v>AKVERTISING, S.A. DE C.V.</v>
      </c>
      <c r="I60" s="3">
        <f>E60</f>
        <v>220000</v>
      </c>
      <c r="J60" s="6" t="s">
        <v>14</v>
      </c>
    </row>
    <row r="61" spans="1:10" ht="47.25" customHeight="1" x14ac:dyDescent="0.25">
      <c r="A61" s="6"/>
      <c r="B61" s="6"/>
      <c r="C61" s="6"/>
      <c r="D61" s="2" t="s">
        <v>22</v>
      </c>
      <c r="E61" s="3" t="s">
        <v>22</v>
      </c>
      <c r="F61" s="6"/>
      <c r="G61" s="6"/>
      <c r="H61" s="2" t="s">
        <v>106</v>
      </c>
      <c r="I61" s="2">
        <v>170594.33</v>
      </c>
      <c r="J61" s="6"/>
    </row>
    <row r="62" spans="1:10" ht="38.25" customHeight="1" x14ac:dyDescent="0.25">
      <c r="A62" s="6">
        <v>18</v>
      </c>
      <c r="B62" s="6" t="s">
        <v>147</v>
      </c>
      <c r="C62" s="6" t="s">
        <v>148</v>
      </c>
      <c r="D62" s="2" t="s">
        <v>143</v>
      </c>
      <c r="E62" s="3">
        <v>101615.25</v>
      </c>
      <c r="F62" s="6" t="s">
        <v>149</v>
      </c>
      <c r="G62" s="6" t="s">
        <v>150</v>
      </c>
      <c r="H62" s="2" t="str">
        <f>D62</f>
        <v>METZGER INDUSTRIAL SUPPLIES, S.A. DE C.V.</v>
      </c>
      <c r="I62" s="3">
        <f>E62</f>
        <v>101615.25</v>
      </c>
      <c r="J62" s="6" t="s">
        <v>14</v>
      </c>
    </row>
    <row r="63" spans="1:10" ht="48" customHeight="1" x14ac:dyDescent="0.25">
      <c r="A63" s="6"/>
      <c r="B63" s="6"/>
      <c r="C63" s="6"/>
      <c r="D63" s="6" t="s">
        <v>22</v>
      </c>
      <c r="E63" s="9" t="s">
        <v>22</v>
      </c>
      <c r="F63" s="6"/>
      <c r="G63" s="6"/>
      <c r="H63" s="2" t="s">
        <v>151</v>
      </c>
      <c r="I63" s="3">
        <f>99750*1.13</f>
        <v>112717.49999999999</v>
      </c>
      <c r="J63" s="6"/>
    </row>
    <row r="64" spans="1:10" ht="38.25" customHeight="1" x14ac:dyDescent="0.25">
      <c r="A64" s="6"/>
      <c r="B64" s="6"/>
      <c r="C64" s="6"/>
      <c r="D64" s="6"/>
      <c r="E64" s="9"/>
      <c r="F64" s="6"/>
      <c r="G64" s="6"/>
      <c r="H64" s="2" t="s">
        <v>152</v>
      </c>
      <c r="I64" s="3">
        <f>124125.6*1.13</f>
        <v>140261.92799999999</v>
      </c>
      <c r="J64" s="6"/>
    </row>
    <row r="65" spans="1:10" ht="52.5" customHeight="1" x14ac:dyDescent="0.25">
      <c r="A65" s="6"/>
      <c r="B65" s="6"/>
      <c r="C65" s="6"/>
      <c r="D65" s="6"/>
      <c r="E65" s="9"/>
      <c r="F65" s="6"/>
      <c r="G65" s="6"/>
      <c r="H65" s="2" t="s">
        <v>146</v>
      </c>
      <c r="I65" s="3">
        <f>152235*1.13</f>
        <v>172025.55</v>
      </c>
      <c r="J65" s="6"/>
    </row>
    <row r="66" spans="1:10" ht="60" customHeight="1" x14ac:dyDescent="0.25">
      <c r="A66" s="6">
        <v>19</v>
      </c>
      <c r="B66" s="6" t="s">
        <v>153</v>
      </c>
      <c r="C66" s="6" t="s">
        <v>154</v>
      </c>
      <c r="D66" s="2" t="s">
        <v>155</v>
      </c>
      <c r="E66" s="3">
        <v>85508.38</v>
      </c>
      <c r="F66" s="6" t="s">
        <v>149</v>
      </c>
      <c r="G66" s="6" t="s">
        <v>156</v>
      </c>
      <c r="H66" s="2" t="str">
        <f>D66</f>
        <v>NORDICTECH EL SALVADOR, S.A. DE C.V.</v>
      </c>
      <c r="I66" s="3">
        <f>E66</f>
        <v>85508.38</v>
      </c>
      <c r="J66" s="6" t="s">
        <v>14</v>
      </c>
    </row>
    <row r="67" spans="1:10" ht="60" customHeight="1" x14ac:dyDescent="0.25">
      <c r="A67" s="6"/>
      <c r="B67" s="6"/>
      <c r="C67" s="6"/>
      <c r="D67" s="6" t="s">
        <v>22</v>
      </c>
      <c r="E67" s="9" t="s">
        <v>22</v>
      </c>
      <c r="F67" s="6"/>
      <c r="G67" s="6"/>
      <c r="H67" s="2" t="s">
        <v>157</v>
      </c>
      <c r="I67" s="3">
        <f>96726.18*1.13</f>
        <v>109300.58339999999</v>
      </c>
      <c r="J67" s="6"/>
    </row>
    <row r="68" spans="1:10" ht="60" customHeight="1" x14ac:dyDescent="0.25">
      <c r="A68" s="6"/>
      <c r="B68" s="6"/>
      <c r="C68" s="6"/>
      <c r="D68" s="6"/>
      <c r="E68" s="9"/>
      <c r="F68" s="6"/>
      <c r="G68" s="6"/>
      <c r="H68" s="2" t="s">
        <v>158</v>
      </c>
      <c r="I68" s="3">
        <f>100785.27*1.13</f>
        <v>113887.3551</v>
      </c>
      <c r="J68" s="6"/>
    </row>
    <row r="69" spans="1:10" ht="57" customHeight="1" x14ac:dyDescent="0.25">
      <c r="A69" s="6">
        <v>20</v>
      </c>
      <c r="B69" s="6" t="s">
        <v>118</v>
      </c>
      <c r="C69" s="6" t="s">
        <v>122</v>
      </c>
      <c r="D69" s="2" t="s">
        <v>119</v>
      </c>
      <c r="E69" s="3">
        <v>98197</v>
      </c>
      <c r="F69" s="6" t="s">
        <v>123</v>
      </c>
      <c r="G69" s="6" t="s">
        <v>120</v>
      </c>
      <c r="H69" s="2" t="str">
        <f>D69</f>
        <v>Compañía Salvadoreña de Maquinaria, S.A. de C.V.</v>
      </c>
      <c r="I69" s="3">
        <f>E69</f>
        <v>98197</v>
      </c>
      <c r="J69" s="6" t="s">
        <v>14</v>
      </c>
    </row>
    <row r="70" spans="1:10" ht="59.25" customHeight="1" x14ac:dyDescent="0.25">
      <c r="A70" s="6"/>
      <c r="B70" s="6"/>
      <c r="C70" s="6"/>
      <c r="D70" s="6" t="s">
        <v>22</v>
      </c>
      <c r="E70" s="6" t="s">
        <v>22</v>
      </c>
      <c r="F70" s="6"/>
      <c r="G70" s="6"/>
      <c r="H70" s="2" t="s">
        <v>121</v>
      </c>
      <c r="I70" s="3">
        <f>99500*1.13</f>
        <v>112434.99999999999</v>
      </c>
      <c r="J70" s="6"/>
    </row>
    <row r="71" spans="1:10" ht="58.5" customHeight="1" x14ac:dyDescent="0.25">
      <c r="A71" s="6"/>
      <c r="B71" s="6"/>
      <c r="C71" s="6"/>
      <c r="D71" s="6"/>
      <c r="E71" s="6"/>
      <c r="F71" s="6"/>
      <c r="G71" s="6"/>
      <c r="H71" s="2" t="s">
        <v>86</v>
      </c>
      <c r="I71" s="3">
        <f>119953.15*1.13</f>
        <v>135547.05949999997</v>
      </c>
      <c r="J71" s="6"/>
    </row>
    <row r="73" spans="1:10" x14ac:dyDescent="0.25">
      <c r="E73" s="5"/>
    </row>
  </sheetData>
  <mergeCells count="134">
    <mergeCell ref="J66:J68"/>
    <mergeCell ref="J62:J65"/>
    <mergeCell ref="G62:G65"/>
    <mergeCell ref="F62:F65"/>
    <mergeCell ref="C62:C65"/>
    <mergeCell ref="B62:B65"/>
    <mergeCell ref="A62:A65"/>
    <mergeCell ref="D63:D65"/>
    <mergeCell ref="E63:E65"/>
    <mergeCell ref="G66:G68"/>
    <mergeCell ref="F66:F68"/>
    <mergeCell ref="D67:D68"/>
    <mergeCell ref="E67:E68"/>
    <mergeCell ref="C66:C68"/>
    <mergeCell ref="B66:B68"/>
    <mergeCell ref="A66:A68"/>
    <mergeCell ref="J39:J40"/>
    <mergeCell ref="G39:G40"/>
    <mergeCell ref="F39:F40"/>
    <mergeCell ref="A39:A40"/>
    <mergeCell ref="B39:B40"/>
    <mergeCell ref="C39:C40"/>
    <mergeCell ref="J58:J59"/>
    <mergeCell ref="G58:G59"/>
    <mergeCell ref="F58:F59"/>
    <mergeCell ref="C58:C59"/>
    <mergeCell ref="B58:B59"/>
    <mergeCell ref="A58:A59"/>
    <mergeCell ref="C41:C45"/>
    <mergeCell ref="B41:B45"/>
    <mergeCell ref="A41:A45"/>
    <mergeCell ref="E42:E45"/>
    <mergeCell ref="J41:J45"/>
    <mergeCell ref="G41:G45"/>
    <mergeCell ref="F41:F45"/>
    <mergeCell ref="D42:D45"/>
    <mergeCell ref="J60:J61"/>
    <mergeCell ref="F60:F61"/>
    <mergeCell ref="G60:G61"/>
    <mergeCell ref="C60:C61"/>
    <mergeCell ref="B60:B61"/>
    <mergeCell ref="J47:J52"/>
    <mergeCell ref="A53:A57"/>
    <mergeCell ref="B53:B57"/>
    <mergeCell ref="C53:C57"/>
    <mergeCell ref="D54:D57"/>
    <mergeCell ref="E54:E57"/>
    <mergeCell ref="F53:F57"/>
    <mergeCell ref="G53:G57"/>
    <mergeCell ref="J53:J57"/>
    <mergeCell ref="A60:A61"/>
    <mergeCell ref="G47:G52"/>
    <mergeCell ref="F47:F52"/>
    <mergeCell ref="E48:E52"/>
    <mergeCell ref="D48:D52"/>
    <mergeCell ref="C47:C52"/>
    <mergeCell ref="B47:B52"/>
    <mergeCell ref="A47:A52"/>
    <mergeCell ref="J33:J35"/>
    <mergeCell ref="A33:A35"/>
    <mergeCell ref="G36:G38"/>
    <mergeCell ref="J36:J38"/>
    <mergeCell ref="F36:F38"/>
    <mergeCell ref="C36:C38"/>
    <mergeCell ref="B36:B38"/>
    <mergeCell ref="A36:A38"/>
    <mergeCell ref="G33:G35"/>
    <mergeCell ref="B33:B35"/>
    <mergeCell ref="C33:C35"/>
    <mergeCell ref="D34:D35"/>
    <mergeCell ref="E34:E35"/>
    <mergeCell ref="F33:F35"/>
    <mergeCell ref="B26:B29"/>
    <mergeCell ref="A26:A29"/>
    <mergeCell ref="J30:J32"/>
    <mergeCell ref="F30:F32"/>
    <mergeCell ref="G30:G32"/>
    <mergeCell ref="D31:D32"/>
    <mergeCell ref="E31:E32"/>
    <mergeCell ref="B30:B32"/>
    <mergeCell ref="A30:A32"/>
    <mergeCell ref="C30:C32"/>
    <mergeCell ref="J26:J29"/>
    <mergeCell ref="G26:G29"/>
    <mergeCell ref="F26:F29"/>
    <mergeCell ref="E26:E29"/>
    <mergeCell ref="D26:D29"/>
    <mergeCell ref="C26:C29"/>
    <mergeCell ref="J21:J25"/>
    <mergeCell ref="G21:G25"/>
    <mergeCell ref="F21:F25"/>
    <mergeCell ref="B18:B19"/>
    <mergeCell ref="A18:A19"/>
    <mergeCell ref="G15:G17"/>
    <mergeCell ref="J15:J17"/>
    <mergeCell ref="J18:J19"/>
    <mergeCell ref="G18:G19"/>
    <mergeCell ref="C21:C25"/>
    <mergeCell ref="B21:B25"/>
    <mergeCell ref="A21:A25"/>
    <mergeCell ref="A2:J2"/>
    <mergeCell ref="B4:B8"/>
    <mergeCell ref="A4:A8"/>
    <mergeCell ref="H3:I3"/>
    <mergeCell ref="F4:F8"/>
    <mergeCell ref="G4:G8"/>
    <mergeCell ref="J4:J8"/>
    <mergeCell ref="E7:E8"/>
    <mergeCell ref="D7:D8"/>
    <mergeCell ref="C4:C8"/>
    <mergeCell ref="J69:J71"/>
    <mergeCell ref="G69:G71"/>
    <mergeCell ref="F69:F71"/>
    <mergeCell ref="E70:E71"/>
    <mergeCell ref="D70:D71"/>
    <mergeCell ref="C69:C71"/>
    <mergeCell ref="B69:B71"/>
    <mergeCell ref="A69:A71"/>
    <mergeCell ref="J9:J14"/>
    <mergeCell ref="C9:C14"/>
    <mergeCell ref="B9:B14"/>
    <mergeCell ref="A9:A14"/>
    <mergeCell ref="B15:B17"/>
    <mergeCell ref="C15:C17"/>
    <mergeCell ref="A15:A17"/>
    <mergeCell ref="F15:F17"/>
    <mergeCell ref="G9:G14"/>
    <mergeCell ref="F9:F14"/>
    <mergeCell ref="E12:E14"/>
    <mergeCell ref="D12:D14"/>
    <mergeCell ref="F18:F19"/>
    <mergeCell ref="D18:D19"/>
    <mergeCell ref="E18:E19"/>
    <mergeCell ref="C18:C19"/>
  </mergeCells>
  <pageMargins left="0.51" right="0.5" top="0.75" bottom="0.75" header="0.3" footer="0.3"/>
  <pageSetup scale="42" orientation="landscape" r:id="rId1"/>
  <rowBreaks count="1" manualBreakCount="1">
    <brk id="29"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2021-03-18T16:07:15Z</dcterms:modified>
</cp:coreProperties>
</file>